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ep.sharepoint.com/teams/FieldSalesCold/REGIONAL ACCOUNT/RA GENERAL/PRODUCTS - INFOS/2026/MINUTE MAID 2026/MM APPLE/"/>
    </mc:Choice>
  </mc:AlternateContent>
  <xr:revisionPtr revIDLastSave="1" documentId="8_{7B3E0A70-7D97-4E6D-A641-97D2F55C94F9}" xr6:coauthVersionLast="47" xr6:coauthVersionMax="47" xr10:uidLastSave="{DF923347-2068-40A5-9A96-60A1A63A1BA5}"/>
  <bookViews>
    <workbookView xWindow="-110" yWindow="-110" windowWidth="19420" windowHeight="10300" xr2:uid="{AB91610A-8E16-4A60-A766-65E2C5C694F2}"/>
  </bookViews>
  <sheets>
    <sheet name="BE FICHE 1" sheetId="1" r:id="rId1"/>
  </sheets>
  <externalReferences>
    <externalReference r:id="rId2"/>
    <externalReference r:id="rId3"/>
  </externalReferences>
  <definedNames>
    <definedName name="beverage_density">[1]Input!$B$35</definedName>
    <definedName name="MATERIALS">[2]BESKU!#REF!</definedName>
    <definedName name="syrup_density">[1]Input!$B$28</definedName>
    <definedName name="wrn.Report._.1." hidden="1">{#N/A,#N/A,FALSE,"SKU Master Db"}</definedName>
  </definedNames>
  <calcPr calcId="191028" iterateCount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5" i="1" l="1"/>
  <c r="N35" i="1"/>
  <c r="M35" i="1"/>
  <c r="L35" i="1"/>
  <c r="K35" i="1"/>
  <c r="J35" i="1"/>
  <c r="I35" i="1"/>
  <c r="H35" i="1"/>
  <c r="G35" i="1"/>
  <c r="F35" i="1"/>
  <c r="B35" i="1"/>
  <c r="O34" i="1"/>
  <c r="N34" i="1"/>
  <c r="M34" i="1"/>
  <c r="L34" i="1"/>
  <c r="K34" i="1"/>
  <c r="J34" i="1"/>
  <c r="I34" i="1"/>
  <c r="H34" i="1"/>
  <c r="G34" i="1"/>
  <c r="F34" i="1"/>
  <c r="B34" i="1"/>
  <c r="O33" i="1"/>
  <c r="N33" i="1"/>
  <c r="M33" i="1"/>
  <c r="L33" i="1"/>
  <c r="K33" i="1"/>
  <c r="J33" i="1"/>
  <c r="I33" i="1"/>
  <c r="H33" i="1"/>
  <c r="G33" i="1"/>
  <c r="F33" i="1"/>
  <c r="B33" i="1"/>
  <c r="O32" i="1"/>
  <c r="N32" i="1"/>
  <c r="M32" i="1"/>
  <c r="L32" i="1"/>
  <c r="K32" i="1"/>
  <c r="J32" i="1"/>
  <c r="I32" i="1"/>
  <c r="H32" i="1"/>
  <c r="G32" i="1"/>
  <c r="F32" i="1"/>
  <c r="B32" i="1"/>
  <c r="L28" i="1"/>
  <c r="K28" i="1"/>
  <c r="J28" i="1"/>
  <c r="I28" i="1"/>
  <c r="H28" i="1"/>
  <c r="G28" i="1"/>
  <c r="F28" i="1"/>
  <c r="B28" i="1"/>
  <c r="L27" i="1"/>
  <c r="K27" i="1"/>
  <c r="J27" i="1"/>
  <c r="I27" i="1"/>
  <c r="H27" i="1"/>
  <c r="G27" i="1"/>
  <c r="F27" i="1"/>
  <c r="B27" i="1"/>
  <c r="L26" i="1"/>
  <c r="K26" i="1"/>
  <c r="J26" i="1"/>
  <c r="I26" i="1"/>
  <c r="H26" i="1"/>
  <c r="G26" i="1"/>
  <c r="F26" i="1"/>
  <c r="B26" i="1"/>
  <c r="L25" i="1"/>
  <c r="K25" i="1"/>
  <c r="J25" i="1"/>
  <c r="I25" i="1"/>
  <c r="H25" i="1"/>
  <c r="G25" i="1"/>
  <c r="F25" i="1"/>
  <c r="B25" i="1"/>
  <c r="L21" i="1"/>
  <c r="K21" i="1"/>
  <c r="J21" i="1"/>
  <c r="I21" i="1"/>
  <c r="H21" i="1"/>
  <c r="G21" i="1"/>
  <c r="F21" i="1"/>
  <c r="B21" i="1"/>
  <c r="L20" i="1"/>
  <c r="K20" i="1"/>
  <c r="J20" i="1"/>
  <c r="I20" i="1"/>
  <c r="H20" i="1"/>
  <c r="G20" i="1"/>
  <c r="F20" i="1"/>
  <c r="B20" i="1"/>
  <c r="L19" i="1"/>
  <c r="K19" i="1"/>
  <c r="J19" i="1"/>
  <c r="I19" i="1"/>
  <c r="H19" i="1"/>
  <c r="G19" i="1"/>
  <c r="F19" i="1"/>
  <c r="B19" i="1"/>
  <c r="L18" i="1"/>
  <c r="K18" i="1"/>
  <c r="J18" i="1"/>
  <c r="I18" i="1"/>
  <c r="H18" i="1"/>
  <c r="G18" i="1"/>
  <c r="F18" i="1"/>
  <c r="B18" i="1"/>
  <c r="M14" i="1"/>
  <c r="L14" i="1"/>
  <c r="K14" i="1"/>
  <c r="J14" i="1"/>
  <c r="I14" i="1"/>
  <c r="H14" i="1"/>
  <c r="G14" i="1"/>
  <c r="F14" i="1"/>
  <c r="B14" i="1"/>
  <c r="M13" i="1"/>
  <c r="L13" i="1"/>
  <c r="K13" i="1"/>
  <c r="J13" i="1"/>
  <c r="I13" i="1"/>
  <c r="H13" i="1"/>
  <c r="G13" i="1"/>
  <c r="F13" i="1"/>
  <c r="B13" i="1"/>
  <c r="M12" i="1"/>
  <c r="L12" i="1"/>
  <c r="K12" i="1"/>
  <c r="J12" i="1"/>
  <c r="I12" i="1"/>
  <c r="H12" i="1"/>
  <c r="G12" i="1"/>
  <c r="F12" i="1"/>
  <c r="B12" i="1"/>
  <c r="M11" i="1"/>
  <c r="L11" i="1"/>
  <c r="K11" i="1"/>
  <c r="J11" i="1"/>
  <c r="I11" i="1"/>
  <c r="H11" i="1"/>
  <c r="G11" i="1"/>
  <c r="F11" i="1"/>
  <c r="B11" i="1"/>
  <c r="N7" i="1"/>
  <c r="M7" i="1"/>
  <c r="K7" i="1"/>
  <c r="J7" i="1"/>
  <c r="I7" i="1"/>
  <c r="H7" i="1"/>
  <c r="G7" i="1"/>
  <c r="F7" i="1"/>
  <c r="E7" i="1"/>
  <c r="E14" i="1"/>
  <c r="D7" i="1"/>
  <c r="D14" i="1"/>
  <c r="C7" i="1"/>
  <c r="C35" i="1"/>
  <c r="N6" i="1"/>
  <c r="M6" i="1"/>
  <c r="K6" i="1"/>
  <c r="J6" i="1"/>
  <c r="I6" i="1"/>
  <c r="H6" i="1"/>
  <c r="G6" i="1"/>
  <c r="F6" i="1"/>
  <c r="E6" i="1"/>
  <c r="E27" i="1"/>
  <c r="D6" i="1"/>
  <c r="D34" i="1"/>
  <c r="C6" i="1"/>
  <c r="C20" i="1"/>
  <c r="N5" i="1"/>
  <c r="M5" i="1"/>
  <c r="K5" i="1"/>
  <c r="J5" i="1"/>
  <c r="I5" i="1"/>
  <c r="H5" i="1"/>
  <c r="G5" i="1"/>
  <c r="F5" i="1"/>
  <c r="E5" i="1"/>
  <c r="E12" i="1"/>
  <c r="D5" i="1"/>
  <c r="D26" i="1"/>
  <c r="C5" i="1"/>
  <c r="C26" i="1"/>
  <c r="N4" i="1"/>
  <c r="M4" i="1"/>
  <c r="K4" i="1"/>
  <c r="J4" i="1"/>
  <c r="I4" i="1"/>
  <c r="H4" i="1"/>
  <c r="G4" i="1"/>
  <c r="F4" i="1"/>
  <c r="E4" i="1"/>
  <c r="E32" i="1"/>
  <c r="D4" i="1"/>
  <c r="D18" i="1"/>
  <c r="C4" i="1"/>
  <c r="C25" i="1"/>
  <c r="L6" i="1"/>
  <c r="C21" i="1"/>
  <c r="C33" i="1"/>
  <c r="D21" i="1"/>
  <c r="L4" i="1"/>
  <c r="C11" i="1"/>
  <c r="D20" i="1"/>
  <c r="E26" i="1"/>
  <c r="D35" i="1"/>
  <c r="C13" i="1"/>
  <c r="C18" i="1"/>
  <c r="E20" i="1"/>
  <c r="C27" i="1"/>
  <c r="C34" i="1"/>
  <c r="E35" i="1"/>
  <c r="C19" i="1"/>
  <c r="E21" i="1"/>
  <c r="D25" i="1"/>
  <c r="C28" i="1"/>
  <c r="D33" i="1"/>
  <c r="D13" i="1"/>
  <c r="D27" i="1"/>
  <c r="C12" i="1"/>
  <c r="C14" i="1"/>
  <c r="D19" i="1"/>
  <c r="E25" i="1"/>
  <c r="D28" i="1"/>
  <c r="C32" i="1"/>
  <c r="E33" i="1"/>
  <c r="D11" i="1"/>
  <c r="E18" i="1"/>
  <c r="E34" i="1"/>
  <c r="L5" i="1"/>
  <c r="L7" i="1"/>
  <c r="D12" i="1"/>
  <c r="E19" i="1"/>
  <c r="E28" i="1"/>
  <c r="D32" i="1"/>
  <c r="E11" i="1"/>
  <c r="E13" i="1"/>
</calcChain>
</file>

<file path=xl/sharedStrings.xml><?xml version="1.0" encoding="utf-8"?>
<sst xmlns="http://schemas.openxmlformats.org/spreadsheetml/2006/main" count="67" uniqueCount="50">
  <si>
    <t>CCEB</t>
  </si>
  <si>
    <t>PRODUCT INFORMATION</t>
  </si>
  <si>
    <t>SKU</t>
  </si>
  <si>
    <t>SAP 
material 
code</t>
  </si>
  <si>
    <t>Basis 
SKU 
code</t>
  </si>
  <si>
    <t>Dutch article name</t>
  </si>
  <si>
    <t>French article name</t>
  </si>
  <si>
    <t>Brand</t>
  </si>
  <si>
    <t>Flavor</t>
  </si>
  <si>
    <t>Package</t>
  </si>
  <si>
    <t>Delivery</t>
  </si>
  <si>
    <t>Promo</t>
  </si>
  <si>
    <t>Subunits 
per Trade Unit</t>
  </si>
  <si>
    <t>VAT % 
(BE - LU)</t>
  </si>
  <si>
    <t>Shelflife: from production date END of MONTH + # or with *= exact</t>
  </si>
  <si>
    <t>SINGLE UNIT (BOTTLE/CAN/POUCH/...)</t>
  </si>
  <si>
    <t>Volume SU
[litre]</t>
  </si>
  <si>
    <t>Packaging SU</t>
  </si>
  <si>
    <t>EAN-code SU</t>
  </si>
  <si>
    <t>Dimensions SU [cm]               (L x W x H)</t>
  </si>
  <si>
    <t>Net Weight SU [kg]</t>
  </si>
  <si>
    <t>Gross Weight SU [kg]</t>
  </si>
  <si>
    <t>Deposit SU [€]</t>
  </si>
  <si>
    <t>AlcoholVol
[%]</t>
  </si>
  <si>
    <t>CONSUMER UNIT</t>
  </si>
  <si>
    <t>Volume CU
[litre]</t>
  </si>
  <si>
    <t>Packaging CU</t>
  </si>
  <si>
    <t>EAN-code CU</t>
  </si>
  <si>
    <t>Dimensions TU [cm]               (L x W x H)</t>
  </si>
  <si>
    <t>Net Weight CU [kg]</t>
  </si>
  <si>
    <t>Gross Weight CU [kg]</t>
  </si>
  <si>
    <t>Deposit CU [€]</t>
  </si>
  <si>
    <t>TRADE UNIT</t>
  </si>
  <si>
    <t>Volume TU
[litre]</t>
  </si>
  <si>
    <t>Packaging TU</t>
  </si>
  <si>
    <t>EAN-code TU</t>
  </si>
  <si>
    <t>Net Weight TU [kg]</t>
  </si>
  <si>
    <t>Gross Weight TU [kg]</t>
  </si>
  <si>
    <t>Deposit TU [€]</t>
  </si>
  <si>
    <t>PALLET</t>
  </si>
  <si>
    <t># TU
per layer</t>
  </si>
  <si>
    <t># Layers
per pallet</t>
  </si>
  <si>
    <t># TU
per pallet</t>
  </si>
  <si>
    <t>Net Weight PAL [kg]</t>
  </si>
  <si>
    <t>Gross Weight PAL [kg]</t>
  </si>
  <si>
    <t>Height PAL [mm]</t>
  </si>
  <si>
    <t>Stacking 
factor</t>
  </si>
  <si>
    <t>Type pallet</t>
  </si>
  <si>
    <t>EAN PALLET</t>
  </si>
  <si>
    <t>Deposit [€]
of full 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</si>
</sst>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000"/>
  </numFmts>
  <fonts count="4">
    <font>
      <sz val="11"/>
      <color theme="1"/>
      <name val="Calibri"/>
      <family val="2"/>
      <scheme val="minor"/>
    </font>
    <font>
      <b/>
      <sz val="12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22" fontId="1" fillId="0" borderId="0" xfId="0" applyNumberFormat="1" applyFont="1"/>
    <xf numFmtId="0" fontId="2" fillId="0" borderId="0" xfId="0" applyFont="1"/>
    <xf numFmtId="0" fontId="2" fillId="3" borderId="3" xfId="0" applyFont="1" applyFill="1" applyBorder="1" applyAlignment="1">
      <alignment horizontal="center" wrapText="1"/>
    </xf>
    <xf numFmtId="0" fontId="2" fillId="3" borderId="3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3" fillId="0" borderId="0" xfId="0" applyFont="1"/>
    <xf numFmtId="164" fontId="2" fillId="4" borderId="7" xfId="0" applyNumberFormat="1" applyFont="1" applyFill="1" applyBorder="1" applyAlignment="1" applyProtection="1">
      <alignment horizontal="center"/>
      <protection locked="0"/>
    </xf>
    <xf numFmtId="164" fontId="3" fillId="0" borderId="7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3" borderId="11" xfId="0" applyFont="1" applyFill="1" applyBorder="1" applyAlignment="1">
      <alignment horizontal="center" wrapText="1"/>
    </xf>
    <xf numFmtId="1" fontId="2" fillId="3" borderId="11" xfId="0" applyNumberFormat="1" applyFont="1" applyFill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44" fontId="3" fillId="0" borderId="7" xfId="0" applyNumberFormat="1" applyFont="1" applyBorder="1" applyAlignment="1">
      <alignment horizontal="right"/>
    </xf>
    <xf numFmtId="1" fontId="2" fillId="3" borderId="4" xfId="0" applyNumberFormat="1" applyFont="1" applyFill="1" applyBorder="1" applyAlignment="1">
      <alignment horizontal="center" wrapText="1"/>
    </xf>
    <xf numFmtId="1" fontId="2" fillId="3" borderId="4" xfId="0" applyNumberFormat="1" applyFont="1" applyFill="1" applyBorder="1" applyAlignment="1">
      <alignment horizontal="center"/>
    </xf>
    <xf numFmtId="1" fontId="3" fillId="0" borderId="0" xfId="0" applyNumberFormat="1" applyFont="1"/>
    <xf numFmtId="2" fontId="2" fillId="3" borderId="4" xfId="0" applyNumberFormat="1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44" fontId="3" fillId="0" borderId="7" xfId="0" applyNumberFormat="1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e98222\Local%20Settings\Temporary%20Internet%20Files\Content.Outlook\7Z0D62I6\BOM%20Powerade%20Zero%20Berry%20Tropical%20FP-D-Q-0515%20000%20020311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NewProductIntroduction/30%20Working%20Documents/3050.%20Material%20Databases/305020.%20BNL%20SKU%20database/SKU%20DB%202/BE%20SKUdb.xlsx" TargetMode="External"/><Relationship Id="rId2" Type="http://schemas.openxmlformats.org/officeDocument/2006/relationships/externalLinkPath" Target="https://ccep.sharepoint.com/teams/NewProductIntroduction/30%20Working%20Documents/3050.%20Material%20Databases/305020.%20BNL%20SKU%20database/SKU%20DB%202/BE%20SKUdb.xlsx" TargetMode="External"/><Relationship Id="rId1" Type="http://schemas.openxmlformats.org/officeDocument/2006/relationships/externalLinkPath" Target="/teams/NewProductIntroduction/30%20Working%20Documents/3050.%20Material%20Databases/305020.%20BNL%20SKU%20database/SKU%20DB%202/BE%20SKUd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unkirk (KO)"/>
      <sheetName val="Dongen (KO)"/>
      <sheetName val="Dunkirk (CCE EU)"/>
      <sheetName val="Dongen &amp; Toulouse (CCE EU)"/>
      <sheetName val="Dunkirk (CCE GB)"/>
      <sheetName val="Dongen (CCE GB)"/>
      <sheetName val="Table"/>
      <sheetName val="Summary Table"/>
      <sheetName val="NOTE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ESKU"/>
      <sheetName val="BE NON-Active"/>
      <sheetName val="BASIS numbers"/>
      <sheetName val="BE FICHE 1"/>
      <sheetName val="BE FICHE 2"/>
      <sheetName val="Legend"/>
      <sheetName val="Matrix"/>
    </sheetNames>
    <sheetDataSet>
      <sheetData sheetId="0">
        <row r="1">
          <cell r="A1" t="str">
            <v>SKU</v>
          </cell>
          <cell r="B1" t="str">
            <v>Legend see tab: Legend</v>
          </cell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 t="str">
            <v>SINGLE UNIT (BOTTLE/CAN/POUCH/...)</v>
          </cell>
          <cell r="Q1"/>
          <cell r="R1"/>
          <cell r="S1"/>
          <cell r="T1"/>
          <cell r="U1"/>
          <cell r="V1" t="str">
            <v>CONSUMER UNIT</v>
          </cell>
          <cell r="W1"/>
          <cell r="X1"/>
          <cell r="Y1"/>
          <cell r="Z1"/>
          <cell r="AA1"/>
          <cell r="AB1"/>
          <cell r="AC1" t="str">
            <v>TRADE UNIT</v>
          </cell>
          <cell r="AD1"/>
          <cell r="AE1"/>
          <cell r="AF1"/>
          <cell r="AG1"/>
          <cell r="AH1"/>
          <cell r="AI1"/>
          <cell r="AJ1" t="str">
            <v>PALLET</v>
          </cell>
          <cell r="AK1"/>
          <cell r="AL1"/>
          <cell r="AM1"/>
          <cell r="AN1"/>
          <cell r="AO1"/>
          <cell r="AP1"/>
          <cell r="AQ1"/>
          <cell r="AR1"/>
          <cell r="AS1"/>
          <cell r="AT1"/>
          <cell r="AU1"/>
        </row>
        <row r="2">
          <cell r="A2" t="str">
            <v>SAP material code</v>
          </cell>
          <cell r="B2" t="str">
            <v>Basis SKU code</v>
          </cell>
          <cell r="C2" t="str">
            <v xml:space="preserve">Dutch article name </v>
          </cell>
          <cell r="D2" t="str">
            <v>French article name</v>
          </cell>
          <cell r="E2" t="str">
            <v>Brand</v>
          </cell>
          <cell r="F2" t="str">
            <v>Flavor</v>
          </cell>
          <cell r="G2" t="str">
            <v>Package</v>
          </cell>
          <cell r="H2" t="str">
            <v>AlcoholVol</v>
          </cell>
          <cell r="I2" t="str">
            <v>Delivery</v>
          </cell>
          <cell r="J2" t="str">
            <v>Promo</v>
          </cell>
          <cell r="K2" t="str">
            <v>Subunits/TU</v>
          </cell>
          <cell r="L2" t="str">
            <v>VAT</v>
          </cell>
          <cell r="M2" t="str">
            <v>Shelflife</v>
          </cell>
          <cell r="N2" t="str">
            <v>Shelflife Indicator END MONTH + # or with *= exact</v>
          </cell>
          <cell r="O2" t="str">
            <v>Quarantine</v>
          </cell>
          <cell r="P2" t="str">
            <v>Volume (litre)</v>
          </cell>
          <cell r="Q2" t="str">
            <v>EAN-code SU</v>
          </cell>
          <cell r="R2" t="str">
            <v>Dimensions SU [cm] (L x W x H)</v>
          </cell>
          <cell r="S2" t="str">
            <v>Net Weight SU [kg]</v>
          </cell>
          <cell r="T2" t="str">
            <v>Gross Weight SU [kg]</v>
          </cell>
          <cell r="U2" t="str">
            <v>Deposit SU [€]</v>
          </cell>
          <cell r="V2" t="str">
            <v>Content of CU</v>
          </cell>
          <cell r="W2" t="str">
            <v>Packaging CU</v>
          </cell>
          <cell r="X2" t="str">
            <v>EAN-code CU</v>
          </cell>
          <cell r="Y2" t="str">
            <v>Dimensions CU [cm] (L x W x H)</v>
          </cell>
          <cell r="Z2" t="str">
            <v>Net Weight CU [kg]</v>
          </cell>
          <cell r="AA2" t="str">
            <v>Gross Weight CU [kg]</v>
          </cell>
          <cell r="AB2" t="str">
            <v>Deposit CU [€]</v>
          </cell>
          <cell r="AC2" t="str">
            <v>Content of TU</v>
          </cell>
          <cell r="AD2" t="str">
            <v>Packaging TU</v>
          </cell>
          <cell r="AE2" t="str">
            <v>EAN-code TU</v>
          </cell>
          <cell r="AF2" t="str">
            <v>Dimensions TU [cm] (L x W x H)</v>
          </cell>
          <cell r="AG2" t="str">
            <v>Net Weight TU [kg]</v>
          </cell>
          <cell r="AH2" t="str">
            <v>Gross Weight TU [kg]</v>
          </cell>
          <cell r="AI2" t="str">
            <v>Deposit TU [€]</v>
          </cell>
          <cell r="AJ2" t="str">
            <v># TU per layer</v>
          </cell>
          <cell r="AK2" t="str">
            <v># Layers per pallet</v>
          </cell>
          <cell r="AL2" t="str">
            <v># TU per pallet</v>
          </cell>
          <cell r="AM2" t="str">
            <v>Length PAL [mm]</v>
          </cell>
          <cell r="AN2" t="str">
            <v>Width PAL [mm]</v>
          </cell>
          <cell r="AO2" t="str">
            <v>Height PAL [mm]</v>
          </cell>
          <cell r="AP2" t="str">
            <v>Net Weight PAL [kg]</v>
          </cell>
          <cell r="AQ2" t="str">
            <v>Gross Weight PAL [kg]</v>
          </cell>
          <cell r="AR2" t="str">
            <v>Stacking factor</v>
          </cell>
          <cell r="AS2" t="str">
            <v>Deposit [€] of full PAL</v>
          </cell>
          <cell r="AT2" t="str">
            <v>Pallet type</v>
          </cell>
          <cell r="AU2" t="str">
            <v>EAN-code PAL</v>
          </cell>
        </row>
        <row r="3">
          <cell r="A3">
            <v>206805</v>
          </cell>
          <cell r="B3" t="str">
            <v>0364</v>
          </cell>
          <cell r="C3" t="str">
            <v>AQUARIUS DAILY LEMON PET 0.50L X12 INPUT CONTINGENCY</v>
          </cell>
          <cell r="D3" t="str">
            <v>AQUARIUS DAILY CITRON PET 0.50L X12 INPUT CONTINGENCY</v>
          </cell>
          <cell r="E3" t="str">
            <v>Aquarius</v>
          </cell>
          <cell r="F3" t="str">
            <v>Lemon</v>
          </cell>
          <cell r="G3" t="str">
            <v>PET</v>
          </cell>
          <cell r="H3" t="str">
            <v xml:space="preserve"> %</v>
          </cell>
          <cell r="I3" t="str">
            <v>12 x 0.5L</v>
          </cell>
          <cell r="J3" t="str">
            <v/>
          </cell>
          <cell r="K3">
            <v>12</v>
          </cell>
          <cell r="L3" t="str">
            <v>6% - 3%</v>
          </cell>
          <cell r="M3" t="str">
            <v>9</v>
          </cell>
          <cell r="N3" t="str">
            <v>M</v>
          </cell>
          <cell r="O3" t="str">
            <v>14</v>
          </cell>
          <cell r="P3">
            <v>0.5</v>
          </cell>
          <cell r="Q3" t="str">
            <v>50112784</v>
          </cell>
          <cell r="R3" t="str">
            <v>6.58 x 6.58 x 23.2</v>
          </cell>
          <cell r="S3">
            <v>0.51100000000000001</v>
          </cell>
          <cell r="T3">
            <v>0.54300000000000004</v>
          </cell>
          <cell r="U3">
            <v>0</v>
          </cell>
          <cell r="V3" t="str">
            <v>1 x 0.5L</v>
          </cell>
          <cell r="W3" t="str">
            <v>PET</v>
          </cell>
          <cell r="X3" t="str">
            <v>50112784</v>
          </cell>
          <cell r="Y3" t="str">
            <v>6.58 x 6.58 x 23.2</v>
          </cell>
          <cell r="Z3">
            <v>0.51100000000000001</v>
          </cell>
          <cell r="AA3">
            <v>0.54300000000000004</v>
          </cell>
          <cell r="AB3">
            <v>0</v>
          </cell>
          <cell r="AC3" t="str">
            <v>12 x 0.5L</v>
          </cell>
          <cell r="AD3" t="str">
            <v>SHRINKWRAPPED</v>
          </cell>
          <cell r="AE3" t="str">
            <v>5449000026491</v>
          </cell>
          <cell r="AF3" t="str">
            <v>26.3 x 19.7 x 23.2</v>
          </cell>
          <cell r="AG3">
            <v>6.1369999999999996</v>
          </cell>
          <cell r="AH3">
            <v>6.5419999999999998</v>
          </cell>
          <cell r="AI3">
            <v>0</v>
          </cell>
          <cell r="AJ3">
            <v>24</v>
          </cell>
          <cell r="AK3">
            <v>6</v>
          </cell>
          <cell r="AL3">
            <v>144</v>
          </cell>
          <cell r="AM3">
            <v>1200</v>
          </cell>
          <cell r="AN3">
            <v>1053</v>
          </cell>
          <cell r="AO3">
            <v>1570</v>
          </cell>
          <cell r="AP3">
            <v>883.72799999999995</v>
          </cell>
          <cell r="AQ3">
            <v>974.72299999999996</v>
          </cell>
          <cell r="AR3">
            <v>1</v>
          </cell>
          <cell r="AS3">
            <v>0</v>
          </cell>
          <cell r="AT3" t="str">
            <v>CHEP</v>
          </cell>
          <cell r="AU3" t="str">
            <v>5449000986368</v>
          </cell>
        </row>
        <row r="4">
          <cell r="A4">
            <v>206806</v>
          </cell>
          <cell r="B4" t="str">
            <v>0365</v>
          </cell>
          <cell r="C4" t="str">
            <v>AQUARIUS DAILY ORANGE PET 0.50L X12 INPUT CONTINGENCY</v>
          </cell>
          <cell r="D4" t="str">
            <v>AQUARIUS DAILY ORANGE PET 0.50L X12 INPUT CONTINGENCY</v>
          </cell>
          <cell r="E4" t="str">
            <v>Aquarius</v>
          </cell>
          <cell r="F4" t="str">
            <v>Orange</v>
          </cell>
          <cell r="G4" t="str">
            <v>PET</v>
          </cell>
          <cell r="H4" t="str">
            <v xml:space="preserve"> %</v>
          </cell>
          <cell r="I4" t="str">
            <v>12 x 0.5L</v>
          </cell>
          <cell r="J4" t="str">
            <v/>
          </cell>
          <cell r="K4">
            <v>12</v>
          </cell>
          <cell r="L4" t="str">
            <v>6% - 3%</v>
          </cell>
          <cell r="M4" t="str">
            <v>9</v>
          </cell>
          <cell r="N4" t="str">
            <v>M</v>
          </cell>
          <cell r="O4" t="str">
            <v>14</v>
          </cell>
          <cell r="P4">
            <v>0.5</v>
          </cell>
          <cell r="Q4" t="str">
            <v>54490802</v>
          </cell>
          <cell r="R4" t="str">
            <v>6.58 x 6.58 x 23.2</v>
          </cell>
          <cell r="S4">
            <v>0.51400000000000001</v>
          </cell>
          <cell r="T4">
            <v>0.54600000000000004</v>
          </cell>
          <cell r="U4">
            <v>0</v>
          </cell>
          <cell r="V4" t="str">
            <v>1 x 0.5L</v>
          </cell>
          <cell r="W4" t="str">
            <v>PET</v>
          </cell>
          <cell r="X4" t="str">
            <v>54490802</v>
          </cell>
          <cell r="Y4" t="str">
            <v>6.58 x 6.58 x 23.2</v>
          </cell>
          <cell r="Z4">
            <v>0.51400000000000001</v>
          </cell>
          <cell r="AA4">
            <v>0.54600000000000004</v>
          </cell>
          <cell r="AB4">
            <v>0</v>
          </cell>
          <cell r="AC4" t="str">
            <v>12 x 0.5L</v>
          </cell>
          <cell r="AD4" t="str">
            <v>SHRINKWRAPPED</v>
          </cell>
          <cell r="AE4" t="str">
            <v>5449000036759</v>
          </cell>
          <cell r="AF4" t="str">
            <v>26.3 x 19.7 x 23.2</v>
          </cell>
          <cell r="AG4">
            <v>6.173</v>
          </cell>
          <cell r="AH4">
            <v>6.5780000000000003</v>
          </cell>
          <cell r="AI4">
            <v>0</v>
          </cell>
          <cell r="AJ4">
            <v>24</v>
          </cell>
          <cell r="AK4">
            <v>6</v>
          </cell>
          <cell r="AL4">
            <v>144</v>
          </cell>
          <cell r="AM4">
            <v>1200</v>
          </cell>
          <cell r="AN4">
            <v>1053</v>
          </cell>
          <cell r="AO4">
            <v>1570</v>
          </cell>
          <cell r="AP4">
            <v>888.91200000000003</v>
          </cell>
          <cell r="AQ4">
            <v>979.90700000000004</v>
          </cell>
          <cell r="AR4">
            <v>1</v>
          </cell>
          <cell r="AS4">
            <v>0</v>
          </cell>
          <cell r="AT4" t="str">
            <v>CHEP</v>
          </cell>
          <cell r="AU4" t="str">
            <v>5449000986351</v>
          </cell>
        </row>
        <row r="5">
          <cell r="A5">
            <v>206807</v>
          </cell>
          <cell r="B5" t="str">
            <v>0352</v>
          </cell>
          <cell r="C5" t="str">
            <v>AQUARIUS DAILY RED PEACH PET 0.50L X12 INPUT CONTINGENCY</v>
          </cell>
          <cell r="D5" t="str">
            <v>AQUARIUS DAILY RED PEACH BOITE PET 0.50L X12 INPUT CONTINGENCY</v>
          </cell>
          <cell r="E5" t="str">
            <v>Aquarius</v>
          </cell>
          <cell r="F5" t="str">
            <v>Red Peach</v>
          </cell>
          <cell r="G5" t="str">
            <v>PET</v>
          </cell>
          <cell r="H5" t="str">
            <v xml:space="preserve"> %</v>
          </cell>
          <cell r="I5" t="str">
            <v>12 x 0.5L</v>
          </cell>
          <cell r="J5" t="str">
            <v/>
          </cell>
          <cell r="K5">
            <v>12</v>
          </cell>
          <cell r="L5" t="str">
            <v>6% - 3%</v>
          </cell>
          <cell r="M5" t="str">
            <v>9</v>
          </cell>
          <cell r="N5" t="str">
            <v>M</v>
          </cell>
          <cell r="O5" t="str">
            <v>14</v>
          </cell>
          <cell r="P5">
            <v>0.5</v>
          </cell>
          <cell r="Q5" t="str">
            <v>5449000131133</v>
          </cell>
          <cell r="R5" t="str">
            <v>6.58 x 6.58 x 23.2</v>
          </cell>
          <cell r="S5">
            <v>0.51300000000000001</v>
          </cell>
          <cell r="T5">
            <v>0.54500000000000004</v>
          </cell>
          <cell r="U5">
            <v>0</v>
          </cell>
          <cell r="V5" t="str">
            <v>1 x 0.5L</v>
          </cell>
          <cell r="W5" t="str">
            <v>PET</v>
          </cell>
          <cell r="X5" t="str">
            <v>5449000131133</v>
          </cell>
          <cell r="Y5" t="str">
            <v>6.58 x 6.58 x 23.2</v>
          </cell>
          <cell r="Z5">
            <v>0.51300000000000001</v>
          </cell>
          <cell r="AA5">
            <v>0.54500000000000004</v>
          </cell>
          <cell r="AB5">
            <v>0</v>
          </cell>
          <cell r="AC5" t="str">
            <v>12 x 0.5L</v>
          </cell>
          <cell r="AD5" t="str">
            <v>SHRINKWRAPPED</v>
          </cell>
          <cell r="AE5" t="str">
            <v>5449000139412</v>
          </cell>
          <cell r="AF5" t="str">
            <v>26.3 x 19.7 x 23.2</v>
          </cell>
          <cell r="AG5">
            <v>6.1609999999999996</v>
          </cell>
          <cell r="AH5">
            <v>6.5659999999999998</v>
          </cell>
          <cell r="AI5">
            <v>0</v>
          </cell>
          <cell r="AJ5">
            <v>24</v>
          </cell>
          <cell r="AK5">
            <v>6</v>
          </cell>
          <cell r="AL5">
            <v>144</v>
          </cell>
          <cell r="AM5">
            <v>1200</v>
          </cell>
          <cell r="AN5">
            <v>1053</v>
          </cell>
          <cell r="AO5">
            <v>1570</v>
          </cell>
          <cell r="AP5">
            <v>887.18399999999997</v>
          </cell>
          <cell r="AQ5">
            <v>978.17899999999997</v>
          </cell>
          <cell r="AR5">
            <v>1</v>
          </cell>
          <cell r="AS5">
            <v>0</v>
          </cell>
          <cell r="AT5" t="str">
            <v>CHEP</v>
          </cell>
          <cell r="AU5" t="str">
            <v>5449000986399</v>
          </cell>
        </row>
        <row r="6">
          <cell r="A6">
            <v>208231</v>
          </cell>
          <cell r="B6" t="str">
            <v>0442</v>
          </cell>
          <cell r="C6" t="str">
            <v>FUZE TEA SPARKLING BLACK TEA PET 0.40L 6X4</v>
          </cell>
          <cell r="D6" t="str">
            <v>FUZE TEA SPARKLING BLACK TEA PET 0.40L 6X4</v>
          </cell>
          <cell r="E6" t="str">
            <v>Fuze tea</v>
          </cell>
          <cell r="F6" t="str">
            <v>Sparkling Black tea</v>
          </cell>
          <cell r="G6" t="str">
            <v>PET</v>
          </cell>
          <cell r="H6" t="str">
            <v xml:space="preserve"> %</v>
          </cell>
          <cell r="I6" t="str">
            <v>6 x 4 x 0.4L</v>
          </cell>
          <cell r="J6" t="str">
            <v/>
          </cell>
          <cell r="K6">
            <v>24</v>
          </cell>
          <cell r="L6" t="str">
            <v>6% - 3%</v>
          </cell>
          <cell r="M6" t="str">
            <v>4</v>
          </cell>
          <cell r="N6" t="str">
            <v>M</v>
          </cell>
          <cell r="O6" t="str">
            <v>0</v>
          </cell>
          <cell r="P6">
            <v>0.4</v>
          </cell>
          <cell r="Q6" t="str">
            <v>5449000237934</v>
          </cell>
          <cell r="R6" t="str">
            <v>6.31 x 6.31 x 20.5</v>
          </cell>
          <cell r="S6">
            <v>0.40600000000000003</v>
          </cell>
          <cell r="T6">
            <v>0.42699999999999999</v>
          </cell>
          <cell r="U6">
            <v>0</v>
          </cell>
          <cell r="V6" t="str">
            <v>4 x 0.4L</v>
          </cell>
          <cell r="W6" t="str">
            <v>SHRINK</v>
          </cell>
          <cell r="X6" t="str">
            <v>5449000237941</v>
          </cell>
          <cell r="Y6" t="str">
            <v>12.7 x 12.7 x 20.6</v>
          </cell>
          <cell r="Z6">
            <v>1.625</v>
          </cell>
          <cell r="AA6">
            <v>1.716</v>
          </cell>
          <cell r="AB6">
            <v>0</v>
          </cell>
          <cell r="AC6" t="str">
            <v>6 x 4 x 0.4L</v>
          </cell>
          <cell r="AD6" t="str">
            <v>SHRINKWRAP OVER SHRINKWRAP</v>
          </cell>
          <cell r="AE6" t="str">
            <v>5449000237958</v>
          </cell>
          <cell r="AF6" t="str">
            <v>38 x 25.3 x 20.7</v>
          </cell>
          <cell r="AG6">
            <v>9.75</v>
          </cell>
          <cell r="AH6">
            <v>10.317</v>
          </cell>
          <cell r="AI6">
            <v>0</v>
          </cell>
          <cell r="AJ6">
            <v>12</v>
          </cell>
          <cell r="AK6">
            <v>7</v>
          </cell>
          <cell r="AL6">
            <v>84</v>
          </cell>
          <cell r="AM6">
            <v>1200</v>
          </cell>
          <cell r="AN6">
            <v>1013</v>
          </cell>
          <cell r="AO6">
            <v>1612</v>
          </cell>
          <cell r="AP6">
            <v>819</v>
          </cell>
          <cell r="AQ6">
            <v>897.03099999999995</v>
          </cell>
          <cell r="AR6">
            <v>2</v>
          </cell>
          <cell r="AS6">
            <v>0</v>
          </cell>
          <cell r="AT6" t="str">
            <v>CHEP</v>
          </cell>
          <cell r="AU6" t="str">
            <v>5449000669247</v>
          </cell>
        </row>
        <row r="7">
          <cell r="A7">
            <v>208235</v>
          </cell>
          <cell r="B7" t="str">
            <v>0357</v>
          </cell>
          <cell r="C7" t="str">
            <v>FUZE TEA SPARKLING BLACK TEA GLAS 0.20L X24</v>
          </cell>
          <cell r="D7" t="str">
            <v>FUZE TEA SPARKLING BLACK TEA VERRE 0.20L X24</v>
          </cell>
          <cell r="E7" t="str">
            <v>Fuze tea</v>
          </cell>
          <cell r="F7" t="str">
            <v>Sparkling Black tea</v>
          </cell>
          <cell r="G7" t="str">
            <v>REF. GLASS</v>
          </cell>
          <cell r="H7" t="str">
            <v xml:space="preserve"> %</v>
          </cell>
          <cell r="I7" t="str">
            <v>24 x 0.2L</v>
          </cell>
          <cell r="J7" t="str">
            <v/>
          </cell>
          <cell r="K7">
            <v>24</v>
          </cell>
          <cell r="L7" t="str">
            <v>6% - 3%</v>
          </cell>
          <cell r="M7" t="str">
            <v>12</v>
          </cell>
          <cell r="N7" t="str">
            <v>M</v>
          </cell>
          <cell r="O7" t="str">
            <v>1</v>
          </cell>
          <cell r="P7">
            <v>0.2</v>
          </cell>
          <cell r="Q7" t="str">
            <v>54008175</v>
          </cell>
          <cell r="R7" t="str">
            <v>5.9 x 5.9 x 19.9</v>
          </cell>
          <cell r="S7">
            <v>0.20300000000000001</v>
          </cell>
          <cell r="T7">
            <v>0.56299999999999994</v>
          </cell>
          <cell r="U7">
            <v>0.1</v>
          </cell>
          <cell r="V7" t="str">
            <v>1 x 0.2L</v>
          </cell>
          <cell r="W7" t="str">
            <v xml:space="preserve">REF. GLASS  </v>
          </cell>
          <cell r="X7" t="str">
            <v>54008175</v>
          </cell>
          <cell r="Y7" t="str">
            <v>5.9 x 5.9 x 19.9</v>
          </cell>
          <cell r="Z7">
            <v>0.20300000000000001</v>
          </cell>
          <cell r="AA7">
            <v>0.56299999999999994</v>
          </cell>
          <cell r="AB7">
            <v>0.1</v>
          </cell>
          <cell r="AC7" t="str">
            <v>24 x 0.2L</v>
          </cell>
          <cell r="AD7" t="str">
            <v>CASE</v>
          </cell>
          <cell r="AE7" t="str">
            <v>5449000237965</v>
          </cell>
          <cell r="AF7" t="str">
            <v>40 x 30 x 23</v>
          </cell>
          <cell r="AG7">
            <v>4.875</v>
          </cell>
          <cell r="AH7">
            <v>15.315</v>
          </cell>
          <cell r="AI7">
            <v>5</v>
          </cell>
          <cell r="AJ7">
            <v>10</v>
          </cell>
          <cell r="AK7">
            <v>7</v>
          </cell>
          <cell r="AL7">
            <v>70</v>
          </cell>
          <cell r="AM7">
            <v>1200</v>
          </cell>
          <cell r="AN7">
            <v>1000</v>
          </cell>
          <cell r="AO7">
            <v>1773</v>
          </cell>
          <cell r="AP7">
            <v>341.25</v>
          </cell>
          <cell r="AQ7">
            <v>1102.1420000000001</v>
          </cell>
          <cell r="AR7">
            <v>3</v>
          </cell>
          <cell r="AS7">
            <v>350</v>
          </cell>
          <cell r="AT7" t="str">
            <v>CHEP</v>
          </cell>
          <cell r="AU7" t="str">
            <v>5449000669254</v>
          </cell>
        </row>
        <row r="8">
          <cell r="A8">
            <v>208265</v>
          </cell>
          <cell r="B8" t="str">
            <v>0377</v>
          </cell>
          <cell r="C8" t="str">
            <v>FUZE TEA BLACK TEA PEACH HIBISCUS GLAS 0.20L X24</v>
          </cell>
          <cell r="D8" t="str">
            <v>FUZE TEA BLACK TEA PEACH HIBISCUS VERRE 0.20L X24</v>
          </cell>
          <cell r="E8" t="str">
            <v>Fuze tea</v>
          </cell>
          <cell r="F8" t="str">
            <v xml:space="preserve">Black Tea Peach Hibiscus </v>
          </cell>
          <cell r="G8" t="str">
            <v>REF. GLASS</v>
          </cell>
          <cell r="H8" t="str">
            <v xml:space="preserve"> %</v>
          </cell>
          <cell r="I8" t="str">
            <v>24 x 0.2L</v>
          </cell>
          <cell r="J8" t="str">
            <v/>
          </cell>
          <cell r="K8">
            <v>24</v>
          </cell>
          <cell r="L8" t="str">
            <v>6% - 3%</v>
          </cell>
          <cell r="M8" t="str">
            <v>12</v>
          </cell>
          <cell r="N8" t="str">
            <v>M</v>
          </cell>
          <cell r="O8" t="str">
            <v>1</v>
          </cell>
          <cell r="P8">
            <v>0.2</v>
          </cell>
          <cell r="Q8" t="str">
            <v>87303612</v>
          </cell>
          <cell r="R8" t="str">
            <v>5.9 x 5.9 x 19.9</v>
          </cell>
          <cell r="S8">
            <v>0.20300000000000001</v>
          </cell>
          <cell r="T8">
            <v>0.56299999999999994</v>
          </cell>
          <cell r="U8">
            <v>0.1</v>
          </cell>
          <cell r="V8" t="str">
            <v>1 x 0.2L</v>
          </cell>
          <cell r="W8" t="str">
            <v xml:space="preserve">REF. GLASS  </v>
          </cell>
          <cell r="X8" t="str">
            <v>87303612</v>
          </cell>
          <cell r="Y8" t="str">
            <v>5.9 x 5.9 x 19.9</v>
          </cell>
          <cell r="Z8">
            <v>0.20300000000000001</v>
          </cell>
          <cell r="AA8">
            <v>0.56299999999999994</v>
          </cell>
          <cell r="AB8">
            <v>0.1</v>
          </cell>
          <cell r="AC8" t="str">
            <v>24 x 0.2L</v>
          </cell>
          <cell r="AD8" t="str">
            <v>CASE</v>
          </cell>
          <cell r="AE8" t="str">
            <v>5449000238498</v>
          </cell>
          <cell r="AF8" t="str">
            <v>40 x 30 x 23</v>
          </cell>
          <cell r="AG8">
            <v>4.8730000000000002</v>
          </cell>
          <cell r="AH8">
            <v>15.313000000000001</v>
          </cell>
          <cell r="AI8">
            <v>5</v>
          </cell>
          <cell r="AJ8">
            <v>10</v>
          </cell>
          <cell r="AK8">
            <v>7</v>
          </cell>
          <cell r="AL8">
            <v>70</v>
          </cell>
          <cell r="AM8">
            <v>1200</v>
          </cell>
          <cell r="AN8">
            <v>1000</v>
          </cell>
          <cell r="AO8">
            <v>1773</v>
          </cell>
          <cell r="AP8">
            <v>341.11</v>
          </cell>
          <cell r="AQ8">
            <v>1102.021</v>
          </cell>
          <cell r="AR8">
            <v>3</v>
          </cell>
          <cell r="AS8">
            <v>350</v>
          </cell>
          <cell r="AT8" t="str">
            <v>CHEP</v>
          </cell>
          <cell r="AU8" t="str">
            <v>5449000669735</v>
          </cell>
        </row>
        <row r="9">
          <cell r="A9">
            <v>211010</v>
          </cell>
          <cell r="B9" t="str">
            <v>0387</v>
          </cell>
          <cell r="C9" t="str">
            <v xml:space="preserve">FUZE TEA SPARKLING BLACK TEA BIB 5L X 1 </v>
          </cell>
          <cell r="D9" t="str">
            <v xml:space="preserve"> FUZE TEA SPARKLING BLACK TEA BIB 5L X 1</v>
          </cell>
          <cell r="E9" t="str">
            <v>Fuze tea</v>
          </cell>
          <cell r="F9" t="str">
            <v>Sparkling Black tea</v>
          </cell>
          <cell r="G9" t="str">
            <v>BIB</v>
          </cell>
          <cell r="H9" t="str">
            <v xml:space="preserve"> %</v>
          </cell>
          <cell r="I9" t="str">
            <v>1 x 5L</v>
          </cell>
          <cell r="J9" t="str">
            <v/>
          </cell>
          <cell r="K9">
            <v>1</v>
          </cell>
          <cell r="L9" t="str">
            <v>6% - 3%</v>
          </cell>
          <cell r="M9" t="str">
            <v>120</v>
          </cell>
          <cell r="N9" t="str">
            <v>D</v>
          </cell>
          <cell r="O9" t="str">
            <v>0</v>
          </cell>
          <cell r="P9">
            <v>5</v>
          </cell>
          <cell r="Q9" t="str">
            <v>5449000238979</v>
          </cell>
          <cell r="R9" t="str">
            <v>25 x 18.4 x 15.1</v>
          </cell>
          <cell r="S9">
            <v>5.2060000000000004</v>
          </cell>
          <cell r="T9">
            <v>5.5060000000000002</v>
          </cell>
          <cell r="U9">
            <v>0</v>
          </cell>
          <cell r="V9" t="str">
            <v>1 x 5L</v>
          </cell>
          <cell r="W9" t="str">
            <v>BIB</v>
          </cell>
          <cell r="X9" t="str">
            <v>5449000238979</v>
          </cell>
          <cell r="Y9" t="str">
            <v>25 x 18.4 x 15.1</v>
          </cell>
          <cell r="Z9">
            <v>5.2060000000000004</v>
          </cell>
          <cell r="AA9">
            <v>5.5060000000000002</v>
          </cell>
          <cell r="AB9">
            <v>0</v>
          </cell>
          <cell r="AC9" t="str">
            <v>1 x 5L</v>
          </cell>
          <cell r="AD9" t="str">
            <v>BIB</v>
          </cell>
          <cell r="AE9" t="str">
            <v>5449000238979</v>
          </cell>
          <cell r="AF9" t="str">
            <v>25 x 18.4 x 15.1</v>
          </cell>
          <cell r="AG9">
            <v>5.2060000000000004</v>
          </cell>
          <cell r="AH9">
            <v>5.5060000000000002</v>
          </cell>
          <cell r="AI9">
            <v>0</v>
          </cell>
          <cell r="AJ9">
            <v>23</v>
          </cell>
          <cell r="AK9">
            <v>4</v>
          </cell>
          <cell r="AL9">
            <v>92</v>
          </cell>
          <cell r="AM9">
            <v>1200</v>
          </cell>
          <cell r="AN9">
            <v>1000</v>
          </cell>
          <cell r="AO9">
            <v>770</v>
          </cell>
          <cell r="AP9">
            <v>478.952</v>
          </cell>
          <cell r="AQ9">
            <v>537.14800000000002</v>
          </cell>
          <cell r="AR9">
            <v>1</v>
          </cell>
          <cell r="AS9">
            <v>0</v>
          </cell>
          <cell r="AT9" t="str">
            <v>CHEP</v>
          </cell>
          <cell r="AU9" t="str">
            <v>5449000670021</v>
          </cell>
        </row>
        <row r="10">
          <cell r="A10">
            <v>216581</v>
          </cell>
          <cell r="B10" t="str">
            <v>0803</v>
          </cell>
          <cell r="C10" t="str">
            <v>SPRITE PET 1.5L X6 HP INDUSTRIAL</v>
          </cell>
          <cell r="D10" t="str">
            <v>SPRITE PET 1.5L X6 HP INDUSTRIAL</v>
          </cell>
          <cell r="E10" t="str">
            <v>Sprite</v>
          </cell>
          <cell r="F10" t="str">
            <v/>
          </cell>
          <cell r="G10" t="str">
            <v>PET</v>
          </cell>
          <cell r="H10" t="str">
            <v xml:space="preserve"> %</v>
          </cell>
          <cell r="I10" t="str">
            <v>44 x 6 x 1.5L</v>
          </cell>
          <cell r="J10" t="str">
            <v/>
          </cell>
          <cell r="K10">
            <v>264</v>
          </cell>
          <cell r="L10" t="str">
            <v>6% - 3%</v>
          </cell>
          <cell r="M10" t="str">
            <v>6</v>
          </cell>
          <cell r="N10" t="str">
            <v>M</v>
          </cell>
          <cell r="O10" t="str">
            <v>0</v>
          </cell>
          <cell r="P10">
            <v>1.5</v>
          </cell>
          <cell r="Q10" t="str">
            <v>5449000012203</v>
          </cell>
          <cell r="R10" t="str">
            <v>9.48 x 9.48 x 31.3</v>
          </cell>
          <cell r="S10">
            <v>1.5349999999999999</v>
          </cell>
          <cell r="T10">
            <v>1.5780000000000001</v>
          </cell>
          <cell r="U10">
            <v>0</v>
          </cell>
          <cell r="V10" t="str">
            <v>6 x 1.5L</v>
          </cell>
          <cell r="W10" t="str">
            <v>SHRINK</v>
          </cell>
          <cell r="X10" t="str">
            <v>5449000053534</v>
          </cell>
          <cell r="Y10" t="str">
            <v>28.43 x 18.95 x 31.6</v>
          </cell>
          <cell r="Z10">
            <v>9.2119999999999997</v>
          </cell>
          <cell r="AA10">
            <v>9.4860000000000007</v>
          </cell>
          <cell r="AB10">
            <v>0</v>
          </cell>
          <cell r="AC10" t="str">
            <v>44 x 6 x 1.5L</v>
          </cell>
          <cell r="AD10" t="str">
            <v>HALF PALLET</v>
          </cell>
          <cell r="AE10" t="str">
            <v>5449000672087</v>
          </cell>
          <cell r="AF10" t="str">
            <v>104.2 x 60 x 143.8</v>
          </cell>
          <cell r="AG10">
            <v>405.32799999999997</v>
          </cell>
          <cell r="AH10">
            <v>433.27699999999999</v>
          </cell>
          <cell r="AI10">
            <v>0</v>
          </cell>
          <cell r="AJ10">
            <v>2</v>
          </cell>
          <cell r="AK10">
            <v>1</v>
          </cell>
          <cell r="AL10">
            <v>2</v>
          </cell>
          <cell r="AM10">
            <v>1200</v>
          </cell>
          <cell r="AN10">
            <v>1042</v>
          </cell>
          <cell r="AO10">
            <v>1590</v>
          </cell>
          <cell r="AP10">
            <v>810.65599999999995</v>
          </cell>
          <cell r="AQ10">
            <v>896.553</v>
          </cell>
          <cell r="AR10">
            <v>2</v>
          </cell>
          <cell r="AS10">
            <v>0</v>
          </cell>
          <cell r="AT10" t="str">
            <v>1xCHEP + 2x1/2 CHEP</v>
          </cell>
          <cell r="AU10" t="str">
            <v>5449000672094</v>
          </cell>
        </row>
        <row r="11">
          <cell r="A11">
            <v>216583</v>
          </cell>
          <cell r="B11" t="str">
            <v>0802</v>
          </cell>
          <cell r="C11" t="str">
            <v>FANTA ORANGE PET 1.5L X6 HP INDUSTRIAL</v>
          </cell>
          <cell r="D11" t="str">
            <v>FANTA ORANGE PET 1.5L X6 HP INDUSTRIAL</v>
          </cell>
          <cell r="E11" t="str">
            <v>Fanta</v>
          </cell>
          <cell r="F11" t="str">
            <v>Orange</v>
          </cell>
          <cell r="G11" t="str">
            <v>PET</v>
          </cell>
          <cell r="H11" t="str">
            <v xml:space="preserve"> %</v>
          </cell>
          <cell r="I11" t="str">
            <v>44 x 6 x 1.5L</v>
          </cell>
          <cell r="J11" t="str">
            <v/>
          </cell>
          <cell r="K11">
            <v>264</v>
          </cell>
          <cell r="L11" t="str">
            <v>6% - 3%</v>
          </cell>
          <cell r="M11" t="str">
            <v>6</v>
          </cell>
          <cell r="N11" t="str">
            <v>M</v>
          </cell>
          <cell r="O11" t="str">
            <v>0</v>
          </cell>
          <cell r="P11">
            <v>1.5</v>
          </cell>
          <cell r="Q11" t="str">
            <v>5449000052926</v>
          </cell>
          <cell r="R11" t="str">
            <v>9.48 x 9.48 x 31.3</v>
          </cell>
          <cell r="S11">
            <v>1.5649999999999999</v>
          </cell>
          <cell r="T11">
            <v>1.6080000000000001</v>
          </cell>
          <cell r="U11">
            <v>0</v>
          </cell>
          <cell r="V11" t="str">
            <v>6 x 1.5L</v>
          </cell>
          <cell r="W11" t="str">
            <v>SHRINK</v>
          </cell>
          <cell r="X11" t="str">
            <v>5449000053527</v>
          </cell>
          <cell r="Y11" t="str">
            <v>28.43 x 18.95 x 31.6</v>
          </cell>
          <cell r="Z11">
            <v>9.39</v>
          </cell>
          <cell r="AA11">
            <v>9.6639999999999997</v>
          </cell>
          <cell r="AB11">
            <v>0</v>
          </cell>
          <cell r="AC11" t="str">
            <v>44 x 6 x 1.5L</v>
          </cell>
          <cell r="AD11" t="str">
            <v>HALF PALLET</v>
          </cell>
          <cell r="AE11" t="str">
            <v>5449000672100</v>
          </cell>
          <cell r="AF11" t="str">
            <v>104.2 x 60 x 143.8</v>
          </cell>
          <cell r="AG11">
            <v>413.16</v>
          </cell>
          <cell r="AH11">
            <v>441.08600000000001</v>
          </cell>
          <cell r="AI11">
            <v>0</v>
          </cell>
          <cell r="AJ11">
            <v>2</v>
          </cell>
          <cell r="AK11">
            <v>1</v>
          </cell>
          <cell r="AL11">
            <v>2</v>
          </cell>
          <cell r="AM11">
            <v>1200</v>
          </cell>
          <cell r="AN11">
            <v>1042</v>
          </cell>
          <cell r="AO11">
            <v>1590</v>
          </cell>
          <cell r="AP11">
            <v>826.32</v>
          </cell>
          <cell r="AQ11">
            <v>912.17100000000005</v>
          </cell>
          <cell r="AR11">
            <v>2</v>
          </cell>
          <cell r="AS11">
            <v>0</v>
          </cell>
          <cell r="AT11" t="str">
            <v>1xCHEP + 2x1/2 CHEP</v>
          </cell>
          <cell r="AU11" t="str">
            <v>5449000672117</v>
          </cell>
        </row>
        <row r="12">
          <cell r="A12">
            <v>217266</v>
          </cell>
          <cell r="B12" t="str">
            <v>0804</v>
          </cell>
          <cell r="C12" t="str">
            <v>MONSTER PIPELINE PUNCH BLIK 0.50L X24</v>
          </cell>
          <cell r="D12" t="str">
            <v>MONSTER PIPELINE PUNCH BOITE 0.50L X24</v>
          </cell>
          <cell r="E12" t="str">
            <v>Monster</v>
          </cell>
          <cell r="F12" t="str">
            <v>Pipeline Punch</v>
          </cell>
          <cell r="G12" t="str">
            <v xml:space="preserve">CAN </v>
          </cell>
          <cell r="H12" t="str">
            <v xml:space="preserve"> %</v>
          </cell>
          <cell r="I12" t="str">
            <v>24 x 0.5L</v>
          </cell>
          <cell r="J12" t="str">
            <v/>
          </cell>
          <cell r="K12">
            <v>24</v>
          </cell>
          <cell r="L12" t="str">
            <v>6% - 3%</v>
          </cell>
          <cell r="M12" t="str">
            <v>24</v>
          </cell>
          <cell r="N12" t="str">
            <v>M</v>
          </cell>
          <cell r="O12" t="str">
            <v>8</v>
          </cell>
          <cell r="P12">
            <v>0.5</v>
          </cell>
          <cell r="Q12" t="str">
            <v>5060517883539</v>
          </cell>
          <cell r="R12" t="str">
            <v>6.65 x 6.65 x 16.8</v>
          </cell>
          <cell r="S12">
            <v>0.52100000000000002</v>
          </cell>
          <cell r="T12">
            <v>0.53700000000000003</v>
          </cell>
          <cell r="U12">
            <v>0</v>
          </cell>
          <cell r="V12" t="str">
            <v>1 x 0.5L</v>
          </cell>
          <cell r="W12" t="str">
            <v>CAN</v>
          </cell>
          <cell r="X12" t="str">
            <v>5060517883539</v>
          </cell>
          <cell r="Y12" t="str">
            <v>6.65 x 6.65 x 16.8</v>
          </cell>
          <cell r="Z12">
            <v>0.52100000000000002</v>
          </cell>
          <cell r="AA12">
            <v>0.53700000000000003</v>
          </cell>
          <cell r="AB12">
            <v>0</v>
          </cell>
          <cell r="AC12" t="str">
            <v>24 x 0.5L</v>
          </cell>
          <cell r="AD12" t="str">
            <v>TRAY WITH SHRINK</v>
          </cell>
          <cell r="AE12" t="str">
            <v>5060517883546</v>
          </cell>
          <cell r="AF12" t="str">
            <v>40.5 x 27.2 x 17.1</v>
          </cell>
          <cell r="AG12">
            <v>12.499000000000001</v>
          </cell>
          <cell r="AH12">
            <v>12.989000000000001</v>
          </cell>
          <cell r="AI12">
            <v>0</v>
          </cell>
          <cell r="AJ12">
            <v>10</v>
          </cell>
          <cell r="AK12">
            <v>8</v>
          </cell>
          <cell r="AL12">
            <v>80</v>
          </cell>
          <cell r="AM12">
            <v>1217</v>
          </cell>
          <cell r="AN12">
            <v>1000</v>
          </cell>
          <cell r="AO12">
            <v>1529</v>
          </cell>
          <cell r="AP12">
            <v>999.92</v>
          </cell>
          <cell r="AQ12">
            <v>1069.8040000000001</v>
          </cell>
          <cell r="AR12">
            <v>3</v>
          </cell>
          <cell r="AS12">
            <v>0</v>
          </cell>
          <cell r="AT12" t="str">
            <v>CHEP</v>
          </cell>
          <cell r="AU12" t="str">
            <v>5060517883553</v>
          </cell>
        </row>
        <row r="13">
          <cell r="A13">
            <v>217845</v>
          </cell>
          <cell r="B13" t="str">
            <v>1021</v>
          </cell>
          <cell r="C13" t="str">
            <v>COCA-COLA ZERO PET 1.5L X6 HP INDUSTRIAL</v>
          </cell>
          <cell r="D13" t="str">
            <v>COCA-COLA ZERO PET 1.5L X6 HP INDUSTRIAL</v>
          </cell>
          <cell r="E13" t="str">
            <v>Coca-Cola Zero</v>
          </cell>
          <cell r="F13" t="str">
            <v/>
          </cell>
          <cell r="G13" t="str">
            <v>PET</v>
          </cell>
          <cell r="H13" t="str">
            <v xml:space="preserve"> %</v>
          </cell>
          <cell r="I13" t="str">
            <v>44 x 6 x 1.5L</v>
          </cell>
          <cell r="J13" t="str">
            <v/>
          </cell>
          <cell r="K13">
            <v>264</v>
          </cell>
          <cell r="L13" t="str">
            <v>6% - 3%</v>
          </cell>
          <cell r="M13" t="str">
            <v>6</v>
          </cell>
          <cell r="N13" t="str">
            <v>M</v>
          </cell>
          <cell r="O13" t="str">
            <v>0</v>
          </cell>
          <cell r="P13">
            <v>1.5</v>
          </cell>
          <cell r="Q13" t="str">
            <v>5449000133335</v>
          </cell>
          <cell r="R13" t="str">
            <v>9.48 x 9.48 x 31.3</v>
          </cell>
          <cell r="S13">
            <v>1.4970000000000001</v>
          </cell>
          <cell r="T13">
            <v>1.5409999999999999</v>
          </cell>
          <cell r="U13">
            <v>0</v>
          </cell>
          <cell r="V13" t="str">
            <v>6 x 1.5L</v>
          </cell>
          <cell r="W13" t="str">
            <v>SHRINK</v>
          </cell>
          <cell r="X13" t="str">
            <v>5449000134578</v>
          </cell>
          <cell r="Y13" t="str">
            <v>28.43 x 18.95 x 31.6</v>
          </cell>
          <cell r="Z13">
            <v>8.9819999999999993</v>
          </cell>
          <cell r="AA13">
            <v>9.2620000000000005</v>
          </cell>
          <cell r="AB13">
            <v>0</v>
          </cell>
          <cell r="AC13" t="str">
            <v>44 x 6 x 1.5L</v>
          </cell>
          <cell r="AD13" t="str">
            <v>HALF PALLET</v>
          </cell>
          <cell r="AE13" t="str">
            <v>5449000671226</v>
          </cell>
          <cell r="AF13" t="str">
            <v>104.2 x 60 x 143.8</v>
          </cell>
          <cell r="AG13">
            <v>395.20800000000003</v>
          </cell>
          <cell r="AH13">
            <v>423.50299999999999</v>
          </cell>
          <cell r="AI13">
            <v>0</v>
          </cell>
          <cell r="AJ13">
            <v>2</v>
          </cell>
          <cell r="AK13">
            <v>1</v>
          </cell>
          <cell r="AL13">
            <v>2</v>
          </cell>
          <cell r="AM13">
            <v>1200</v>
          </cell>
          <cell r="AN13">
            <v>1042</v>
          </cell>
          <cell r="AO13">
            <v>1590</v>
          </cell>
          <cell r="AP13">
            <v>790.41600000000005</v>
          </cell>
          <cell r="AQ13">
            <v>877.00599999999997</v>
          </cell>
          <cell r="AR13">
            <v>2</v>
          </cell>
          <cell r="AS13">
            <v>0</v>
          </cell>
          <cell r="AT13" t="str">
            <v>2x1/2 CHEP</v>
          </cell>
          <cell r="AU13" t="str">
            <v>5449000671233</v>
          </cell>
        </row>
        <row r="14">
          <cell r="A14">
            <v>217847</v>
          </cell>
          <cell r="B14" t="str">
            <v>1020</v>
          </cell>
          <cell r="C14" t="str">
            <v>COCA-COLA PET 1.5L X6 HP INDUSTRIAL</v>
          </cell>
          <cell r="D14" t="str">
            <v>COCA-COLA PET 1.5L X6 HP INDUSTRIAL</v>
          </cell>
          <cell r="E14" t="str">
            <v>Coca-Cola</v>
          </cell>
          <cell r="F14" t="str">
            <v/>
          </cell>
          <cell r="G14" t="str">
            <v>PET</v>
          </cell>
          <cell r="H14" t="str">
            <v xml:space="preserve"> %</v>
          </cell>
          <cell r="I14" t="str">
            <v>44 x 6 x 1.5L</v>
          </cell>
          <cell r="J14" t="str">
            <v/>
          </cell>
          <cell r="K14">
            <v>264</v>
          </cell>
          <cell r="L14" t="str">
            <v>6% - 3%</v>
          </cell>
          <cell r="M14" t="str">
            <v>6</v>
          </cell>
          <cell r="N14" t="str">
            <v>M</v>
          </cell>
          <cell r="O14" t="str">
            <v>0</v>
          </cell>
          <cell r="P14">
            <v>1.5</v>
          </cell>
          <cell r="Q14" t="str">
            <v>5449000000439</v>
          </cell>
          <cell r="R14" t="str">
            <v>9.48 x 9.48 x 31.3</v>
          </cell>
          <cell r="S14">
            <v>1.5580000000000001</v>
          </cell>
          <cell r="T14">
            <v>1.6020000000000001</v>
          </cell>
          <cell r="U14">
            <v>0</v>
          </cell>
          <cell r="V14" t="str">
            <v>6 x 1.5L</v>
          </cell>
          <cell r="W14" t="str">
            <v>SHRINK</v>
          </cell>
          <cell r="X14" t="str">
            <v>5449000050564</v>
          </cell>
          <cell r="Y14" t="str">
            <v>28.43 x 18.95 x 31.6</v>
          </cell>
          <cell r="Z14">
            <v>9.3469999999999995</v>
          </cell>
          <cell r="AA14">
            <v>9.6270000000000007</v>
          </cell>
          <cell r="AB14">
            <v>0</v>
          </cell>
          <cell r="AC14" t="str">
            <v>44 x 6 x 1.5L</v>
          </cell>
          <cell r="AD14" t="str">
            <v>HALF PALLET</v>
          </cell>
          <cell r="AE14" t="str">
            <v>5449000671202</v>
          </cell>
          <cell r="AF14" t="str">
            <v>104.2 x 60 x 143.8</v>
          </cell>
          <cell r="AG14">
            <v>411.26799999999997</v>
          </cell>
          <cell r="AH14">
            <v>439.58100000000002</v>
          </cell>
          <cell r="AI14">
            <v>0</v>
          </cell>
          <cell r="AJ14">
            <v>2</v>
          </cell>
          <cell r="AK14">
            <v>1</v>
          </cell>
          <cell r="AL14">
            <v>2</v>
          </cell>
          <cell r="AM14">
            <v>1200</v>
          </cell>
          <cell r="AN14">
            <v>1042</v>
          </cell>
          <cell r="AO14">
            <v>1590</v>
          </cell>
          <cell r="AP14">
            <v>822.53599999999994</v>
          </cell>
          <cell r="AQ14">
            <v>909.16099999999994</v>
          </cell>
          <cell r="AR14">
            <v>2</v>
          </cell>
          <cell r="AS14">
            <v>0</v>
          </cell>
          <cell r="AT14" t="str">
            <v>2x1/2 CHEP</v>
          </cell>
          <cell r="AU14" t="str">
            <v>5449000671219</v>
          </cell>
        </row>
        <row r="15">
          <cell r="A15">
            <v>218442</v>
          </cell>
          <cell r="B15" t="str">
            <v>1024</v>
          </cell>
          <cell r="C15" t="str">
            <v>FANTA ORANGE PET 1.5L X4 HP DUSSELDORF</v>
          </cell>
          <cell r="D15" t="str">
            <v>FANTA ORANGE PET 1.5L X4 HP DUSSELDORF</v>
          </cell>
          <cell r="E15" t="str">
            <v>Fanta</v>
          </cell>
          <cell r="F15" t="str">
            <v>Orange</v>
          </cell>
          <cell r="G15" t="str">
            <v>PET</v>
          </cell>
          <cell r="H15" t="str">
            <v xml:space="preserve"> %</v>
          </cell>
          <cell r="I15" t="str">
            <v>48 x 4 x 1.5L</v>
          </cell>
          <cell r="J15" t="str">
            <v/>
          </cell>
          <cell r="K15">
            <v>192</v>
          </cell>
          <cell r="L15" t="str">
            <v>6% - 3%</v>
          </cell>
          <cell r="M15" t="str">
            <v>6</v>
          </cell>
          <cell r="N15" t="str">
            <v>M</v>
          </cell>
          <cell r="O15" t="str">
            <v>0</v>
          </cell>
          <cell r="P15">
            <v>1.5</v>
          </cell>
          <cell r="Q15" t="str">
            <v>5449000052926</v>
          </cell>
          <cell r="R15" t="str">
            <v>9.48 x 9.48 x 31.3</v>
          </cell>
          <cell r="S15">
            <v>1.5649999999999999</v>
          </cell>
          <cell r="T15">
            <v>1.6080000000000001</v>
          </cell>
          <cell r="U15">
            <v>0</v>
          </cell>
          <cell r="V15" t="str">
            <v>4 x 1.5L</v>
          </cell>
          <cell r="W15" t="str">
            <v>SHRINK</v>
          </cell>
          <cell r="X15" t="str">
            <v>5449000022042</v>
          </cell>
          <cell r="Y15" t="str">
            <v>18.95 x 18.95 x 31.6</v>
          </cell>
          <cell r="Z15">
            <v>6.26</v>
          </cell>
          <cell r="AA15">
            <v>6.4470000000000001</v>
          </cell>
          <cell r="AB15">
            <v>0</v>
          </cell>
          <cell r="AC15" t="str">
            <v>48 x 4 x 1.5L</v>
          </cell>
          <cell r="AD15" t="str">
            <v>HALF PALLET</v>
          </cell>
          <cell r="AE15" t="str">
            <v>5449000997388</v>
          </cell>
          <cell r="AF15" t="str">
            <v>80 x 60 x 141.4</v>
          </cell>
          <cell r="AG15">
            <v>300.48</v>
          </cell>
          <cell r="AH15">
            <v>323.964</v>
          </cell>
          <cell r="AI15">
            <v>0</v>
          </cell>
          <cell r="AJ15">
            <v>2</v>
          </cell>
          <cell r="AK15">
            <v>1</v>
          </cell>
          <cell r="AL15">
            <v>2</v>
          </cell>
          <cell r="AM15">
            <v>1200</v>
          </cell>
          <cell r="AN15">
            <v>800</v>
          </cell>
          <cell r="AO15">
            <v>1577</v>
          </cell>
          <cell r="AP15">
            <v>600.96</v>
          </cell>
          <cell r="AQ15">
            <v>672.928</v>
          </cell>
          <cell r="AR15">
            <v>2</v>
          </cell>
          <cell r="AS15">
            <v>0</v>
          </cell>
          <cell r="AT15" t="str">
            <v>2x Dusseldorfer CHEP</v>
          </cell>
          <cell r="AU15" t="str">
            <v>5449000673121</v>
          </cell>
        </row>
        <row r="16">
          <cell r="A16">
            <v>220436</v>
          </cell>
          <cell r="B16" t="str">
            <v>0818</v>
          </cell>
          <cell r="C16" t="str">
            <v>NALU PASSION BLIK 0.25L 4X6</v>
          </cell>
          <cell r="D16" t="str">
            <v>NALU PASSION BOITE 0.25L 4X6</v>
          </cell>
          <cell r="E16" t="str">
            <v>Nalu</v>
          </cell>
          <cell r="F16" t="str">
            <v>Fruit Punch</v>
          </cell>
          <cell r="G16" t="str">
            <v xml:space="preserve">SLIMCAN </v>
          </cell>
          <cell r="H16" t="str">
            <v xml:space="preserve"> %</v>
          </cell>
          <cell r="I16" t="str">
            <v>4 x 6 x 0.25L</v>
          </cell>
          <cell r="J16" t="str">
            <v/>
          </cell>
          <cell r="K16">
            <v>24</v>
          </cell>
          <cell r="L16" t="str">
            <v>6% - 3%</v>
          </cell>
          <cell r="M16" t="str">
            <v>12</v>
          </cell>
          <cell r="N16" t="str">
            <v>M</v>
          </cell>
          <cell r="O16" t="str">
            <v>0</v>
          </cell>
          <cell r="P16">
            <v>0.25</v>
          </cell>
          <cell r="Q16" t="str">
            <v>5060466517103</v>
          </cell>
          <cell r="R16" t="str">
            <v>5.35 x 5.35 x 13.43</v>
          </cell>
          <cell r="S16">
            <v>0.255</v>
          </cell>
          <cell r="T16">
            <v>0.26600000000000001</v>
          </cell>
          <cell r="U16">
            <v>0</v>
          </cell>
          <cell r="V16" t="str">
            <v>6 x 0.25L</v>
          </cell>
          <cell r="W16" t="str">
            <v>SHRINK</v>
          </cell>
          <cell r="X16" t="str">
            <v>5060466517134</v>
          </cell>
          <cell r="Y16" t="str">
            <v>16.05 x 10.7 x 13.43</v>
          </cell>
          <cell r="Z16">
            <v>1.5289999999999999</v>
          </cell>
          <cell r="AA16">
            <v>1.601</v>
          </cell>
          <cell r="AB16">
            <v>0</v>
          </cell>
          <cell r="AC16" t="str">
            <v>4 x 6 x 0.25L</v>
          </cell>
          <cell r="AD16" t="str">
            <v>TRAY WITH SHRINKWRAP OVER SHRINKWRAP</v>
          </cell>
          <cell r="AE16" t="str">
            <v>5060466517141</v>
          </cell>
          <cell r="AF16" t="str">
            <v>32.6 x 21.9 x 13.68</v>
          </cell>
          <cell r="AG16">
            <v>6.1159999999999997</v>
          </cell>
          <cell r="AH16">
            <v>6.4539999999999997</v>
          </cell>
          <cell r="AI16">
            <v>0</v>
          </cell>
          <cell r="AJ16">
            <v>16</v>
          </cell>
          <cell r="AK16">
            <v>10</v>
          </cell>
          <cell r="AL16">
            <v>160</v>
          </cell>
          <cell r="AM16">
            <v>1200</v>
          </cell>
          <cell r="AN16">
            <v>1000</v>
          </cell>
          <cell r="AO16">
            <v>1531</v>
          </cell>
          <cell r="AP16">
            <v>978.56</v>
          </cell>
          <cell r="AQ16">
            <v>1063.181</v>
          </cell>
          <cell r="AR16">
            <v>3</v>
          </cell>
          <cell r="AS16">
            <v>0</v>
          </cell>
          <cell r="AT16" t="str">
            <v>CHEP</v>
          </cell>
          <cell r="AU16" t="str">
            <v>5060466517158</v>
          </cell>
        </row>
        <row r="17">
          <cell r="A17">
            <v>221198</v>
          </cell>
          <cell r="B17" t="str">
            <v>0392</v>
          </cell>
          <cell r="C17" t="str">
            <v>FANTA ORANGE PET 0.375L X12</v>
          </cell>
          <cell r="D17" t="str">
            <v>FANTA ORANGE PET 0.375L X12</v>
          </cell>
          <cell r="E17" t="str">
            <v>Fanta</v>
          </cell>
          <cell r="F17" t="str">
            <v>Orange</v>
          </cell>
          <cell r="G17" t="str">
            <v>PET</v>
          </cell>
          <cell r="H17" t="str">
            <v xml:space="preserve"> %</v>
          </cell>
          <cell r="I17" t="str">
            <v>12 x 0.375L</v>
          </cell>
          <cell r="J17" t="str">
            <v/>
          </cell>
          <cell r="K17">
            <v>12</v>
          </cell>
          <cell r="L17" t="str">
            <v>6% - 3%</v>
          </cell>
          <cell r="M17" t="str">
            <v>5</v>
          </cell>
          <cell r="N17" t="str">
            <v>M</v>
          </cell>
          <cell r="O17" t="str">
            <v>0</v>
          </cell>
          <cell r="P17">
            <v>0.375</v>
          </cell>
          <cell r="Q17" t="str">
            <v>5449000229762</v>
          </cell>
          <cell r="R17" t="str">
            <v>5.95 x 5.95 x 20.27</v>
          </cell>
          <cell r="S17">
            <v>0.39100000000000001</v>
          </cell>
          <cell r="T17">
            <v>0.41299999999999998</v>
          </cell>
          <cell r="U17">
            <v>0</v>
          </cell>
          <cell r="V17" t="str">
            <v>1 x 0.375L</v>
          </cell>
          <cell r="W17" t="str">
            <v>PET</v>
          </cell>
          <cell r="X17" t="str">
            <v>5449000229762</v>
          </cell>
          <cell r="Y17" t="str">
            <v>5.95 x 5.95 x 20.27</v>
          </cell>
          <cell r="Z17">
            <v>0.39100000000000001</v>
          </cell>
          <cell r="AA17">
            <v>0.41299999999999998</v>
          </cell>
          <cell r="AB17">
            <v>0</v>
          </cell>
          <cell r="AC17" t="str">
            <v>12 x 0.375L</v>
          </cell>
          <cell r="AD17" t="str">
            <v>SHRINKWRAPPED</v>
          </cell>
          <cell r="AE17" t="str">
            <v>5449000229779</v>
          </cell>
          <cell r="AF17" t="str">
            <v>23.8 x 17.85 x 20.7</v>
          </cell>
          <cell r="AG17">
            <v>4.6950000000000003</v>
          </cell>
          <cell r="AH17">
            <v>4.976</v>
          </cell>
          <cell r="AI17">
            <v>0</v>
          </cell>
          <cell r="AJ17">
            <v>22</v>
          </cell>
          <cell r="AK17">
            <v>7</v>
          </cell>
          <cell r="AL17">
            <v>154</v>
          </cell>
          <cell r="AM17">
            <v>1200</v>
          </cell>
          <cell r="AN17">
            <v>833</v>
          </cell>
          <cell r="AO17">
            <v>1600</v>
          </cell>
          <cell r="AP17">
            <v>723.03</v>
          </cell>
          <cell r="AQ17">
            <v>791.51</v>
          </cell>
          <cell r="AR17">
            <v>2</v>
          </cell>
          <cell r="AS17">
            <v>0</v>
          </cell>
          <cell r="AT17" t="str">
            <v>EURO CHEP</v>
          </cell>
          <cell r="AU17" t="str">
            <v>5449000668097</v>
          </cell>
        </row>
        <row r="18">
          <cell r="A18">
            <v>222199</v>
          </cell>
          <cell r="B18" t="str">
            <v>0584</v>
          </cell>
          <cell r="C18" t="str">
            <v>MONSTER MIXXD PUNCH-KO BLIK 0.50L 6X4</v>
          </cell>
          <cell r="D18" t="str">
            <v>MONSTER PUNCH MIXXD BOITE 0.50L 6X4</v>
          </cell>
          <cell r="E18" t="str">
            <v>Monster</v>
          </cell>
          <cell r="F18" t="str">
            <v>Punch MIXXD</v>
          </cell>
          <cell r="G18" t="str">
            <v xml:space="preserve">CAN </v>
          </cell>
          <cell r="H18" t="str">
            <v xml:space="preserve"> %</v>
          </cell>
          <cell r="I18" t="str">
            <v>6 x 4 x 0.5L</v>
          </cell>
          <cell r="J18" t="str">
            <v/>
          </cell>
          <cell r="K18">
            <v>24</v>
          </cell>
          <cell r="L18" t="str">
            <v>6% - 3%</v>
          </cell>
          <cell r="M18" t="str">
            <v>24</v>
          </cell>
          <cell r="N18" t="str">
            <v>M</v>
          </cell>
          <cell r="O18" t="str">
            <v>8</v>
          </cell>
          <cell r="P18">
            <v>0.5</v>
          </cell>
          <cell r="Q18" t="str">
            <v>5060337507363</v>
          </cell>
          <cell r="R18" t="str">
            <v>6.65 x 6.65 x 16.8</v>
          </cell>
          <cell r="S18">
            <v>0.51900000000000002</v>
          </cell>
          <cell r="T18">
            <v>0.53500000000000003</v>
          </cell>
          <cell r="U18">
            <v>0</v>
          </cell>
          <cell r="V18" t="str">
            <v>4 x 0.5L</v>
          </cell>
          <cell r="W18" t="str">
            <v>SHRINK</v>
          </cell>
          <cell r="X18" t="str">
            <v>5060517883713</v>
          </cell>
          <cell r="Y18" t="str">
            <v>13.3 x 13.3 x 16.83</v>
          </cell>
          <cell r="Z18">
            <v>2.0760000000000001</v>
          </cell>
          <cell r="AA18">
            <v>2.1469999999999998</v>
          </cell>
          <cell r="AB18">
            <v>0</v>
          </cell>
          <cell r="AC18" t="str">
            <v>6 x 4 x 0.5L</v>
          </cell>
          <cell r="AD18" t="str">
            <v>TRAY WITH SHRINK</v>
          </cell>
          <cell r="AE18" t="str">
            <v>5060517883720</v>
          </cell>
          <cell r="AF18" t="str">
            <v>40.5 x 27.2 x 17.03</v>
          </cell>
          <cell r="AG18">
            <v>12.456</v>
          </cell>
          <cell r="AH18">
            <v>12.988</v>
          </cell>
          <cell r="AI18">
            <v>0</v>
          </cell>
          <cell r="AJ18">
            <v>10</v>
          </cell>
          <cell r="AK18">
            <v>8</v>
          </cell>
          <cell r="AL18">
            <v>80</v>
          </cell>
          <cell r="AM18">
            <v>1217</v>
          </cell>
          <cell r="AN18">
            <v>1000</v>
          </cell>
          <cell r="AO18">
            <v>1529</v>
          </cell>
          <cell r="AP18">
            <v>996.48</v>
          </cell>
          <cell r="AQ18">
            <v>1069.6479999999999</v>
          </cell>
          <cell r="AR18">
            <v>2</v>
          </cell>
          <cell r="AS18">
            <v>0</v>
          </cell>
          <cell r="AT18" t="str">
            <v>CHEP</v>
          </cell>
          <cell r="AU18" t="str">
            <v>5060517883737</v>
          </cell>
        </row>
        <row r="19">
          <cell r="A19">
            <v>222206</v>
          </cell>
          <cell r="B19" t="str">
            <v>0438</v>
          </cell>
          <cell r="C19" t="str">
            <v>SPRITE BLIK 0.15L 2X12</v>
          </cell>
          <cell r="D19" t="str">
            <v>SPRITE BOITE 0.15L 2X12</v>
          </cell>
          <cell r="E19" t="str">
            <v>Sprite</v>
          </cell>
          <cell r="F19" t="str">
            <v/>
          </cell>
          <cell r="G19" t="str">
            <v xml:space="preserve">CAN </v>
          </cell>
          <cell r="H19" t="str">
            <v xml:space="preserve"> %</v>
          </cell>
          <cell r="I19" t="str">
            <v>2 x 12 x 0.15L</v>
          </cell>
          <cell r="J19" t="str">
            <v/>
          </cell>
          <cell r="K19">
            <v>24</v>
          </cell>
          <cell r="L19" t="str">
            <v>6% - 3%</v>
          </cell>
          <cell r="M19" t="str">
            <v>12</v>
          </cell>
          <cell r="N19" t="str">
            <v>M</v>
          </cell>
          <cell r="O19" t="str">
            <v>0</v>
          </cell>
          <cell r="P19">
            <v>0.15</v>
          </cell>
          <cell r="Q19" t="str">
            <v>54492127</v>
          </cell>
          <cell r="R19" t="str">
            <v>5.35 x 5.35 x 8.87</v>
          </cell>
          <cell r="S19">
            <v>0.154</v>
          </cell>
          <cell r="T19">
            <v>0.16300000000000001</v>
          </cell>
          <cell r="U19">
            <v>0</v>
          </cell>
          <cell r="V19" t="str">
            <v>12 x 0.15L</v>
          </cell>
          <cell r="W19" t="str">
            <v>CARDBOARD</v>
          </cell>
          <cell r="X19" t="str">
            <v>5449000083784</v>
          </cell>
          <cell r="Y19" t="str">
            <v>21.3 x 15.9 x 8.95</v>
          </cell>
          <cell r="Z19">
            <v>1.843</v>
          </cell>
          <cell r="AA19">
            <v>2.0089999999999999</v>
          </cell>
          <cell r="AB19">
            <v>0</v>
          </cell>
          <cell r="AC19" t="str">
            <v>2 x 12 x 0.15L</v>
          </cell>
          <cell r="AD19" t="str">
            <v>TRAY OVER CARDBOARD</v>
          </cell>
          <cell r="AE19" t="str">
            <v>5449000245540</v>
          </cell>
          <cell r="AF19" t="str">
            <v>33.1 x 21.7 x 9.2</v>
          </cell>
          <cell r="AG19">
            <v>3.6850000000000001</v>
          </cell>
          <cell r="AH19">
            <v>4.0730000000000004</v>
          </cell>
          <cell r="AI19">
            <v>0</v>
          </cell>
          <cell r="AJ19">
            <v>16</v>
          </cell>
          <cell r="AK19">
            <v>15</v>
          </cell>
          <cell r="AL19">
            <v>240</v>
          </cell>
          <cell r="AM19">
            <v>1200</v>
          </cell>
          <cell r="AN19">
            <v>1000</v>
          </cell>
          <cell r="AO19">
            <v>1531</v>
          </cell>
          <cell r="AP19">
            <v>884.4</v>
          </cell>
          <cell r="AQ19">
            <v>1007.942</v>
          </cell>
          <cell r="AR19">
            <v>3</v>
          </cell>
          <cell r="AS19">
            <v>0</v>
          </cell>
          <cell r="AT19" t="str">
            <v>CHEP</v>
          </cell>
          <cell r="AU19" t="str">
            <v>5449000672629</v>
          </cell>
        </row>
        <row r="20">
          <cell r="A20">
            <v>223730</v>
          </cell>
          <cell r="B20" t="str">
            <v>0710</v>
          </cell>
          <cell r="C20" t="str">
            <v>FANTA ORANGE PET 1.5L X4 HP INDUSTRIAL</v>
          </cell>
          <cell r="D20" t="str">
            <v>FANTA ORANGE PET 1.5L X4 HP INDUSTRIAL</v>
          </cell>
          <cell r="E20" t="str">
            <v>Fanta</v>
          </cell>
          <cell r="F20" t="str">
            <v>Orange</v>
          </cell>
          <cell r="G20" t="str">
            <v>PET</v>
          </cell>
          <cell r="H20" t="str">
            <v xml:space="preserve"> %</v>
          </cell>
          <cell r="I20" t="str">
            <v>60 x 4 x 1.5L</v>
          </cell>
          <cell r="J20" t="str">
            <v/>
          </cell>
          <cell r="K20">
            <v>240</v>
          </cell>
          <cell r="L20" t="str">
            <v>6% - 3%</v>
          </cell>
          <cell r="M20" t="str">
            <v>6</v>
          </cell>
          <cell r="N20" t="str">
            <v>M</v>
          </cell>
          <cell r="O20" t="str">
            <v>0</v>
          </cell>
          <cell r="P20">
            <v>1.5</v>
          </cell>
          <cell r="Q20" t="str">
            <v>5449000052926</v>
          </cell>
          <cell r="R20" t="str">
            <v>9.48 x 9.48 x 31.3</v>
          </cell>
          <cell r="S20">
            <v>1.5649999999999999</v>
          </cell>
          <cell r="T20">
            <v>1.6080000000000001</v>
          </cell>
          <cell r="U20">
            <v>0</v>
          </cell>
          <cell r="V20" t="str">
            <v>4 x 1.5L</v>
          </cell>
          <cell r="W20" t="str">
            <v>SHRINK</v>
          </cell>
          <cell r="X20" t="str">
            <v>5449000022042</v>
          </cell>
          <cell r="Y20" t="str">
            <v>18.95 x 18.95 x 31.6</v>
          </cell>
          <cell r="Z20">
            <v>6.26</v>
          </cell>
          <cell r="AA20">
            <v>6.4470000000000001</v>
          </cell>
          <cell r="AB20">
            <v>0</v>
          </cell>
          <cell r="AC20" t="str">
            <v>60 x 4 x 1.5L</v>
          </cell>
          <cell r="AD20" t="str">
            <v>HALF PALLET</v>
          </cell>
          <cell r="AE20" t="str">
            <v>5449000674722</v>
          </cell>
          <cell r="AF20" t="str">
            <v>100 x 60 x 143.8</v>
          </cell>
          <cell r="AG20">
            <v>375.6</v>
          </cell>
          <cell r="AH20">
            <v>402.58499999999998</v>
          </cell>
          <cell r="AI20">
            <v>0</v>
          </cell>
          <cell r="AJ20">
            <v>2</v>
          </cell>
          <cell r="AK20">
            <v>1</v>
          </cell>
          <cell r="AL20">
            <v>2</v>
          </cell>
          <cell r="AM20">
            <v>1200</v>
          </cell>
          <cell r="AN20">
            <v>1000</v>
          </cell>
          <cell r="AO20">
            <v>1601</v>
          </cell>
          <cell r="AP20">
            <v>751.2</v>
          </cell>
          <cell r="AQ20">
            <v>835.17</v>
          </cell>
          <cell r="AR20">
            <v>2</v>
          </cell>
          <cell r="AS20">
            <v>0</v>
          </cell>
          <cell r="AT20" t="str">
            <v>2x1/2 CHEP</v>
          </cell>
          <cell r="AU20" t="str">
            <v>5449000675064</v>
          </cell>
        </row>
        <row r="21">
          <cell r="A21">
            <v>225663</v>
          </cell>
          <cell r="B21" t="str">
            <v>0485</v>
          </cell>
          <cell r="C21" t="str">
            <v>ROSPORT MAT ZITROUN PET 0.50L X6</v>
          </cell>
          <cell r="D21" t="str">
            <v>ROSPORT MAT CITRON PET 0.50L X6</v>
          </cell>
          <cell r="E21" t="str">
            <v>Rosport</v>
          </cell>
          <cell r="F21" t="str">
            <v>Mat Lemon</v>
          </cell>
          <cell r="G21" t="str">
            <v>PET</v>
          </cell>
          <cell r="H21" t="str">
            <v xml:space="preserve"> %</v>
          </cell>
          <cell r="I21" t="str">
            <v>6 x 0.5L</v>
          </cell>
          <cell r="J21" t="str">
            <v/>
          </cell>
          <cell r="K21">
            <v>6</v>
          </cell>
          <cell r="L21" t="str">
            <v>6% - 3%</v>
          </cell>
          <cell r="M21" t="str">
            <v>8</v>
          </cell>
          <cell r="N21" t="str">
            <v>M*</v>
          </cell>
          <cell r="O21" t="str">
            <v>3</v>
          </cell>
          <cell r="P21">
            <v>0.5</v>
          </cell>
          <cell r="Q21" t="str">
            <v>5450038500556</v>
          </cell>
          <cell r="R21" t="str">
            <v>6.55 x 6.55 x 23.7</v>
          </cell>
          <cell r="S21">
            <v>0.499</v>
          </cell>
          <cell r="T21">
            <v>0.52200000000000002</v>
          </cell>
          <cell r="U21">
            <v>0</v>
          </cell>
          <cell r="V21" t="str">
            <v>6 x 0.5L</v>
          </cell>
          <cell r="W21" t="str">
            <v>SHRINK</v>
          </cell>
          <cell r="X21" t="str">
            <v>5450038500655</v>
          </cell>
          <cell r="Y21" t="str">
            <v>19.65 x 13.1 x 23.7</v>
          </cell>
          <cell r="Z21">
            <v>2.9940000000000002</v>
          </cell>
          <cell r="AA21">
            <v>3.1419999999999999</v>
          </cell>
          <cell r="AB21">
            <v>0</v>
          </cell>
          <cell r="AC21" t="str">
            <v>6 x 0.5L</v>
          </cell>
          <cell r="AD21" t="str">
            <v>SHRINKWRAPPED</v>
          </cell>
          <cell r="AE21" t="str">
            <v>5450038500655</v>
          </cell>
          <cell r="AF21" t="str">
            <v>19.65 x 13.1 x 23.7</v>
          </cell>
          <cell r="AG21">
            <v>2.9940000000000002</v>
          </cell>
          <cell r="AH21">
            <v>3.1419999999999999</v>
          </cell>
          <cell r="AI21">
            <v>0</v>
          </cell>
          <cell r="AJ21">
            <v>36</v>
          </cell>
          <cell r="AK21">
            <v>6</v>
          </cell>
          <cell r="AL21">
            <v>216</v>
          </cell>
          <cell r="AM21">
            <v>1200</v>
          </cell>
          <cell r="AN21">
            <v>800</v>
          </cell>
          <cell r="AO21">
            <v>1600</v>
          </cell>
          <cell r="AP21">
            <v>646.70399999999995</v>
          </cell>
          <cell r="AQ21">
            <v>704.09</v>
          </cell>
          <cell r="AR21">
            <v>2</v>
          </cell>
          <cell r="AS21">
            <v>0</v>
          </cell>
          <cell r="AT21" t="str">
            <v>EURO CHEP</v>
          </cell>
          <cell r="AU21" t="str">
            <v>5450038904552</v>
          </cell>
        </row>
        <row r="22">
          <cell r="A22">
            <v>225664</v>
          </cell>
          <cell r="B22" t="str">
            <v>0486</v>
          </cell>
          <cell r="C22" t="str">
            <v>ROSPORT MAT LIMETT PET 0.50L X6</v>
          </cell>
          <cell r="D22" t="str">
            <v>ROSPORT MAT CITRON VERT PET 0.50L X6</v>
          </cell>
          <cell r="E22" t="str">
            <v>Rosport</v>
          </cell>
          <cell r="F22" t="str">
            <v>Mat Lime</v>
          </cell>
          <cell r="G22" t="str">
            <v>PET</v>
          </cell>
          <cell r="H22" t="str">
            <v xml:space="preserve"> %</v>
          </cell>
          <cell r="I22" t="str">
            <v>6 x 0.5L</v>
          </cell>
          <cell r="J22" t="str">
            <v/>
          </cell>
          <cell r="K22">
            <v>6</v>
          </cell>
          <cell r="L22" t="str">
            <v>6% - 3%</v>
          </cell>
          <cell r="M22" t="str">
            <v>8</v>
          </cell>
          <cell r="N22" t="str">
            <v>M*</v>
          </cell>
          <cell r="O22" t="str">
            <v>3</v>
          </cell>
          <cell r="P22">
            <v>0.5</v>
          </cell>
          <cell r="Q22" t="str">
            <v>5450038570559</v>
          </cell>
          <cell r="R22" t="str">
            <v>6.55 x 6.55 x 23.7</v>
          </cell>
          <cell r="S22">
            <v>0.499</v>
          </cell>
          <cell r="T22">
            <v>0.52200000000000002</v>
          </cell>
          <cell r="U22">
            <v>0</v>
          </cell>
          <cell r="V22" t="str">
            <v>6 x 0.5L</v>
          </cell>
          <cell r="W22" t="str">
            <v>SHRINK</v>
          </cell>
          <cell r="X22" t="str">
            <v>5450038570658</v>
          </cell>
          <cell r="Y22" t="str">
            <v>19.65 x 13.1 x 23.7</v>
          </cell>
          <cell r="Z22">
            <v>2.9940000000000002</v>
          </cell>
          <cell r="AA22">
            <v>3.1419999999999999</v>
          </cell>
          <cell r="AB22">
            <v>0</v>
          </cell>
          <cell r="AC22" t="str">
            <v>6 x 0.5L</v>
          </cell>
          <cell r="AD22" t="str">
            <v>SHRINKWRAPPED</v>
          </cell>
          <cell r="AE22" t="str">
            <v>5450038570658</v>
          </cell>
          <cell r="AF22" t="str">
            <v>19.65 x 13.1 x 23.7</v>
          </cell>
          <cell r="AG22">
            <v>2.9940000000000002</v>
          </cell>
          <cell r="AH22">
            <v>3.1419999999999999</v>
          </cell>
          <cell r="AI22">
            <v>0</v>
          </cell>
          <cell r="AJ22">
            <v>36</v>
          </cell>
          <cell r="AK22">
            <v>6</v>
          </cell>
          <cell r="AL22">
            <v>216</v>
          </cell>
          <cell r="AM22">
            <v>1200</v>
          </cell>
          <cell r="AN22">
            <v>800</v>
          </cell>
          <cell r="AO22">
            <v>1600</v>
          </cell>
          <cell r="AP22">
            <v>646.70399999999995</v>
          </cell>
          <cell r="AQ22">
            <v>704.09</v>
          </cell>
          <cell r="AR22">
            <v>2</v>
          </cell>
          <cell r="AS22">
            <v>0</v>
          </cell>
          <cell r="AT22" t="str">
            <v>EURO CHEP</v>
          </cell>
          <cell r="AU22" t="str">
            <v>5450038974555</v>
          </cell>
        </row>
        <row r="23">
          <cell r="A23">
            <v>225665</v>
          </cell>
          <cell r="B23" t="str">
            <v>0487</v>
          </cell>
          <cell r="C23" t="str">
            <v>ROSPORT MAT MENTHE PET 0.50L X6</v>
          </cell>
          <cell r="D23" t="str">
            <v>ROSPORT MAT MENTHE PET 0.50L X6</v>
          </cell>
          <cell r="E23" t="str">
            <v>Rosport</v>
          </cell>
          <cell r="F23" t="str">
            <v>Mat Mint</v>
          </cell>
          <cell r="G23" t="str">
            <v>PET</v>
          </cell>
          <cell r="H23" t="str">
            <v xml:space="preserve"> %</v>
          </cell>
          <cell r="I23" t="str">
            <v>6 x 0.5L</v>
          </cell>
          <cell r="J23" t="str">
            <v/>
          </cell>
          <cell r="K23">
            <v>6</v>
          </cell>
          <cell r="L23" t="str">
            <v>6% - 3%</v>
          </cell>
          <cell r="M23" t="str">
            <v>8</v>
          </cell>
          <cell r="N23" t="str">
            <v>M*</v>
          </cell>
          <cell r="O23" t="str">
            <v>3</v>
          </cell>
          <cell r="P23">
            <v>0.5</v>
          </cell>
          <cell r="Q23" t="str">
            <v>5450038580558</v>
          </cell>
          <cell r="R23" t="str">
            <v>6.55 x 6.55 x 23.7</v>
          </cell>
          <cell r="S23">
            <v>0.499</v>
          </cell>
          <cell r="T23">
            <v>0.52200000000000002</v>
          </cell>
          <cell r="U23">
            <v>0</v>
          </cell>
          <cell r="V23" t="str">
            <v>6 x 0.5L</v>
          </cell>
          <cell r="W23" t="str">
            <v>SHRINK</v>
          </cell>
          <cell r="X23" t="str">
            <v>5450038580657</v>
          </cell>
          <cell r="Y23" t="str">
            <v>19.65 x 13.1 x 23.7</v>
          </cell>
          <cell r="Z23">
            <v>2.9940000000000002</v>
          </cell>
          <cell r="AA23">
            <v>3.1419999999999999</v>
          </cell>
          <cell r="AB23">
            <v>0</v>
          </cell>
          <cell r="AC23" t="str">
            <v>6 x 0.5L</v>
          </cell>
          <cell r="AD23" t="str">
            <v>SHRINKWRAPPED</v>
          </cell>
          <cell r="AE23" t="str">
            <v>5450038580657</v>
          </cell>
          <cell r="AF23" t="str">
            <v>19.65 x 13.1 x 23.7</v>
          </cell>
          <cell r="AG23">
            <v>2.9940000000000002</v>
          </cell>
          <cell r="AH23">
            <v>3.1419999999999999</v>
          </cell>
          <cell r="AI23">
            <v>0</v>
          </cell>
          <cell r="AJ23">
            <v>36</v>
          </cell>
          <cell r="AK23">
            <v>6</v>
          </cell>
          <cell r="AL23">
            <v>216</v>
          </cell>
          <cell r="AM23">
            <v>1200</v>
          </cell>
          <cell r="AN23">
            <v>800</v>
          </cell>
          <cell r="AO23">
            <v>1600</v>
          </cell>
          <cell r="AP23">
            <v>646.70399999999995</v>
          </cell>
          <cell r="AQ23">
            <v>704.09</v>
          </cell>
          <cell r="AR23">
            <v>2</v>
          </cell>
          <cell r="AS23">
            <v>0</v>
          </cell>
          <cell r="AT23" t="str">
            <v>EURO CHEP</v>
          </cell>
          <cell r="AU23" t="str">
            <v>5450038984554</v>
          </cell>
        </row>
        <row r="24">
          <cell r="A24">
            <v>225853</v>
          </cell>
          <cell r="B24" t="str">
            <v>0493</v>
          </cell>
          <cell r="C24" t="str">
            <v>FUZE TEA SPARKLING BLACK TEA BIB 5L</v>
          </cell>
          <cell r="D24" t="str">
            <v>FUZE TEA SPARKLING BLACK  TEA BIB 5L</v>
          </cell>
          <cell r="E24" t="str">
            <v>Fuze tea</v>
          </cell>
          <cell r="F24" t="str">
            <v>Sparkling Black tea</v>
          </cell>
          <cell r="G24" t="str">
            <v>BIB</v>
          </cell>
          <cell r="H24" t="str">
            <v xml:space="preserve"> %</v>
          </cell>
          <cell r="I24" t="str">
            <v>1 x 5L</v>
          </cell>
          <cell r="J24" t="str">
            <v/>
          </cell>
          <cell r="K24">
            <v>1</v>
          </cell>
          <cell r="L24" t="str">
            <v>6% - 3%</v>
          </cell>
          <cell r="M24" t="str">
            <v>120</v>
          </cell>
          <cell r="N24" t="str">
            <v>D</v>
          </cell>
          <cell r="O24" t="str">
            <v>0</v>
          </cell>
          <cell r="P24">
            <v>5</v>
          </cell>
          <cell r="Q24" t="str">
            <v>5449000238979</v>
          </cell>
          <cell r="R24" t="str">
            <v>23.4 x 17.5 x 18.1</v>
          </cell>
          <cell r="S24">
            <v>5.8079999999999998</v>
          </cell>
          <cell r="T24">
            <v>6.0620000000000003</v>
          </cell>
          <cell r="U24">
            <v>0</v>
          </cell>
          <cell r="V24" t="str">
            <v>1 x 5L</v>
          </cell>
          <cell r="W24" t="str">
            <v>BIB</v>
          </cell>
          <cell r="X24" t="str">
            <v>5449000238979</v>
          </cell>
          <cell r="Y24" t="str">
            <v>23.4 x 17.5 x 18.1</v>
          </cell>
          <cell r="Z24">
            <v>5.8079999999999998</v>
          </cell>
          <cell r="AA24">
            <v>6.0620000000000003</v>
          </cell>
          <cell r="AB24">
            <v>0</v>
          </cell>
          <cell r="AC24" t="str">
            <v>1 x 5L</v>
          </cell>
          <cell r="AD24" t="str">
            <v>BIB</v>
          </cell>
          <cell r="AE24" t="str">
            <v>5449000238979</v>
          </cell>
          <cell r="AF24" t="str">
            <v>23.4 x 17.5 x 18.1</v>
          </cell>
          <cell r="AG24">
            <v>5.8079999999999998</v>
          </cell>
          <cell r="AH24">
            <v>6.0620000000000003</v>
          </cell>
          <cell r="AI24">
            <v>0</v>
          </cell>
          <cell r="AJ24">
            <v>20</v>
          </cell>
          <cell r="AK24">
            <v>5</v>
          </cell>
          <cell r="AL24">
            <v>100</v>
          </cell>
          <cell r="AM24">
            <v>1200</v>
          </cell>
          <cell r="AN24">
            <v>800</v>
          </cell>
          <cell r="AO24">
            <v>1055</v>
          </cell>
          <cell r="AP24">
            <v>580.79999999999995</v>
          </cell>
          <cell r="AQ24">
            <v>631.78499999999997</v>
          </cell>
          <cell r="AR24">
            <v>1</v>
          </cell>
          <cell r="AS24">
            <v>0</v>
          </cell>
          <cell r="AT24" t="str">
            <v xml:space="preserve">EURO White </v>
          </cell>
          <cell r="AU24" t="str">
            <v>5449000673862</v>
          </cell>
        </row>
        <row r="25">
          <cell r="A25">
            <v>225870</v>
          </cell>
          <cell r="B25" t="str">
            <v>1034</v>
          </cell>
          <cell r="C25" t="str">
            <v>AQUARIUS DAILY LEMON PET 0.33L X24</v>
          </cell>
          <cell r="D25" t="str">
            <v>AQUARIUS DAILY CITRON PET 0.33L X24</v>
          </cell>
          <cell r="E25" t="str">
            <v>Aquarius</v>
          </cell>
          <cell r="F25" t="str">
            <v>Lemon</v>
          </cell>
          <cell r="G25" t="str">
            <v>PET</v>
          </cell>
          <cell r="H25" t="str">
            <v xml:space="preserve"> %</v>
          </cell>
          <cell r="I25" t="str">
            <v>24 x 0.33L</v>
          </cell>
          <cell r="J25" t="str">
            <v/>
          </cell>
          <cell r="K25">
            <v>24</v>
          </cell>
          <cell r="L25" t="str">
            <v>6% - 3%</v>
          </cell>
          <cell r="M25" t="str">
            <v>9</v>
          </cell>
          <cell r="N25" t="str">
            <v>M</v>
          </cell>
          <cell r="O25" t="str">
            <v>9</v>
          </cell>
          <cell r="P25">
            <v>0.33</v>
          </cell>
          <cell r="Q25" t="str">
            <v>90343360</v>
          </cell>
          <cell r="R25" t="str">
            <v>5.7 x 5.7 x 18.35</v>
          </cell>
          <cell r="S25">
            <v>0.33800000000000002</v>
          </cell>
          <cell r="T25">
            <v>0.36</v>
          </cell>
          <cell r="U25">
            <v>0</v>
          </cell>
          <cell r="V25" t="str">
            <v>1 x 0.33L</v>
          </cell>
          <cell r="W25" t="str">
            <v>PET</v>
          </cell>
          <cell r="X25" t="str">
            <v>90343360</v>
          </cell>
          <cell r="Y25" t="str">
            <v>5.7 x 5.7 x 18.35</v>
          </cell>
          <cell r="Z25">
            <v>0.33800000000000002</v>
          </cell>
          <cell r="AA25">
            <v>0.36</v>
          </cell>
          <cell r="AB25">
            <v>0</v>
          </cell>
          <cell r="AC25" t="str">
            <v>24 x 0.33L</v>
          </cell>
          <cell r="AD25" t="str">
            <v>SHRINKWRAPPED</v>
          </cell>
          <cell r="AE25" t="str">
            <v>5449000111647</v>
          </cell>
          <cell r="AF25" t="str">
            <v>34.4 x 22.9 x 18.4</v>
          </cell>
          <cell r="AG25">
            <v>8.1010000000000009</v>
          </cell>
          <cell r="AH25">
            <v>8.6509999999999998</v>
          </cell>
          <cell r="AI25">
            <v>0</v>
          </cell>
          <cell r="AJ25">
            <v>15</v>
          </cell>
          <cell r="AK25">
            <v>8</v>
          </cell>
          <cell r="AL25">
            <v>120</v>
          </cell>
          <cell r="AM25">
            <v>1200</v>
          </cell>
          <cell r="AN25">
            <v>1032</v>
          </cell>
          <cell r="AO25">
            <v>1648</v>
          </cell>
          <cell r="AP25">
            <v>972.12</v>
          </cell>
          <cell r="AQ25">
            <v>1071.05</v>
          </cell>
          <cell r="AR25">
            <v>1</v>
          </cell>
          <cell r="AS25">
            <v>0</v>
          </cell>
          <cell r="AT25" t="str">
            <v>CHEP</v>
          </cell>
          <cell r="AU25" t="str">
            <v>5449000653666</v>
          </cell>
        </row>
        <row r="26">
          <cell r="A26">
            <v>230991</v>
          </cell>
          <cell r="B26" t="str">
            <v>0635</v>
          </cell>
          <cell r="C26" t="str">
            <v>FREESTYLE COCA-COLA P2 20C CRTG 0.68L X1</v>
          </cell>
          <cell r="D26" t="str">
            <v>FREESTYLE COCA-COLA P2 20C CRTG 0.68L X1</v>
          </cell>
          <cell r="E26" t="str">
            <v>Freestyle Coca-Cola</v>
          </cell>
          <cell r="F26" t="str">
            <v/>
          </cell>
          <cell r="G26" t="str">
            <v>CRTG</v>
          </cell>
          <cell r="H26" t="str">
            <v xml:space="preserve"> %</v>
          </cell>
          <cell r="I26" t="str">
            <v>1 x 0.68L</v>
          </cell>
          <cell r="J26" t="str">
            <v/>
          </cell>
          <cell r="K26">
            <v>1</v>
          </cell>
          <cell r="L26" t="str">
            <v>6% - 3%</v>
          </cell>
          <cell r="M26" t="str">
            <v>122</v>
          </cell>
          <cell r="N26" t="str">
            <v>D</v>
          </cell>
          <cell r="O26" t="str">
            <v>0</v>
          </cell>
          <cell r="P26">
            <v>0.68</v>
          </cell>
          <cell r="Q26" t="str">
            <v>5449000210661</v>
          </cell>
          <cell r="R26" t="str">
            <v>25.5 x 10.5 x 3.5</v>
          </cell>
          <cell r="S26">
            <v>0.70599999999999996</v>
          </cell>
          <cell r="T26">
            <v>0.83</v>
          </cell>
          <cell r="U26">
            <v>0</v>
          </cell>
          <cell r="V26" t="str">
            <v>1 x 0.68L</v>
          </cell>
          <cell r="W26" t="str">
            <v>CARTRIDGE</v>
          </cell>
          <cell r="X26" t="str">
            <v>5449000210661</v>
          </cell>
          <cell r="Y26" t="str">
            <v>25.5 x 10.5 x 3.5</v>
          </cell>
          <cell r="Z26">
            <v>0.70599999999999996</v>
          </cell>
          <cell r="AA26">
            <v>0.83</v>
          </cell>
          <cell r="AB26">
            <v>0</v>
          </cell>
          <cell r="AC26" t="str">
            <v>20 x 0.68L</v>
          </cell>
          <cell r="AD26" t="str">
            <v>CARDBOARD</v>
          </cell>
          <cell r="AE26" t="str">
            <v>5449000210678</v>
          </cell>
          <cell r="AF26" t="str">
            <v>38.0 x 21.8 x 27.9</v>
          </cell>
          <cell r="AG26">
            <v>14.12</v>
          </cell>
          <cell r="AH26">
            <v>16.32</v>
          </cell>
          <cell r="AI26">
            <v>0</v>
          </cell>
          <cell r="AJ26">
            <v>15</v>
          </cell>
          <cell r="AK26">
            <v>4</v>
          </cell>
          <cell r="AL26">
            <v>60</v>
          </cell>
          <cell r="AM26">
            <v>1140</v>
          </cell>
          <cell r="AN26">
            <v>1140</v>
          </cell>
          <cell r="AO26">
            <v>1266</v>
          </cell>
          <cell r="AP26">
            <v>847.2</v>
          </cell>
          <cell r="AQ26">
            <v>1026.5</v>
          </cell>
          <cell r="AR26">
            <v>1</v>
          </cell>
          <cell r="AS26">
            <v>0</v>
          </cell>
          <cell r="AT26" t="str">
            <v>Industrial IPP</v>
          </cell>
          <cell r="AU26" t="str">
            <v>3383260004399</v>
          </cell>
        </row>
        <row r="27">
          <cell r="A27">
            <v>230992</v>
          </cell>
          <cell r="B27" t="str">
            <v>0634</v>
          </cell>
          <cell r="C27" t="str">
            <v>FREESTYLE COCA-COLA P1 20C CRTG 0.68L X1</v>
          </cell>
          <cell r="D27" t="str">
            <v>FREESTYLE COCA-COLA P1 20C CRTG 0.68L X1</v>
          </cell>
          <cell r="E27" t="str">
            <v>Freestyle Coca-Cola</v>
          </cell>
          <cell r="F27" t="str">
            <v/>
          </cell>
          <cell r="G27" t="str">
            <v>CRTG</v>
          </cell>
          <cell r="H27" t="str">
            <v xml:space="preserve"> %</v>
          </cell>
          <cell r="I27" t="str">
            <v>1 x 0.68L</v>
          </cell>
          <cell r="J27" t="str">
            <v/>
          </cell>
          <cell r="K27">
            <v>1</v>
          </cell>
          <cell r="L27" t="str">
            <v>6% - 3%</v>
          </cell>
          <cell r="M27" t="str">
            <v>122</v>
          </cell>
          <cell r="N27" t="str">
            <v>D</v>
          </cell>
          <cell r="O27" t="str">
            <v>0</v>
          </cell>
          <cell r="P27">
            <v>0.68</v>
          </cell>
          <cell r="Q27" t="str">
            <v>5449000210647</v>
          </cell>
          <cell r="R27" t="str">
            <v>25.5 x 10.5 x 3.5</v>
          </cell>
          <cell r="S27">
            <v>0.71899999999999997</v>
          </cell>
          <cell r="T27">
            <v>0.84299999999999997</v>
          </cell>
          <cell r="U27">
            <v>0</v>
          </cell>
          <cell r="V27" t="str">
            <v>1 x 0.68L</v>
          </cell>
          <cell r="W27" t="str">
            <v>CARTRIDGE</v>
          </cell>
          <cell r="X27" t="str">
            <v>5449000210647</v>
          </cell>
          <cell r="Y27" t="str">
            <v>25.5 x 10.5 x 3.5</v>
          </cell>
          <cell r="Z27">
            <v>0.71899999999999997</v>
          </cell>
          <cell r="AA27">
            <v>0.84299999999999997</v>
          </cell>
          <cell r="AB27">
            <v>0</v>
          </cell>
          <cell r="AC27" t="str">
            <v>20 x 0.68L</v>
          </cell>
          <cell r="AD27" t="str">
            <v>CARDBOARD</v>
          </cell>
          <cell r="AE27" t="str">
            <v>5449000210654</v>
          </cell>
          <cell r="AF27" t="str">
            <v>38.0 x 21.8 x 27.9</v>
          </cell>
          <cell r="AG27">
            <v>14.38</v>
          </cell>
          <cell r="AH27">
            <v>16.579999999999998</v>
          </cell>
          <cell r="AI27">
            <v>0</v>
          </cell>
          <cell r="AJ27">
            <v>15</v>
          </cell>
          <cell r="AK27">
            <v>4</v>
          </cell>
          <cell r="AL27">
            <v>60</v>
          </cell>
          <cell r="AM27">
            <v>1140</v>
          </cell>
          <cell r="AN27">
            <v>1140</v>
          </cell>
          <cell r="AO27">
            <v>1266</v>
          </cell>
          <cell r="AP27">
            <v>862.8</v>
          </cell>
          <cell r="AQ27">
            <v>1042.098</v>
          </cell>
          <cell r="AR27">
            <v>1</v>
          </cell>
          <cell r="AS27">
            <v>0</v>
          </cell>
          <cell r="AT27" t="str">
            <v>Industrial IPP</v>
          </cell>
          <cell r="AU27" t="str">
            <v>3383260004382</v>
          </cell>
        </row>
        <row r="28">
          <cell r="A28">
            <v>231065</v>
          </cell>
          <cell r="B28" t="str">
            <v>0638</v>
          </cell>
          <cell r="C28" t="str">
            <v>FREESTYLE VANILLA FLAVOUR 20C CRTG 0.68L X1</v>
          </cell>
          <cell r="D28" t="str">
            <v>FREESTYLE VANILLA FLAVOUR 20C CRTG 0.68L X1</v>
          </cell>
          <cell r="E28" t="str">
            <v>Freestyle Flavour Vanilla</v>
          </cell>
          <cell r="F28" t="str">
            <v/>
          </cell>
          <cell r="G28" t="str">
            <v>CRTG</v>
          </cell>
          <cell r="H28" t="str">
            <v xml:space="preserve"> %</v>
          </cell>
          <cell r="I28" t="str">
            <v>1 x 0.68L</v>
          </cell>
          <cell r="J28" t="str">
            <v/>
          </cell>
          <cell r="K28">
            <v>1</v>
          </cell>
          <cell r="L28" t="str">
            <v>6% - 3%</v>
          </cell>
          <cell r="M28" t="str">
            <v>166</v>
          </cell>
          <cell r="N28" t="str">
            <v>D</v>
          </cell>
          <cell r="O28" t="str">
            <v>0</v>
          </cell>
          <cell r="P28">
            <v>0.68</v>
          </cell>
          <cell r="Q28" t="str">
            <v>5449000210524</v>
          </cell>
          <cell r="R28" t="str">
            <v>25.5 x 10.5 x 3.5</v>
          </cell>
          <cell r="S28">
            <v>0.73599999999999999</v>
          </cell>
          <cell r="T28">
            <v>0.86</v>
          </cell>
          <cell r="U28">
            <v>0</v>
          </cell>
          <cell r="V28" t="str">
            <v>1 x 0.68L</v>
          </cell>
          <cell r="W28" t="str">
            <v>CARTRIDGE</v>
          </cell>
          <cell r="X28" t="str">
            <v>5449000210524</v>
          </cell>
          <cell r="Y28" t="str">
            <v>25.5 x 10.5 x 3.5</v>
          </cell>
          <cell r="Z28">
            <v>0.73599999999999999</v>
          </cell>
          <cell r="AA28">
            <v>0.86</v>
          </cell>
          <cell r="AB28">
            <v>0</v>
          </cell>
          <cell r="AC28" t="str">
            <v>20 x 0.68L</v>
          </cell>
          <cell r="AD28" t="str">
            <v>CARDBOARD</v>
          </cell>
          <cell r="AE28" t="str">
            <v>5449000210531</v>
          </cell>
          <cell r="AF28" t="str">
            <v>38.0 x 21.8 x 27.9</v>
          </cell>
          <cell r="AG28">
            <v>14.72</v>
          </cell>
          <cell r="AH28">
            <v>16.920000000000002</v>
          </cell>
          <cell r="AI28">
            <v>0</v>
          </cell>
          <cell r="AJ28">
            <v>15</v>
          </cell>
          <cell r="AK28">
            <v>4</v>
          </cell>
          <cell r="AL28">
            <v>60</v>
          </cell>
          <cell r="AM28">
            <v>1140</v>
          </cell>
          <cell r="AN28">
            <v>1140</v>
          </cell>
          <cell r="AO28">
            <v>1266</v>
          </cell>
          <cell r="AP28">
            <v>883.2</v>
          </cell>
          <cell r="AQ28">
            <v>1062.498</v>
          </cell>
          <cell r="AR28">
            <v>1</v>
          </cell>
          <cell r="AS28">
            <v>0</v>
          </cell>
          <cell r="AT28" t="str">
            <v>Industrial IPP</v>
          </cell>
          <cell r="AU28" t="str">
            <v>3383260004429</v>
          </cell>
        </row>
        <row r="29">
          <cell r="A29">
            <v>231067</v>
          </cell>
          <cell r="B29" t="str">
            <v>0645</v>
          </cell>
          <cell r="C29" t="str">
            <v>FREESTYLE GRAPE FLAVOUR 20C CRTG 0.68L X1</v>
          </cell>
          <cell r="D29" t="str">
            <v>FREESTYLE GRAPE FLAVOUR 20C CRTG 0.68L X1</v>
          </cell>
          <cell r="E29" t="str">
            <v>Freestyle Flavour Grape</v>
          </cell>
          <cell r="F29" t="str">
            <v/>
          </cell>
          <cell r="G29" t="str">
            <v>CRTG</v>
          </cell>
          <cell r="H29" t="str">
            <v xml:space="preserve"> %</v>
          </cell>
          <cell r="I29" t="str">
            <v>1 x 0.68L</v>
          </cell>
          <cell r="J29" t="str">
            <v/>
          </cell>
          <cell r="K29">
            <v>1</v>
          </cell>
          <cell r="L29" t="str">
            <v>6% - 3%</v>
          </cell>
          <cell r="M29" t="str">
            <v>220</v>
          </cell>
          <cell r="N29" t="str">
            <v>D</v>
          </cell>
          <cell r="O29" t="str">
            <v>0</v>
          </cell>
          <cell r="P29">
            <v>0.68</v>
          </cell>
          <cell r="Q29" t="str">
            <v>5449000210463</v>
          </cell>
          <cell r="R29" t="str">
            <v>25.5 x 10.5 x 3.5</v>
          </cell>
          <cell r="S29">
            <v>0.748</v>
          </cell>
          <cell r="T29">
            <v>0.872</v>
          </cell>
          <cell r="U29">
            <v>0</v>
          </cell>
          <cell r="V29" t="str">
            <v>1 x 0.68L</v>
          </cell>
          <cell r="W29" t="str">
            <v>CARTRIDGE</v>
          </cell>
          <cell r="X29" t="str">
            <v>5449000210463</v>
          </cell>
          <cell r="Y29" t="str">
            <v>25.5 x 10.5 x 3.5</v>
          </cell>
          <cell r="Z29">
            <v>0.748</v>
          </cell>
          <cell r="AA29">
            <v>0.872</v>
          </cell>
          <cell r="AB29">
            <v>0</v>
          </cell>
          <cell r="AC29" t="str">
            <v>20 x 0.68L</v>
          </cell>
          <cell r="AD29" t="str">
            <v>CARDBOARD</v>
          </cell>
          <cell r="AE29" t="str">
            <v>5449000210470</v>
          </cell>
          <cell r="AF29" t="str">
            <v>38.0 x 21.8 x 27.9</v>
          </cell>
          <cell r="AG29">
            <v>14.96</v>
          </cell>
          <cell r="AH29">
            <v>17.16</v>
          </cell>
          <cell r="AI29">
            <v>0</v>
          </cell>
          <cell r="AJ29">
            <v>15</v>
          </cell>
          <cell r="AK29">
            <v>4</v>
          </cell>
          <cell r="AL29">
            <v>60</v>
          </cell>
          <cell r="AM29">
            <v>1140</v>
          </cell>
          <cell r="AN29">
            <v>1140</v>
          </cell>
          <cell r="AO29">
            <v>1266</v>
          </cell>
          <cell r="AP29">
            <v>897.6</v>
          </cell>
          <cell r="AQ29">
            <v>1076.9000000000001</v>
          </cell>
          <cell r="AR29">
            <v>1</v>
          </cell>
          <cell r="AS29">
            <v>0</v>
          </cell>
          <cell r="AT29" t="str">
            <v>Industrial IPP</v>
          </cell>
          <cell r="AU29" t="str">
            <v>3383260004474</v>
          </cell>
        </row>
        <row r="30">
          <cell r="A30">
            <v>231068</v>
          </cell>
          <cell r="B30" t="str">
            <v>0641</v>
          </cell>
          <cell r="C30" t="str">
            <v>FREESTYLE CHERRY FLAVOUR 20C CRTG 0.68L X1</v>
          </cell>
          <cell r="D30" t="str">
            <v>FREESTYLE CHERRY FLAVOUR 20C CRTG 0.68L X1</v>
          </cell>
          <cell r="E30" t="str">
            <v>Freestyle Flavour Cherry</v>
          </cell>
          <cell r="F30" t="str">
            <v/>
          </cell>
          <cell r="G30" t="str">
            <v>CRTG</v>
          </cell>
          <cell r="H30" t="str">
            <v xml:space="preserve"> %</v>
          </cell>
          <cell r="I30" t="str">
            <v>1 x 0.68L</v>
          </cell>
          <cell r="J30" t="str">
            <v/>
          </cell>
          <cell r="K30">
            <v>1</v>
          </cell>
          <cell r="L30" t="str">
            <v>6% - 3%</v>
          </cell>
          <cell r="M30" t="str">
            <v>220</v>
          </cell>
          <cell r="N30" t="str">
            <v>D</v>
          </cell>
          <cell r="O30" t="str">
            <v>0</v>
          </cell>
          <cell r="P30">
            <v>0.68</v>
          </cell>
          <cell r="Q30" t="str">
            <v>5449000210586</v>
          </cell>
          <cell r="R30" t="str">
            <v>25.5 x 10.5 x 3.5</v>
          </cell>
          <cell r="S30">
            <v>0.71899999999999997</v>
          </cell>
          <cell r="T30">
            <v>0.84299999999999997</v>
          </cell>
          <cell r="U30">
            <v>0</v>
          </cell>
          <cell r="V30" t="str">
            <v>1 x 0.68L</v>
          </cell>
          <cell r="W30" t="str">
            <v>CARTRIDGE</v>
          </cell>
          <cell r="X30" t="str">
            <v>5449000210586</v>
          </cell>
          <cell r="Y30" t="str">
            <v>25.5 x 10.5 x 3.5</v>
          </cell>
          <cell r="Z30">
            <v>0.71899999999999997</v>
          </cell>
          <cell r="AA30">
            <v>0.84299999999999997</v>
          </cell>
          <cell r="AB30">
            <v>0</v>
          </cell>
          <cell r="AC30" t="str">
            <v>20 x 0.68L</v>
          </cell>
          <cell r="AD30" t="str">
            <v>CARDBOARD</v>
          </cell>
          <cell r="AE30" t="str">
            <v>5449000210593</v>
          </cell>
          <cell r="AF30" t="str">
            <v>38.0 x 21.8 x 27.9</v>
          </cell>
          <cell r="AG30">
            <v>14.38</v>
          </cell>
          <cell r="AH30">
            <v>16.579999999999998</v>
          </cell>
          <cell r="AI30">
            <v>0</v>
          </cell>
          <cell r="AJ30">
            <v>15</v>
          </cell>
          <cell r="AK30">
            <v>4</v>
          </cell>
          <cell r="AL30">
            <v>60</v>
          </cell>
          <cell r="AM30">
            <v>1140</v>
          </cell>
          <cell r="AN30">
            <v>1140</v>
          </cell>
          <cell r="AO30">
            <v>1266</v>
          </cell>
          <cell r="AP30">
            <v>862.8</v>
          </cell>
          <cell r="AQ30">
            <v>1042.098</v>
          </cell>
          <cell r="AR30">
            <v>1</v>
          </cell>
          <cell r="AS30">
            <v>0</v>
          </cell>
          <cell r="AT30" t="str">
            <v>Industrial IPP</v>
          </cell>
          <cell r="AU30" t="str">
            <v>3383260004450</v>
          </cell>
        </row>
        <row r="31">
          <cell r="A31">
            <v>231157</v>
          </cell>
          <cell r="B31" t="str">
            <v>0653</v>
          </cell>
          <cell r="C31" t="str">
            <v>FREESTYLE STRAWBERRY FLAVOUR 20C CRTG 0.68L X1</v>
          </cell>
          <cell r="D31" t="str">
            <v>FREESTYLE STRAWBERRY FLAVOUR 20C CRTG 0.68L X1</v>
          </cell>
          <cell r="E31" t="str">
            <v>Freestyle Flavour Strawberry</v>
          </cell>
          <cell r="F31" t="str">
            <v/>
          </cell>
          <cell r="G31" t="str">
            <v>CRTG</v>
          </cell>
          <cell r="H31" t="str">
            <v xml:space="preserve"> %</v>
          </cell>
          <cell r="I31" t="str">
            <v>1 x 0.68L</v>
          </cell>
          <cell r="J31" t="str">
            <v/>
          </cell>
          <cell r="K31">
            <v>1</v>
          </cell>
          <cell r="L31" t="str">
            <v>6% - 3%</v>
          </cell>
          <cell r="M31" t="str">
            <v>220</v>
          </cell>
          <cell r="N31" t="str">
            <v>D</v>
          </cell>
          <cell r="O31" t="str">
            <v>0</v>
          </cell>
          <cell r="P31">
            <v>0.68</v>
          </cell>
          <cell r="Q31" t="str">
            <v>5449000210555</v>
          </cell>
          <cell r="R31" t="str">
            <v>25.5 x 10.5 x 3.5</v>
          </cell>
          <cell r="S31">
            <v>0.72599999999999998</v>
          </cell>
          <cell r="T31">
            <v>0.85</v>
          </cell>
          <cell r="U31">
            <v>0</v>
          </cell>
          <cell r="V31" t="str">
            <v>1 x 0.68L</v>
          </cell>
          <cell r="W31" t="str">
            <v>CARTRIDGE</v>
          </cell>
          <cell r="X31" t="str">
            <v>5449000210555</v>
          </cell>
          <cell r="Y31" t="str">
            <v>25.5 x 10.5 x 3.5</v>
          </cell>
          <cell r="Z31">
            <v>0.72599999999999998</v>
          </cell>
          <cell r="AA31">
            <v>0.85</v>
          </cell>
          <cell r="AB31">
            <v>0</v>
          </cell>
          <cell r="AC31" t="str">
            <v>20 x 0.68L</v>
          </cell>
          <cell r="AD31" t="str">
            <v>CARDBOARD</v>
          </cell>
          <cell r="AE31" t="str">
            <v>5449000210548</v>
          </cell>
          <cell r="AF31" t="str">
            <v>38.0 x 21.8 x 27.9</v>
          </cell>
          <cell r="AG31">
            <v>14.52</v>
          </cell>
          <cell r="AH31">
            <v>16.72</v>
          </cell>
          <cell r="AI31">
            <v>0</v>
          </cell>
          <cell r="AJ31">
            <v>15</v>
          </cell>
          <cell r="AK31">
            <v>4</v>
          </cell>
          <cell r="AL31">
            <v>60</v>
          </cell>
          <cell r="AM31">
            <v>1140</v>
          </cell>
          <cell r="AN31">
            <v>1140</v>
          </cell>
          <cell r="AO31">
            <v>1266</v>
          </cell>
          <cell r="AP31">
            <v>871.2</v>
          </cell>
          <cell r="AQ31">
            <v>1050.502</v>
          </cell>
          <cell r="AR31">
            <v>1</v>
          </cell>
          <cell r="AS31">
            <v>0</v>
          </cell>
          <cell r="AT31" t="str">
            <v>Industrial IPP</v>
          </cell>
          <cell r="AU31" t="str">
            <v>3383260004542</v>
          </cell>
        </row>
        <row r="32">
          <cell r="A32">
            <v>231158</v>
          </cell>
          <cell r="B32" t="str">
            <v>0646</v>
          </cell>
          <cell r="C32" t="str">
            <v>FREESTYLE FRUIT PUNCH FLAVOUR 20C CRTG 0.68L X1</v>
          </cell>
          <cell r="D32" t="str">
            <v>FREESTYLE FRUIT PUNCH FLAVOUR 20C CRTG 0.68L X1</v>
          </cell>
          <cell r="E32" t="str">
            <v>Freestyle Flavour Fruit Punch</v>
          </cell>
          <cell r="F32" t="str">
            <v/>
          </cell>
          <cell r="G32" t="str">
            <v>CRTG</v>
          </cell>
          <cell r="H32" t="str">
            <v xml:space="preserve"> %</v>
          </cell>
          <cell r="I32" t="str">
            <v>1 x 0.68L</v>
          </cell>
          <cell r="J32" t="str">
            <v/>
          </cell>
          <cell r="K32">
            <v>1</v>
          </cell>
          <cell r="L32" t="str">
            <v>6% - 3%</v>
          </cell>
          <cell r="M32" t="str">
            <v>220</v>
          </cell>
          <cell r="N32" t="str">
            <v>D</v>
          </cell>
          <cell r="O32" t="str">
            <v>0</v>
          </cell>
          <cell r="P32">
            <v>0.68</v>
          </cell>
          <cell r="Q32" t="str">
            <v>5449000210517</v>
          </cell>
          <cell r="R32" t="str">
            <v>25.5 x 10.5 x 3.5</v>
          </cell>
          <cell r="S32">
            <v>0.73399999999999999</v>
          </cell>
          <cell r="T32">
            <v>0.85799999999999998</v>
          </cell>
          <cell r="U32">
            <v>0</v>
          </cell>
          <cell r="V32" t="str">
            <v>1 x 0.68L</v>
          </cell>
          <cell r="W32" t="str">
            <v>CARTRIDGE</v>
          </cell>
          <cell r="X32" t="str">
            <v>5449000210517</v>
          </cell>
          <cell r="Y32" t="str">
            <v>25.5 x 10.5 x 3.5</v>
          </cell>
          <cell r="Z32">
            <v>0.73399999999999999</v>
          </cell>
          <cell r="AA32">
            <v>0.85799999999999998</v>
          </cell>
          <cell r="AB32">
            <v>0</v>
          </cell>
          <cell r="AC32" t="str">
            <v>20 x 0.68L</v>
          </cell>
          <cell r="AD32" t="str">
            <v>CARDBOARD</v>
          </cell>
          <cell r="AE32" t="str">
            <v>5449000210500</v>
          </cell>
          <cell r="AF32" t="str">
            <v>38.0 x 21.8 x 27.9</v>
          </cell>
          <cell r="AG32">
            <v>14.68</v>
          </cell>
          <cell r="AH32">
            <v>16.88</v>
          </cell>
          <cell r="AI32">
            <v>0</v>
          </cell>
          <cell r="AJ32">
            <v>15</v>
          </cell>
          <cell r="AK32">
            <v>4</v>
          </cell>
          <cell r="AL32">
            <v>60</v>
          </cell>
          <cell r="AM32">
            <v>1140</v>
          </cell>
          <cell r="AN32">
            <v>1140</v>
          </cell>
          <cell r="AO32">
            <v>1266</v>
          </cell>
          <cell r="AP32">
            <v>880.8</v>
          </cell>
          <cell r="AQ32">
            <v>1060.0989999999999</v>
          </cell>
          <cell r="AR32">
            <v>1</v>
          </cell>
          <cell r="AS32">
            <v>0</v>
          </cell>
          <cell r="AT32" t="str">
            <v>Industrial IPP</v>
          </cell>
          <cell r="AU32" t="str">
            <v>3383260004481</v>
          </cell>
        </row>
        <row r="33">
          <cell r="A33">
            <v>231159</v>
          </cell>
          <cell r="B33" t="str">
            <v>0647</v>
          </cell>
          <cell r="C33" t="str">
            <v>FREESTYLE LEMON FLAVOUR 20C CRTG 0.68L X1</v>
          </cell>
          <cell r="D33" t="str">
            <v>FREESTYLE LEMON FLAVOUR 20C CRTG 0.68L X1</v>
          </cell>
          <cell r="E33" t="str">
            <v>Freestyle Flavour Lemon</v>
          </cell>
          <cell r="F33" t="str">
            <v/>
          </cell>
          <cell r="G33" t="str">
            <v>CRTG</v>
          </cell>
          <cell r="H33" t="str">
            <v xml:space="preserve"> %</v>
          </cell>
          <cell r="I33" t="str">
            <v>1 x 0.68L</v>
          </cell>
          <cell r="J33" t="str">
            <v/>
          </cell>
          <cell r="K33">
            <v>1</v>
          </cell>
          <cell r="L33" t="str">
            <v>6% - 3%</v>
          </cell>
          <cell r="M33" t="str">
            <v>166</v>
          </cell>
          <cell r="N33" t="str">
            <v>D</v>
          </cell>
          <cell r="O33" t="str">
            <v>0</v>
          </cell>
          <cell r="P33">
            <v>0.68</v>
          </cell>
          <cell r="Q33" t="str">
            <v>5449000210487</v>
          </cell>
          <cell r="R33" t="str">
            <v>25.5 x 10.5 x 3.5</v>
          </cell>
          <cell r="S33">
            <v>0.68400000000000005</v>
          </cell>
          <cell r="T33">
            <v>0.80800000000000005</v>
          </cell>
          <cell r="U33">
            <v>0</v>
          </cell>
          <cell r="V33" t="str">
            <v>1 x 0.68L</v>
          </cell>
          <cell r="W33" t="str">
            <v>CARTRIDGE</v>
          </cell>
          <cell r="X33" t="str">
            <v>5449000210487</v>
          </cell>
          <cell r="Y33" t="str">
            <v>25.5 x 10.5 x 3.5</v>
          </cell>
          <cell r="Z33">
            <v>0.68400000000000005</v>
          </cell>
          <cell r="AA33">
            <v>0.80800000000000005</v>
          </cell>
          <cell r="AB33">
            <v>0</v>
          </cell>
          <cell r="AC33" t="str">
            <v>20 x 0.68L</v>
          </cell>
          <cell r="AD33" t="str">
            <v>CARDBOARD</v>
          </cell>
          <cell r="AE33" t="str">
            <v>5449000210494</v>
          </cell>
          <cell r="AF33" t="str">
            <v>38.0 x 21.8 x 27.9</v>
          </cell>
          <cell r="AG33">
            <v>13.68</v>
          </cell>
          <cell r="AH33">
            <v>15.88</v>
          </cell>
          <cell r="AI33">
            <v>0</v>
          </cell>
          <cell r="AJ33">
            <v>15</v>
          </cell>
          <cell r="AK33">
            <v>4</v>
          </cell>
          <cell r="AL33">
            <v>60</v>
          </cell>
          <cell r="AM33">
            <v>1140</v>
          </cell>
          <cell r="AN33">
            <v>1140</v>
          </cell>
          <cell r="AO33">
            <v>1266</v>
          </cell>
          <cell r="AP33">
            <v>820.8</v>
          </cell>
          <cell r="AQ33">
            <v>1000.098</v>
          </cell>
          <cell r="AR33">
            <v>1</v>
          </cell>
          <cell r="AS33">
            <v>0</v>
          </cell>
          <cell r="AT33" t="str">
            <v>Industrial IPP</v>
          </cell>
          <cell r="AU33" t="str">
            <v>3383260004498</v>
          </cell>
        </row>
        <row r="34">
          <cell r="A34">
            <v>231160</v>
          </cell>
          <cell r="B34" t="str">
            <v>0651</v>
          </cell>
          <cell r="C34" t="str">
            <v>FREESTYLE PEACH FLAVOUR 20C CRTG 0.68L X1</v>
          </cell>
          <cell r="D34" t="str">
            <v>FREESTYLE PEACH FLAVOUR 20C CRTG 0.68L X1</v>
          </cell>
          <cell r="E34" t="str">
            <v>Freestyle Flavour Peach</v>
          </cell>
          <cell r="F34" t="str">
            <v/>
          </cell>
          <cell r="G34" t="str">
            <v>CRTG</v>
          </cell>
          <cell r="H34" t="str">
            <v xml:space="preserve"> %</v>
          </cell>
          <cell r="I34" t="str">
            <v>1 x 0.68L</v>
          </cell>
          <cell r="J34" t="str">
            <v/>
          </cell>
          <cell r="K34">
            <v>1</v>
          </cell>
          <cell r="L34" t="str">
            <v>6% - 3%</v>
          </cell>
          <cell r="M34" t="str">
            <v>220</v>
          </cell>
          <cell r="N34" t="str">
            <v>D</v>
          </cell>
          <cell r="O34" t="str">
            <v>0</v>
          </cell>
          <cell r="P34">
            <v>0.68</v>
          </cell>
          <cell r="Q34" t="str">
            <v>5449000210449</v>
          </cell>
          <cell r="R34" t="str">
            <v>25.5 x 10.5 x 3.5</v>
          </cell>
          <cell r="S34">
            <v>0.73</v>
          </cell>
          <cell r="T34">
            <v>0.85399999999999998</v>
          </cell>
          <cell r="U34">
            <v>0</v>
          </cell>
          <cell r="V34" t="str">
            <v>1 x 0.68L</v>
          </cell>
          <cell r="W34" t="str">
            <v>CARTRIDGE</v>
          </cell>
          <cell r="X34" t="str">
            <v>5449000210449</v>
          </cell>
          <cell r="Y34" t="str">
            <v>25.5 x 10.5 x 3.5</v>
          </cell>
          <cell r="Z34">
            <v>0.73</v>
          </cell>
          <cell r="AA34">
            <v>0.85399999999999998</v>
          </cell>
          <cell r="AB34">
            <v>0</v>
          </cell>
          <cell r="AC34" t="str">
            <v>20 x 0.68L</v>
          </cell>
          <cell r="AD34" t="str">
            <v>CARDBOARD</v>
          </cell>
          <cell r="AE34" t="str">
            <v>5449000210456</v>
          </cell>
          <cell r="AF34" t="str">
            <v>38.0 x 21.8 x 27.9</v>
          </cell>
          <cell r="AG34">
            <v>14.6</v>
          </cell>
          <cell r="AH34">
            <v>16.8</v>
          </cell>
          <cell r="AI34">
            <v>0</v>
          </cell>
          <cell r="AJ34">
            <v>15</v>
          </cell>
          <cell r="AK34">
            <v>4</v>
          </cell>
          <cell r="AL34">
            <v>60</v>
          </cell>
          <cell r="AM34">
            <v>1140</v>
          </cell>
          <cell r="AN34">
            <v>1140</v>
          </cell>
          <cell r="AO34">
            <v>1266</v>
          </cell>
          <cell r="AP34">
            <v>876</v>
          </cell>
          <cell r="AQ34">
            <v>1055.3</v>
          </cell>
          <cell r="AR34">
            <v>1</v>
          </cell>
          <cell r="AS34">
            <v>0</v>
          </cell>
          <cell r="AT34" t="str">
            <v>Industrial IPP</v>
          </cell>
          <cell r="AU34" t="str">
            <v>3383260004528</v>
          </cell>
        </row>
        <row r="35">
          <cell r="A35">
            <v>231161</v>
          </cell>
          <cell r="B35" t="str">
            <v>0649</v>
          </cell>
          <cell r="C35" t="str">
            <v>FREESTYLE ORANGE FLAVOUR 20C CRTG 0.68L X1</v>
          </cell>
          <cell r="D35" t="str">
            <v>FREESTYLE ORANGE FLAVOUR 20C CRTG 0.68L X1</v>
          </cell>
          <cell r="E35" t="str">
            <v>Freestyle Flavour Orange</v>
          </cell>
          <cell r="F35" t="str">
            <v/>
          </cell>
          <cell r="G35" t="str">
            <v>CRTG</v>
          </cell>
          <cell r="H35" t="str">
            <v xml:space="preserve"> %</v>
          </cell>
          <cell r="I35" t="str">
            <v>1 x 0.68L</v>
          </cell>
          <cell r="J35" t="str">
            <v/>
          </cell>
          <cell r="K35">
            <v>1</v>
          </cell>
          <cell r="L35" t="str">
            <v>6% - 3%</v>
          </cell>
          <cell r="M35" t="str">
            <v>166</v>
          </cell>
          <cell r="N35" t="str">
            <v>D</v>
          </cell>
          <cell r="O35" t="str">
            <v>0</v>
          </cell>
          <cell r="P35">
            <v>0.68</v>
          </cell>
          <cell r="Q35" t="str">
            <v>5449000210609</v>
          </cell>
          <cell r="R35" t="str">
            <v>25.5 x 10.5 x 3.5</v>
          </cell>
          <cell r="S35">
            <v>0.69399999999999995</v>
          </cell>
          <cell r="T35">
            <v>0.81799999999999995</v>
          </cell>
          <cell r="U35">
            <v>0</v>
          </cell>
          <cell r="V35" t="str">
            <v>1 x 0.68L</v>
          </cell>
          <cell r="W35" t="str">
            <v>CARTRIDGE</v>
          </cell>
          <cell r="X35" t="str">
            <v>5449000210609</v>
          </cell>
          <cell r="Y35" t="str">
            <v>25.5 x 10.5 x 3.5</v>
          </cell>
          <cell r="Z35">
            <v>0.69399999999999995</v>
          </cell>
          <cell r="AA35">
            <v>0.81799999999999995</v>
          </cell>
          <cell r="AB35">
            <v>0</v>
          </cell>
          <cell r="AC35" t="str">
            <v>20 x 0.68L</v>
          </cell>
          <cell r="AD35" t="str">
            <v>CARDBOARD</v>
          </cell>
          <cell r="AE35" t="str">
            <v>5449000210616</v>
          </cell>
          <cell r="AF35" t="str">
            <v>38.0 x 21.8 x 27.9</v>
          </cell>
          <cell r="AG35">
            <v>13.88</v>
          </cell>
          <cell r="AH35">
            <v>16.079999999999998</v>
          </cell>
          <cell r="AI35">
            <v>0</v>
          </cell>
          <cell r="AJ35">
            <v>15</v>
          </cell>
          <cell r="AK35">
            <v>4</v>
          </cell>
          <cell r="AL35">
            <v>60</v>
          </cell>
          <cell r="AM35">
            <v>1140</v>
          </cell>
          <cell r="AN35">
            <v>1140</v>
          </cell>
          <cell r="AO35">
            <v>1266</v>
          </cell>
          <cell r="AP35">
            <v>832.8</v>
          </cell>
          <cell r="AQ35">
            <v>1012.101</v>
          </cell>
          <cell r="AR35">
            <v>1</v>
          </cell>
          <cell r="AS35">
            <v>0</v>
          </cell>
          <cell r="AT35" t="str">
            <v>Industrial IPP</v>
          </cell>
          <cell r="AU35" t="str">
            <v>3383260004511</v>
          </cell>
        </row>
        <row r="36">
          <cell r="A36">
            <v>231162</v>
          </cell>
          <cell r="B36" t="str">
            <v>0648</v>
          </cell>
          <cell r="C36" t="str">
            <v>FREESTYLE LIME FLAVOUR 20C CRTG 0.68L X1</v>
          </cell>
          <cell r="D36" t="str">
            <v>FREESTYLE LIME FLAVOUR 20C CRTG 0.68L X1</v>
          </cell>
          <cell r="E36" t="str">
            <v>Freestyle Flavour Lime</v>
          </cell>
          <cell r="F36" t="str">
            <v/>
          </cell>
          <cell r="G36" t="str">
            <v>CRTG</v>
          </cell>
          <cell r="H36" t="str">
            <v xml:space="preserve"> %</v>
          </cell>
          <cell r="I36" t="str">
            <v>1 x 0.68L</v>
          </cell>
          <cell r="J36" t="str">
            <v/>
          </cell>
          <cell r="K36">
            <v>1</v>
          </cell>
          <cell r="L36" t="str">
            <v>6% - 3%</v>
          </cell>
          <cell r="M36" t="str">
            <v>274</v>
          </cell>
          <cell r="N36" t="str">
            <v>D</v>
          </cell>
          <cell r="O36" t="str">
            <v>0</v>
          </cell>
          <cell r="P36">
            <v>0.68</v>
          </cell>
          <cell r="Q36" t="str">
            <v>5449000210623</v>
          </cell>
          <cell r="R36" t="str">
            <v>25.5 x 10.5 x 3.5</v>
          </cell>
          <cell r="S36">
            <v>0.64400000000000002</v>
          </cell>
          <cell r="T36">
            <v>0.76800000000000002</v>
          </cell>
          <cell r="U36">
            <v>0</v>
          </cell>
          <cell r="V36" t="str">
            <v>1 x 0.68L</v>
          </cell>
          <cell r="W36" t="str">
            <v>CARTRIDGE</v>
          </cell>
          <cell r="X36" t="str">
            <v>5449000210623</v>
          </cell>
          <cell r="Y36" t="str">
            <v>25.5 x 10.5 x 3.5</v>
          </cell>
          <cell r="Z36">
            <v>0.64400000000000002</v>
          </cell>
          <cell r="AA36">
            <v>0.76800000000000002</v>
          </cell>
          <cell r="AB36">
            <v>0</v>
          </cell>
          <cell r="AC36" t="str">
            <v>20 x 0.68L</v>
          </cell>
          <cell r="AD36" t="str">
            <v>CARDBOARD</v>
          </cell>
          <cell r="AE36" t="str">
            <v>5449000210630</v>
          </cell>
          <cell r="AF36" t="str">
            <v>38.0 x 21.8 x 27.9</v>
          </cell>
          <cell r="AG36">
            <v>12.88</v>
          </cell>
          <cell r="AH36">
            <v>15.08</v>
          </cell>
          <cell r="AI36">
            <v>0</v>
          </cell>
          <cell r="AJ36">
            <v>15</v>
          </cell>
          <cell r="AK36">
            <v>4</v>
          </cell>
          <cell r="AL36">
            <v>60</v>
          </cell>
          <cell r="AM36">
            <v>1140</v>
          </cell>
          <cell r="AN36">
            <v>1140</v>
          </cell>
          <cell r="AO36">
            <v>1266</v>
          </cell>
          <cell r="AP36">
            <v>772.8</v>
          </cell>
          <cell r="AQ36">
            <v>952.101</v>
          </cell>
          <cell r="AR36">
            <v>1</v>
          </cell>
          <cell r="AS36">
            <v>0</v>
          </cell>
          <cell r="AT36" t="str">
            <v>Industrial IPP</v>
          </cell>
          <cell r="AU36" t="str">
            <v>3383260004504</v>
          </cell>
        </row>
        <row r="37">
          <cell r="A37">
            <v>231163</v>
          </cell>
          <cell r="B37" t="str">
            <v>0652</v>
          </cell>
          <cell r="C37" t="str">
            <v>FREESTYLE RASPBERRY FLAVOUR 20C CRTG 0.68L X1</v>
          </cell>
          <cell r="D37" t="str">
            <v>FREESTYLE RASPBERRY FLAVOUR 20C CRTG 0.68L X1</v>
          </cell>
          <cell r="E37" t="str">
            <v>Freestyle Flavour Raspberry</v>
          </cell>
          <cell r="F37" t="str">
            <v/>
          </cell>
          <cell r="G37" t="str">
            <v>CRTG</v>
          </cell>
          <cell r="H37" t="str">
            <v xml:space="preserve"> %</v>
          </cell>
          <cell r="I37" t="str">
            <v>1 x 0.68L</v>
          </cell>
          <cell r="J37" t="str">
            <v/>
          </cell>
          <cell r="K37">
            <v>1</v>
          </cell>
          <cell r="L37" t="str">
            <v>6% - 3%</v>
          </cell>
          <cell r="M37" t="str">
            <v>220</v>
          </cell>
          <cell r="N37" t="str">
            <v>D</v>
          </cell>
          <cell r="O37" t="str">
            <v>0</v>
          </cell>
          <cell r="P37">
            <v>0.68</v>
          </cell>
          <cell r="Q37" t="str">
            <v>5449000210562</v>
          </cell>
          <cell r="R37" t="str">
            <v>25.5 x 10.5 x 3.5</v>
          </cell>
          <cell r="S37">
            <v>0.74299999999999999</v>
          </cell>
          <cell r="T37">
            <v>0.86699999999999999</v>
          </cell>
          <cell r="U37">
            <v>0</v>
          </cell>
          <cell r="V37" t="str">
            <v>1 x 0.68L</v>
          </cell>
          <cell r="W37" t="str">
            <v>CARTRIDGE</v>
          </cell>
          <cell r="X37" t="str">
            <v>5449000210562</v>
          </cell>
          <cell r="Y37" t="str">
            <v>25.5 x 10.5 x 3.5</v>
          </cell>
          <cell r="Z37">
            <v>0.74299999999999999</v>
          </cell>
          <cell r="AA37">
            <v>0.86699999999999999</v>
          </cell>
          <cell r="AB37">
            <v>0</v>
          </cell>
          <cell r="AC37" t="str">
            <v>20 x 0.68L</v>
          </cell>
          <cell r="AD37" t="str">
            <v>CARDBOARD</v>
          </cell>
          <cell r="AE37" t="str">
            <v>5449000210579</v>
          </cell>
          <cell r="AF37" t="str">
            <v>38.0 x 21.8 x 27.9</v>
          </cell>
          <cell r="AG37">
            <v>14.86</v>
          </cell>
          <cell r="AH37">
            <v>17.059999999999999</v>
          </cell>
          <cell r="AI37">
            <v>0</v>
          </cell>
          <cell r="AJ37">
            <v>15</v>
          </cell>
          <cell r="AK37">
            <v>4</v>
          </cell>
          <cell r="AL37">
            <v>60</v>
          </cell>
          <cell r="AM37">
            <v>1140</v>
          </cell>
          <cell r="AN37">
            <v>1140</v>
          </cell>
          <cell r="AO37">
            <v>1266</v>
          </cell>
          <cell r="AP37">
            <v>891.6</v>
          </cell>
          <cell r="AQ37">
            <v>1070.902</v>
          </cell>
          <cell r="AR37">
            <v>1</v>
          </cell>
          <cell r="AS37">
            <v>0</v>
          </cell>
          <cell r="AT37" t="str">
            <v>Industrial IPP</v>
          </cell>
          <cell r="AU37" t="str">
            <v>3383260004535</v>
          </cell>
        </row>
        <row r="38">
          <cell r="A38">
            <v>231170</v>
          </cell>
          <cell r="B38" t="str">
            <v>0657</v>
          </cell>
          <cell r="C38" t="str">
            <v>FREESTYLE SPRITE/SPRITE ZERO P2 20C CRTG 0.68L X1</v>
          </cell>
          <cell r="D38" t="str">
            <v>FREESTYLE SPRITE/SPRITE ZERO P2 20C CRTG 0.68L X1</v>
          </cell>
          <cell r="E38" t="str">
            <v>FreestyleSprite/Sprite Zero</v>
          </cell>
          <cell r="F38" t="str">
            <v/>
          </cell>
          <cell r="G38" t="str">
            <v>CRTG</v>
          </cell>
          <cell r="H38" t="str">
            <v xml:space="preserve"> %</v>
          </cell>
          <cell r="I38" t="str">
            <v>1 x 0.68L</v>
          </cell>
          <cell r="J38" t="str">
            <v/>
          </cell>
          <cell r="K38">
            <v>1</v>
          </cell>
          <cell r="L38" t="str">
            <v>6% - 3%</v>
          </cell>
          <cell r="M38" t="str">
            <v>122</v>
          </cell>
          <cell r="N38" t="str">
            <v>D</v>
          </cell>
          <cell r="O38" t="str">
            <v>0</v>
          </cell>
          <cell r="P38">
            <v>0.68</v>
          </cell>
          <cell r="Q38" t="str">
            <v>5449000211002</v>
          </cell>
          <cell r="R38" t="str">
            <v>25.5 x 10.5 x 3.5</v>
          </cell>
          <cell r="S38">
            <v>0.67900000000000005</v>
          </cell>
          <cell r="T38">
            <v>0.80300000000000005</v>
          </cell>
          <cell r="U38">
            <v>0</v>
          </cell>
          <cell r="V38" t="str">
            <v>1 x 0.68L</v>
          </cell>
          <cell r="W38" t="str">
            <v>CARTRIDGE</v>
          </cell>
          <cell r="X38" t="str">
            <v>5449000211002</v>
          </cell>
          <cell r="Y38" t="str">
            <v>25.5 x 10.5 x 3.5</v>
          </cell>
          <cell r="Z38">
            <v>0.67900000000000005</v>
          </cell>
          <cell r="AA38">
            <v>0.80300000000000005</v>
          </cell>
          <cell r="AB38">
            <v>0</v>
          </cell>
          <cell r="AC38" t="str">
            <v>20 x 0.68L</v>
          </cell>
          <cell r="AD38" t="str">
            <v>CARDBOARD</v>
          </cell>
          <cell r="AE38" t="str">
            <v>5449000211101</v>
          </cell>
          <cell r="AF38" t="str">
            <v>38.0 x 21.8 x 27.9</v>
          </cell>
          <cell r="AG38">
            <v>13.58</v>
          </cell>
          <cell r="AH38">
            <v>15.78</v>
          </cell>
          <cell r="AI38">
            <v>0</v>
          </cell>
          <cell r="AJ38">
            <v>15</v>
          </cell>
          <cell r="AK38">
            <v>4</v>
          </cell>
          <cell r="AL38">
            <v>60</v>
          </cell>
          <cell r="AM38">
            <v>1140</v>
          </cell>
          <cell r="AN38">
            <v>1140</v>
          </cell>
          <cell r="AO38">
            <v>1266</v>
          </cell>
          <cell r="AP38">
            <v>814.8</v>
          </cell>
          <cell r="AQ38">
            <v>994.1</v>
          </cell>
          <cell r="AR38">
            <v>1</v>
          </cell>
          <cell r="AS38">
            <v>0</v>
          </cell>
          <cell r="AT38" t="str">
            <v>Industrial IPP</v>
          </cell>
          <cell r="AU38" t="str">
            <v>3383260005075</v>
          </cell>
        </row>
        <row r="39">
          <cell r="A39">
            <v>231171</v>
          </cell>
          <cell r="B39" t="str">
            <v>0654</v>
          </cell>
          <cell r="C39" t="str">
            <v>FREESTYLE COCA-COLA ZERO P1 20C CRTG 0.68L X1</v>
          </cell>
          <cell r="D39" t="str">
            <v>FREESTYLE COCA-COLA ZERO P1 20C CRTG 0.68L X1</v>
          </cell>
          <cell r="E39" t="str">
            <v>Freestyle Coca-Cola Zero</v>
          </cell>
          <cell r="F39" t="str">
            <v/>
          </cell>
          <cell r="G39" t="str">
            <v>CRTG</v>
          </cell>
          <cell r="H39" t="str">
            <v xml:space="preserve"> %</v>
          </cell>
          <cell r="I39" t="str">
            <v>1 x 0.68L</v>
          </cell>
          <cell r="J39" t="str">
            <v/>
          </cell>
          <cell r="K39">
            <v>1</v>
          </cell>
          <cell r="L39" t="str">
            <v>6% - 3%</v>
          </cell>
          <cell r="M39" t="str">
            <v>122</v>
          </cell>
          <cell r="N39" t="str">
            <v>D</v>
          </cell>
          <cell r="O39" t="str">
            <v>0</v>
          </cell>
          <cell r="P39">
            <v>0.68</v>
          </cell>
          <cell r="Q39" t="str">
            <v>5449000665942</v>
          </cell>
          <cell r="R39" t="str">
            <v>25.5 x 10.5 x 3.5</v>
          </cell>
          <cell r="S39">
            <v>0.72299999999999998</v>
          </cell>
          <cell r="T39">
            <v>0.84699999999999998</v>
          </cell>
          <cell r="U39">
            <v>0</v>
          </cell>
          <cell r="V39" t="str">
            <v>1 x 0.68L</v>
          </cell>
          <cell r="W39" t="str">
            <v>CARTRIDGE</v>
          </cell>
          <cell r="X39" t="str">
            <v>5449000665942</v>
          </cell>
          <cell r="Y39" t="str">
            <v>25.5 x 10.5 x 3.5</v>
          </cell>
          <cell r="Z39">
            <v>0.72299999999999998</v>
          </cell>
          <cell r="AA39">
            <v>0.84699999999999998</v>
          </cell>
          <cell r="AB39">
            <v>0</v>
          </cell>
          <cell r="AC39" t="str">
            <v>20 x 0.68L</v>
          </cell>
          <cell r="AD39" t="str">
            <v>CARDBOARD</v>
          </cell>
          <cell r="AE39" t="str">
            <v>5449000210791</v>
          </cell>
          <cell r="AF39" t="str">
            <v>38.0 x 21.8 x 27.9</v>
          </cell>
          <cell r="AG39">
            <v>14.46</v>
          </cell>
          <cell r="AH39">
            <v>17.04</v>
          </cell>
          <cell r="AI39">
            <v>0</v>
          </cell>
          <cell r="AJ39">
            <v>15</v>
          </cell>
          <cell r="AK39">
            <v>4</v>
          </cell>
          <cell r="AL39">
            <v>60</v>
          </cell>
          <cell r="AM39">
            <v>1140</v>
          </cell>
          <cell r="AN39">
            <v>1140</v>
          </cell>
          <cell r="AO39">
            <v>1266</v>
          </cell>
          <cell r="AP39">
            <v>867.6</v>
          </cell>
          <cell r="AQ39">
            <v>1046.904</v>
          </cell>
          <cell r="AR39">
            <v>1</v>
          </cell>
          <cell r="AS39">
            <v>0</v>
          </cell>
          <cell r="AT39" t="str">
            <v>Industrial IPP</v>
          </cell>
          <cell r="AU39" t="str">
            <v>3383260004559</v>
          </cell>
        </row>
        <row r="40">
          <cell r="A40">
            <v>231173</v>
          </cell>
          <cell r="B40" t="str">
            <v>0640</v>
          </cell>
          <cell r="C40" t="str">
            <v>FREESTYLE LEMONADE P2 20CS CRTG 0.68L X1</v>
          </cell>
          <cell r="D40" t="str">
            <v>FREESTYLE LEMONADE P2 20CS CRTG 0.68L X1</v>
          </cell>
          <cell r="E40" t="str">
            <v>Freestyle Lemonade</v>
          </cell>
          <cell r="F40" t="str">
            <v/>
          </cell>
          <cell r="G40" t="str">
            <v>CRTG</v>
          </cell>
          <cell r="H40" t="str">
            <v xml:space="preserve"> %</v>
          </cell>
          <cell r="I40" t="str">
            <v>1 x 0.68L</v>
          </cell>
          <cell r="J40" t="str">
            <v/>
          </cell>
          <cell r="K40">
            <v>1</v>
          </cell>
          <cell r="L40" t="str">
            <v>6% - 3%</v>
          </cell>
          <cell r="M40" t="str">
            <v>166</v>
          </cell>
          <cell r="N40" t="str">
            <v>D</v>
          </cell>
          <cell r="O40" t="str">
            <v>0</v>
          </cell>
          <cell r="P40">
            <v>0.68</v>
          </cell>
          <cell r="Q40" t="str">
            <v>5449000245427</v>
          </cell>
          <cell r="R40" t="str">
            <v>25.5 x 10.5 x 3.5</v>
          </cell>
          <cell r="S40">
            <v>0.73</v>
          </cell>
          <cell r="T40">
            <v>0.85399999999999998</v>
          </cell>
          <cell r="U40">
            <v>0</v>
          </cell>
          <cell r="V40" t="str">
            <v>1 x 0.68L</v>
          </cell>
          <cell r="W40" t="str">
            <v>CARTRIDGE</v>
          </cell>
          <cell r="X40" t="str">
            <v>5449000245427</v>
          </cell>
          <cell r="Y40" t="str">
            <v>25.5 x 10.5 x 3.5</v>
          </cell>
          <cell r="Z40">
            <v>0.73</v>
          </cell>
          <cell r="AA40">
            <v>0.85399999999999998</v>
          </cell>
          <cell r="AB40">
            <v>0</v>
          </cell>
          <cell r="AC40" t="str">
            <v>20 x 0.68L</v>
          </cell>
          <cell r="AD40" t="str">
            <v>CARDBOARD</v>
          </cell>
          <cell r="AE40" t="str">
            <v>5449000245410</v>
          </cell>
          <cell r="AF40" t="str">
            <v>38.0 x 21.8 x 27.9</v>
          </cell>
          <cell r="AG40">
            <v>14.6</v>
          </cell>
          <cell r="AH40">
            <v>17.18</v>
          </cell>
          <cell r="AI40">
            <v>0</v>
          </cell>
          <cell r="AJ40">
            <v>15</v>
          </cell>
          <cell r="AK40">
            <v>4</v>
          </cell>
          <cell r="AL40">
            <v>60</v>
          </cell>
          <cell r="AM40">
            <v>1140</v>
          </cell>
          <cell r="AN40">
            <v>1140</v>
          </cell>
          <cell r="AO40">
            <v>1266</v>
          </cell>
          <cell r="AP40">
            <v>876</v>
          </cell>
          <cell r="AQ40">
            <v>1055.3</v>
          </cell>
          <cell r="AR40">
            <v>1</v>
          </cell>
          <cell r="AS40">
            <v>0</v>
          </cell>
          <cell r="AT40" t="str">
            <v>Industrial IPP</v>
          </cell>
          <cell r="AU40" t="str">
            <v>3383260004443</v>
          </cell>
        </row>
        <row r="41">
          <cell r="A41">
            <v>231174</v>
          </cell>
          <cell r="B41" t="str">
            <v>0639</v>
          </cell>
          <cell r="C41" t="str">
            <v>FREESTYLE FANTA &amp; LEMONADE P1 CRTG 0.68L X1</v>
          </cell>
          <cell r="D41" t="str">
            <v>FREESTYLE FANTA &amp; LEMONADE P1 CRTG 0.68L X1</v>
          </cell>
          <cell r="E41" t="str">
            <v>Freestyle Fanta/Fanta Zero</v>
          </cell>
          <cell r="F41" t="str">
            <v/>
          </cell>
          <cell r="G41" t="str">
            <v>CRTG</v>
          </cell>
          <cell r="H41" t="str">
            <v xml:space="preserve"> %</v>
          </cell>
          <cell r="I41" t="str">
            <v>1 x 0.68L</v>
          </cell>
          <cell r="J41" t="str">
            <v/>
          </cell>
          <cell r="K41">
            <v>1</v>
          </cell>
          <cell r="L41" t="str">
            <v>6% - 3%</v>
          </cell>
          <cell r="M41" t="str">
            <v>166</v>
          </cell>
          <cell r="N41" t="str">
            <v>D</v>
          </cell>
          <cell r="O41" t="str">
            <v>0</v>
          </cell>
          <cell r="P41">
            <v>0.68</v>
          </cell>
          <cell r="Q41" t="str">
            <v>5449000245434</v>
          </cell>
          <cell r="R41" t="str">
            <v>25.5 x 10.5 x 3.5</v>
          </cell>
          <cell r="S41">
            <v>0.73</v>
          </cell>
          <cell r="T41">
            <v>0.85399999999999998</v>
          </cell>
          <cell r="U41">
            <v>0</v>
          </cell>
          <cell r="V41" t="str">
            <v>1 x 0.68L</v>
          </cell>
          <cell r="W41" t="str">
            <v>CARTRIDGE</v>
          </cell>
          <cell r="X41" t="str">
            <v>5449000245434</v>
          </cell>
          <cell r="Y41" t="str">
            <v>25.5 x 10.5 x 3.5</v>
          </cell>
          <cell r="Z41">
            <v>0.73</v>
          </cell>
          <cell r="AA41">
            <v>0.85399999999999998</v>
          </cell>
          <cell r="AB41">
            <v>0</v>
          </cell>
          <cell r="AC41" t="str">
            <v>20 x 0.68L</v>
          </cell>
          <cell r="AD41" t="str">
            <v>CARDBOARD</v>
          </cell>
          <cell r="AE41" t="str">
            <v>5449000245441</v>
          </cell>
          <cell r="AF41" t="str">
            <v>38.0 x 21.8 x 27.9</v>
          </cell>
          <cell r="AG41">
            <v>14.6</v>
          </cell>
          <cell r="AH41">
            <v>17.18</v>
          </cell>
          <cell r="AI41">
            <v>0</v>
          </cell>
          <cell r="AJ41">
            <v>15</v>
          </cell>
          <cell r="AK41">
            <v>4</v>
          </cell>
          <cell r="AL41">
            <v>60</v>
          </cell>
          <cell r="AM41">
            <v>1140</v>
          </cell>
          <cell r="AN41">
            <v>1140</v>
          </cell>
          <cell r="AO41">
            <v>1266</v>
          </cell>
          <cell r="AP41">
            <v>876</v>
          </cell>
          <cell r="AQ41">
            <v>1055.3</v>
          </cell>
          <cell r="AR41">
            <v>1</v>
          </cell>
          <cell r="AS41">
            <v>0</v>
          </cell>
          <cell r="AT41" t="str">
            <v>Industrial IPP</v>
          </cell>
          <cell r="AU41" t="str">
            <v>3383260004436</v>
          </cell>
        </row>
        <row r="42">
          <cell r="A42">
            <v>231407</v>
          </cell>
          <cell r="B42" t="str">
            <v>3000</v>
          </cell>
          <cell r="C42" t="str">
            <v>COCA-COLA ZERO NO CAFFEINE PET 0.50L 4X6</v>
          </cell>
          <cell r="D42" t="str">
            <v>COCA COLA ZERO NO CAFFEINE PET 0.50L 4X6</v>
          </cell>
          <cell r="E42" t="str">
            <v>Coca-Cola Zero</v>
          </cell>
          <cell r="F42" t="str">
            <v>No Caffeine</v>
          </cell>
          <cell r="G42" t="str">
            <v>PET</v>
          </cell>
          <cell r="H42" t="str">
            <v xml:space="preserve"> %</v>
          </cell>
          <cell r="I42" t="str">
            <v>4 x 6 x 0.5L</v>
          </cell>
          <cell r="J42" t="str">
            <v/>
          </cell>
          <cell r="K42">
            <v>24</v>
          </cell>
          <cell r="L42" t="str">
            <v>6% - 3%</v>
          </cell>
          <cell r="M42" t="str">
            <v>4</v>
          </cell>
          <cell r="N42" t="str">
            <v>M</v>
          </cell>
          <cell r="O42" t="str">
            <v>0</v>
          </cell>
          <cell r="P42">
            <v>0.5</v>
          </cell>
          <cell r="Q42" t="str">
            <v>5449000201935</v>
          </cell>
          <cell r="R42" t="str">
            <v>6.55 x 6.55 x 23.3</v>
          </cell>
          <cell r="S42">
            <v>0.499</v>
          </cell>
          <cell r="T42">
            <v>0.52100000000000002</v>
          </cell>
          <cell r="U42">
            <v>0</v>
          </cell>
          <cell r="V42" t="str">
            <v>6 x 0.5L</v>
          </cell>
          <cell r="W42" t="str">
            <v>SHRINK</v>
          </cell>
          <cell r="X42" t="str">
            <v>5449000201942</v>
          </cell>
          <cell r="Y42" t="str">
            <v>19.65 x 13.1 x 23.3</v>
          </cell>
          <cell r="Z42">
            <v>2.9940000000000002</v>
          </cell>
          <cell r="AA42">
            <v>3.137</v>
          </cell>
          <cell r="AB42">
            <v>0</v>
          </cell>
          <cell r="AC42" t="str">
            <v>4 x 6 x 0.5L</v>
          </cell>
          <cell r="AD42" t="str">
            <v>SHRINKWRAP OVER SHRINKWRAP</v>
          </cell>
          <cell r="AE42" t="str">
            <v>5449000256737</v>
          </cell>
          <cell r="AF42" t="str">
            <v>39.3 x 26.2 x 23.3</v>
          </cell>
          <cell r="AG42">
            <v>11.975</v>
          </cell>
          <cell r="AH42">
            <v>12.569000000000001</v>
          </cell>
          <cell r="AI42">
            <v>0</v>
          </cell>
          <cell r="AJ42">
            <v>12</v>
          </cell>
          <cell r="AK42">
            <v>7</v>
          </cell>
          <cell r="AL42">
            <v>84</v>
          </cell>
          <cell r="AM42">
            <v>1200</v>
          </cell>
          <cell r="AN42">
            <v>1048</v>
          </cell>
          <cell r="AO42">
            <v>1791</v>
          </cell>
          <cell r="AP42">
            <v>1005.9</v>
          </cell>
          <cell r="AQ42">
            <v>1086.5150000000001</v>
          </cell>
          <cell r="AR42">
            <v>2</v>
          </cell>
          <cell r="AS42">
            <v>0</v>
          </cell>
          <cell r="AT42" t="str">
            <v>CHEP</v>
          </cell>
          <cell r="AU42" t="str">
            <v>5449000678980</v>
          </cell>
        </row>
        <row r="43">
          <cell r="A43">
            <v>231408</v>
          </cell>
          <cell r="B43" t="str">
            <v>0656</v>
          </cell>
          <cell r="C43" t="str">
            <v>FREESTYLE SPRITE/FUZE TEA P1 CRTG 0.68L X1</v>
          </cell>
          <cell r="D43" t="str">
            <v>FREESTYLE SPRITE/FUZE TEA P1 CRTG 0.68L X1</v>
          </cell>
          <cell r="E43" t="str">
            <v>Freestyle Sprite/Fuze tea</v>
          </cell>
          <cell r="F43" t="str">
            <v/>
          </cell>
          <cell r="G43" t="str">
            <v>CRTG</v>
          </cell>
          <cell r="H43" t="str">
            <v xml:space="preserve"> %</v>
          </cell>
          <cell r="I43" t="str">
            <v>1 x 0.68L</v>
          </cell>
          <cell r="J43" t="str">
            <v/>
          </cell>
          <cell r="K43">
            <v>1</v>
          </cell>
          <cell r="L43" t="str">
            <v>6% - 3%</v>
          </cell>
          <cell r="M43" t="str">
            <v>166</v>
          </cell>
          <cell r="N43" t="str">
            <v>D</v>
          </cell>
          <cell r="O43" t="str">
            <v>0</v>
          </cell>
          <cell r="P43">
            <v>0.68</v>
          </cell>
          <cell r="Q43" t="str">
            <v>5449000245397</v>
          </cell>
          <cell r="R43" t="str">
            <v>25.5 x 10.5 x 3.5</v>
          </cell>
          <cell r="S43">
            <v>0.73</v>
          </cell>
          <cell r="T43">
            <v>0.85399999999999998</v>
          </cell>
          <cell r="U43">
            <v>0</v>
          </cell>
          <cell r="V43" t="str">
            <v>1 x 0.68L</v>
          </cell>
          <cell r="W43" t="str">
            <v>CARTRIDGE</v>
          </cell>
          <cell r="X43" t="str">
            <v>5449000245397</v>
          </cell>
          <cell r="Y43" t="str">
            <v>25.5 x 10.5 x 3.5</v>
          </cell>
          <cell r="Z43">
            <v>0.73</v>
          </cell>
          <cell r="AA43">
            <v>0.85399999999999998</v>
          </cell>
          <cell r="AB43">
            <v>0</v>
          </cell>
          <cell r="AC43" t="str">
            <v>20 x 0.68L</v>
          </cell>
          <cell r="AD43" t="str">
            <v>CARDBOARD</v>
          </cell>
          <cell r="AE43" t="str">
            <v>5449000245403</v>
          </cell>
          <cell r="AF43" t="str">
            <v>38.0 x 21.8 x 27.9</v>
          </cell>
          <cell r="AG43">
            <v>14.6</v>
          </cell>
          <cell r="AH43">
            <v>17.18</v>
          </cell>
          <cell r="AI43">
            <v>0</v>
          </cell>
          <cell r="AJ43">
            <v>15</v>
          </cell>
          <cell r="AK43">
            <v>4</v>
          </cell>
          <cell r="AL43">
            <v>60</v>
          </cell>
          <cell r="AM43">
            <v>1140</v>
          </cell>
          <cell r="AN43">
            <v>1140</v>
          </cell>
          <cell r="AO43">
            <v>1266</v>
          </cell>
          <cell r="AP43">
            <v>876</v>
          </cell>
          <cell r="AQ43">
            <v>1055.3</v>
          </cell>
          <cell r="AR43">
            <v>1</v>
          </cell>
          <cell r="AS43">
            <v>0</v>
          </cell>
          <cell r="AT43" t="str">
            <v>Industrial IPP</v>
          </cell>
          <cell r="AU43" t="str">
            <v>3383260005068</v>
          </cell>
        </row>
        <row r="44">
          <cell r="A44">
            <v>231409</v>
          </cell>
          <cell r="B44" t="str">
            <v>0661</v>
          </cell>
          <cell r="C44" t="str">
            <v>FREESTYLE FUZE/FUZE ZERO P2 20C CRTG 0.68L X1</v>
          </cell>
          <cell r="D44" t="str">
            <v>FREESTYLE FUZE/FUZE ZERO P2 20C CRTG 0.68L X1</v>
          </cell>
          <cell r="E44" t="str">
            <v>Freestyle Fuze/Fuze Zero</v>
          </cell>
          <cell r="F44" t="str">
            <v/>
          </cell>
          <cell r="G44" t="str">
            <v>CRTG</v>
          </cell>
          <cell r="H44" t="str">
            <v xml:space="preserve"> %</v>
          </cell>
          <cell r="I44" t="str">
            <v>1 x 0.68L</v>
          </cell>
          <cell r="J44" t="str">
            <v/>
          </cell>
          <cell r="K44">
            <v>1</v>
          </cell>
          <cell r="L44" t="str">
            <v>6% - 3%</v>
          </cell>
          <cell r="M44" t="str">
            <v>220</v>
          </cell>
          <cell r="N44" t="str">
            <v>D</v>
          </cell>
          <cell r="O44" t="str">
            <v>0</v>
          </cell>
          <cell r="P44">
            <v>0.68</v>
          </cell>
          <cell r="Q44" t="str">
            <v>5449000219688</v>
          </cell>
          <cell r="R44" t="str">
            <v>25.5 x 10.5 x 3.5</v>
          </cell>
          <cell r="S44">
            <v>0.70099999999999996</v>
          </cell>
          <cell r="T44">
            <v>0.82499999999999996</v>
          </cell>
          <cell r="U44">
            <v>0</v>
          </cell>
          <cell r="V44" t="str">
            <v>1 x 0.68L</v>
          </cell>
          <cell r="W44" t="str">
            <v>CARTRIDGE</v>
          </cell>
          <cell r="X44" t="str">
            <v>5449000219688</v>
          </cell>
          <cell r="Y44" t="str">
            <v>25.5 x 10.5 x 3.5</v>
          </cell>
          <cell r="Z44">
            <v>0.70099999999999996</v>
          </cell>
          <cell r="AA44">
            <v>0.82499999999999996</v>
          </cell>
          <cell r="AB44">
            <v>0</v>
          </cell>
          <cell r="AC44" t="str">
            <v>20 x 0.68L</v>
          </cell>
          <cell r="AD44" t="str">
            <v>CARDBOARD</v>
          </cell>
          <cell r="AE44" t="str">
            <v>5449000219626</v>
          </cell>
          <cell r="AF44" t="str">
            <v>38.0 x 21.8 x 27.9</v>
          </cell>
          <cell r="AG44">
            <v>14.02</v>
          </cell>
          <cell r="AH44">
            <v>16.22</v>
          </cell>
          <cell r="AI44">
            <v>0</v>
          </cell>
          <cell r="AJ44">
            <v>15</v>
          </cell>
          <cell r="AK44">
            <v>4</v>
          </cell>
          <cell r="AL44">
            <v>60</v>
          </cell>
          <cell r="AM44">
            <v>1140</v>
          </cell>
          <cell r="AN44">
            <v>1140</v>
          </cell>
          <cell r="AO44">
            <v>1266</v>
          </cell>
          <cell r="AP44">
            <v>841.2</v>
          </cell>
          <cell r="AQ44">
            <v>1020.498</v>
          </cell>
          <cell r="AR44">
            <v>1</v>
          </cell>
          <cell r="AS44">
            <v>0</v>
          </cell>
          <cell r="AT44" t="str">
            <v>Industrial IPP</v>
          </cell>
          <cell r="AU44" t="str">
            <v>3383260005112</v>
          </cell>
        </row>
        <row r="45">
          <cell r="A45">
            <v>231520</v>
          </cell>
          <cell r="B45" t="str">
            <v>0658</v>
          </cell>
          <cell r="C45" t="str">
            <v>FREESTYLE POWERADE/AQUARIUS ZERO P3 20C CRTG 0.68L X1</v>
          </cell>
          <cell r="D45" t="str">
            <v>FREESTYLE POWERADE/AQUARIUS ZERO P3 20C CRTG 0.68L X1</v>
          </cell>
          <cell r="E45" t="str">
            <v>Freestyle Powerade/Aquarius Zero</v>
          </cell>
          <cell r="F45" t="str">
            <v/>
          </cell>
          <cell r="G45" t="str">
            <v>CRTG</v>
          </cell>
          <cell r="H45" t="str">
            <v xml:space="preserve"> %</v>
          </cell>
          <cell r="I45" t="str">
            <v>1 x 0.68L</v>
          </cell>
          <cell r="J45" t="str">
            <v/>
          </cell>
          <cell r="K45">
            <v>1</v>
          </cell>
          <cell r="L45" t="str">
            <v>6% - 3%</v>
          </cell>
          <cell r="M45" t="str">
            <v>166</v>
          </cell>
          <cell r="N45" t="str">
            <v>D</v>
          </cell>
          <cell r="O45" t="str">
            <v>0</v>
          </cell>
          <cell r="P45">
            <v>0.68</v>
          </cell>
          <cell r="Q45" t="str">
            <v>5449000245465</v>
          </cell>
          <cell r="R45" t="str">
            <v>25.5 x 10.5 x 3.5</v>
          </cell>
          <cell r="S45">
            <v>0.72399999999999998</v>
          </cell>
          <cell r="T45">
            <v>0.84399999999999997</v>
          </cell>
          <cell r="U45">
            <v>0</v>
          </cell>
          <cell r="V45" t="str">
            <v>1 x 0.68L</v>
          </cell>
          <cell r="W45" t="str">
            <v>CARTRIDGE</v>
          </cell>
          <cell r="X45" t="str">
            <v>5449000245465</v>
          </cell>
          <cell r="Y45" t="str">
            <v>25.5 x 10.5 x 3.5</v>
          </cell>
          <cell r="Z45">
            <v>0.72399999999999998</v>
          </cell>
          <cell r="AA45">
            <v>0.84399999999999997</v>
          </cell>
          <cell r="AB45">
            <v>0</v>
          </cell>
          <cell r="AC45" t="str">
            <v>20 x 0.68L</v>
          </cell>
          <cell r="AD45" t="str">
            <v>CARDBOARD</v>
          </cell>
          <cell r="AE45" t="str">
            <v>5449000245458</v>
          </cell>
          <cell r="AF45" t="str">
            <v>38.0 x 21.8 x 27.9</v>
          </cell>
          <cell r="AG45">
            <v>14.48</v>
          </cell>
          <cell r="AH45">
            <v>16.98</v>
          </cell>
          <cell r="AI45">
            <v>0</v>
          </cell>
          <cell r="AJ45">
            <v>15</v>
          </cell>
          <cell r="AK45">
            <v>4</v>
          </cell>
          <cell r="AL45">
            <v>60</v>
          </cell>
          <cell r="AM45">
            <v>1140</v>
          </cell>
          <cell r="AN45">
            <v>1140</v>
          </cell>
          <cell r="AO45">
            <v>1266</v>
          </cell>
          <cell r="AP45">
            <v>868.8</v>
          </cell>
          <cell r="AQ45">
            <v>1043.297</v>
          </cell>
          <cell r="AR45">
            <v>1</v>
          </cell>
          <cell r="AS45">
            <v>0</v>
          </cell>
          <cell r="AT45" t="str">
            <v>Industrial IPP</v>
          </cell>
          <cell r="AU45" t="str">
            <v>3383260005082</v>
          </cell>
        </row>
        <row r="46">
          <cell r="A46">
            <v>231521</v>
          </cell>
          <cell r="B46" t="str">
            <v>0659</v>
          </cell>
          <cell r="C46" t="str">
            <v>FREESTYLE POWERADE/AQUARIUS ZERO P1 20C CRTG 0.68L X1</v>
          </cell>
          <cell r="D46" t="str">
            <v>FREESTYLE POWERADE/AQUARIUS ZERO P1 20C CRTG 0.68L X1</v>
          </cell>
          <cell r="E46" t="str">
            <v>Freestyle Powerade/Aquarius Zero</v>
          </cell>
          <cell r="F46" t="str">
            <v/>
          </cell>
          <cell r="G46" t="str">
            <v>CRTG</v>
          </cell>
          <cell r="H46" t="str">
            <v xml:space="preserve"> %</v>
          </cell>
          <cell r="I46" t="str">
            <v>1 x 0.68L</v>
          </cell>
          <cell r="J46" t="str">
            <v/>
          </cell>
          <cell r="K46">
            <v>1</v>
          </cell>
          <cell r="L46" t="str">
            <v>6% - 3%</v>
          </cell>
          <cell r="M46" t="str">
            <v>166</v>
          </cell>
          <cell r="N46" t="str">
            <v>D</v>
          </cell>
          <cell r="O46" t="str">
            <v>0</v>
          </cell>
          <cell r="P46">
            <v>0.68</v>
          </cell>
          <cell r="Q46" t="str">
            <v>5449000245502</v>
          </cell>
          <cell r="R46" t="str">
            <v>25.5 x 10.5 x 3.5</v>
          </cell>
          <cell r="S46">
            <v>0.754</v>
          </cell>
          <cell r="T46">
            <v>0.874</v>
          </cell>
          <cell r="U46">
            <v>0</v>
          </cell>
          <cell r="V46" t="str">
            <v>1 x 0.68L</v>
          </cell>
          <cell r="W46" t="str">
            <v>CARTRIDGE</v>
          </cell>
          <cell r="X46" t="str">
            <v>5449000245502</v>
          </cell>
          <cell r="Y46" t="str">
            <v>25.5 x 10.5 x 3.5</v>
          </cell>
          <cell r="Z46">
            <v>0.754</v>
          </cell>
          <cell r="AA46">
            <v>0.874</v>
          </cell>
          <cell r="AB46">
            <v>0</v>
          </cell>
          <cell r="AC46" t="str">
            <v>20 x 0.68L</v>
          </cell>
          <cell r="AD46" t="str">
            <v>CARDBOARD</v>
          </cell>
          <cell r="AE46" t="str">
            <v>5449000245496</v>
          </cell>
          <cell r="AF46" t="str">
            <v>38.0 x 21.8 x 27.9</v>
          </cell>
          <cell r="AG46">
            <v>15.08</v>
          </cell>
          <cell r="AH46">
            <v>17.579999999999998</v>
          </cell>
          <cell r="AI46">
            <v>0</v>
          </cell>
          <cell r="AJ46">
            <v>15</v>
          </cell>
          <cell r="AK46">
            <v>4</v>
          </cell>
          <cell r="AL46">
            <v>60</v>
          </cell>
          <cell r="AM46">
            <v>1140</v>
          </cell>
          <cell r="AN46">
            <v>1140</v>
          </cell>
          <cell r="AO46">
            <v>1266</v>
          </cell>
          <cell r="AP46">
            <v>904.8</v>
          </cell>
          <cell r="AQ46">
            <v>1079.299</v>
          </cell>
          <cell r="AR46">
            <v>1</v>
          </cell>
          <cell r="AS46">
            <v>0</v>
          </cell>
          <cell r="AT46" t="str">
            <v>Industrial IPP</v>
          </cell>
          <cell r="AU46" t="str">
            <v>3383260005099</v>
          </cell>
        </row>
        <row r="47">
          <cell r="A47">
            <v>231522</v>
          </cell>
          <cell r="B47" t="str">
            <v>0660</v>
          </cell>
          <cell r="C47" t="str">
            <v>FREESTYLE POWERADE/AQUARIUS ZERO P2 20C CRTG 0.68L X1</v>
          </cell>
          <cell r="D47" t="str">
            <v>FREESTYLE POWERADE/AQUARIUS ZERO P2 20C CRTG 0.68L X1</v>
          </cell>
          <cell r="E47" t="str">
            <v>Freestyle Powerade/Aquarius Zero</v>
          </cell>
          <cell r="F47" t="str">
            <v/>
          </cell>
          <cell r="G47" t="str">
            <v>CRTG</v>
          </cell>
          <cell r="H47" t="str">
            <v xml:space="preserve"> %</v>
          </cell>
          <cell r="I47" t="str">
            <v>1 x 0.68L</v>
          </cell>
          <cell r="J47" t="str">
            <v/>
          </cell>
          <cell r="K47">
            <v>1</v>
          </cell>
          <cell r="L47" t="str">
            <v>6% - 3%</v>
          </cell>
          <cell r="M47" t="str">
            <v>166</v>
          </cell>
          <cell r="N47" t="str">
            <v>D</v>
          </cell>
          <cell r="O47" t="str">
            <v>0</v>
          </cell>
          <cell r="P47">
            <v>0.68</v>
          </cell>
          <cell r="Q47" t="str">
            <v>5449000245472</v>
          </cell>
          <cell r="R47" t="str">
            <v>25.5 x 10.5 x 3.5</v>
          </cell>
          <cell r="S47">
            <v>0.72</v>
          </cell>
          <cell r="T47">
            <v>0.84399999999999997</v>
          </cell>
          <cell r="U47">
            <v>0</v>
          </cell>
          <cell r="V47" t="str">
            <v>1 x 0.68L</v>
          </cell>
          <cell r="W47" t="str">
            <v>CARTRIDGE</v>
          </cell>
          <cell r="X47" t="str">
            <v>5449000245472</v>
          </cell>
          <cell r="Y47" t="str">
            <v>25.5 x 10.5 x 3.5</v>
          </cell>
          <cell r="Z47">
            <v>0.72</v>
          </cell>
          <cell r="AA47">
            <v>0.84399999999999997</v>
          </cell>
          <cell r="AB47">
            <v>0</v>
          </cell>
          <cell r="AC47" t="str">
            <v>20 x 0.68L</v>
          </cell>
          <cell r="AD47" t="str">
            <v>CARDBOARD</v>
          </cell>
          <cell r="AE47" t="str">
            <v>5449000245489</v>
          </cell>
          <cell r="AF47" t="str">
            <v>38.0 x 21.8 x 27.9</v>
          </cell>
          <cell r="AG47">
            <v>14.4</v>
          </cell>
          <cell r="AH47">
            <v>16.98</v>
          </cell>
          <cell r="AI47">
            <v>0</v>
          </cell>
          <cell r="AJ47">
            <v>15</v>
          </cell>
          <cell r="AK47">
            <v>4</v>
          </cell>
          <cell r="AL47">
            <v>60</v>
          </cell>
          <cell r="AM47">
            <v>1140</v>
          </cell>
          <cell r="AN47">
            <v>1140</v>
          </cell>
          <cell r="AO47">
            <v>1266</v>
          </cell>
          <cell r="AP47">
            <v>864</v>
          </cell>
          <cell r="AQ47">
            <v>1043.297</v>
          </cell>
          <cell r="AR47">
            <v>1</v>
          </cell>
          <cell r="AS47">
            <v>0</v>
          </cell>
          <cell r="AT47" t="str">
            <v>Industrial IPP</v>
          </cell>
          <cell r="AU47" t="str">
            <v>3383260005105</v>
          </cell>
        </row>
        <row r="48">
          <cell r="A48">
            <v>232368</v>
          </cell>
          <cell r="B48" t="str">
            <v>5027</v>
          </cell>
          <cell r="C48" t="str">
            <v>COCA-COLA BIB 10L EURO CHEP</v>
          </cell>
          <cell r="D48" t="str">
            <v>COCA-COLA BIB 10L EURO CHEP</v>
          </cell>
          <cell r="E48" t="str">
            <v>Coca-Cola</v>
          </cell>
          <cell r="F48" t="str">
            <v/>
          </cell>
          <cell r="G48" t="str">
            <v>BIB</v>
          </cell>
          <cell r="H48" t="str">
            <v xml:space="preserve"> %</v>
          </cell>
          <cell r="I48" t="str">
            <v>1 x 10L</v>
          </cell>
          <cell r="J48" t="str">
            <v/>
          </cell>
          <cell r="K48">
            <v>1</v>
          </cell>
          <cell r="L48" t="str">
            <v>6% - 3%</v>
          </cell>
          <cell r="M48" t="str">
            <v>120</v>
          </cell>
          <cell r="N48" t="str">
            <v>D</v>
          </cell>
          <cell r="O48" t="str">
            <v>0</v>
          </cell>
          <cell r="P48">
            <v>10</v>
          </cell>
          <cell r="Q48" t="str">
            <v>5449000050281</v>
          </cell>
          <cell r="R48" t="str">
            <v>29.9 x 22.3 x 20.2</v>
          </cell>
          <cell r="S48">
            <v>12.555999999999999</v>
          </cell>
          <cell r="T48">
            <v>13.007999999999999</v>
          </cell>
          <cell r="U48">
            <v>0</v>
          </cell>
          <cell r="V48" t="str">
            <v>1 x 10L</v>
          </cell>
          <cell r="W48" t="str">
            <v>BIB</v>
          </cell>
          <cell r="X48" t="str">
            <v>5449000050281</v>
          </cell>
          <cell r="Y48" t="str">
            <v>29.9 x 22.3 x 20.2</v>
          </cell>
          <cell r="Z48">
            <v>12.555999999999999</v>
          </cell>
          <cell r="AA48">
            <v>13.007999999999999</v>
          </cell>
          <cell r="AB48">
            <v>0</v>
          </cell>
          <cell r="AC48" t="str">
            <v>1 x 10L</v>
          </cell>
          <cell r="AD48" t="str">
            <v>BIB</v>
          </cell>
          <cell r="AE48" t="str">
            <v>5449000050281</v>
          </cell>
          <cell r="AF48" t="str">
            <v>29.9 x 22.3 x 20.2</v>
          </cell>
          <cell r="AG48">
            <v>12.555999999999999</v>
          </cell>
          <cell r="AH48">
            <v>13.007999999999999</v>
          </cell>
          <cell r="AI48">
            <v>0</v>
          </cell>
          <cell r="AJ48">
            <v>12</v>
          </cell>
          <cell r="AK48">
            <v>5</v>
          </cell>
          <cell r="AL48">
            <v>60</v>
          </cell>
          <cell r="AM48">
            <v>1200</v>
          </cell>
          <cell r="AN48">
            <v>800</v>
          </cell>
          <cell r="AO48">
            <v>1160</v>
          </cell>
          <cell r="AP48">
            <v>753.36</v>
          </cell>
          <cell r="AQ48">
            <v>805.90800000000002</v>
          </cell>
          <cell r="AR48">
            <v>1</v>
          </cell>
          <cell r="AS48">
            <v>0</v>
          </cell>
          <cell r="AT48" t="str">
            <v xml:space="preserve">EURO White </v>
          </cell>
          <cell r="AU48" t="str">
            <v>5449000679925</v>
          </cell>
        </row>
        <row r="49">
          <cell r="A49">
            <v>232382</v>
          </cell>
          <cell r="B49" t="str">
            <v>5029</v>
          </cell>
          <cell r="C49" t="str">
            <v>FANTA ORANGE BIB 10L EURO CHEP</v>
          </cell>
          <cell r="D49" t="str">
            <v>FANTA ORANGE BIB 10L EURO CHEP</v>
          </cell>
          <cell r="E49" t="str">
            <v>Fanta</v>
          </cell>
          <cell r="F49" t="str">
            <v>Orange</v>
          </cell>
          <cell r="G49" t="str">
            <v>BIB</v>
          </cell>
          <cell r="H49" t="str">
            <v xml:space="preserve"> %</v>
          </cell>
          <cell r="I49" t="str">
            <v>1 x 10L</v>
          </cell>
          <cell r="J49" t="str">
            <v/>
          </cell>
          <cell r="K49">
            <v>1</v>
          </cell>
          <cell r="L49" t="str">
            <v>6% - 3%</v>
          </cell>
          <cell r="M49" t="str">
            <v>120</v>
          </cell>
          <cell r="N49" t="str">
            <v>D</v>
          </cell>
          <cell r="O49" t="str">
            <v>0</v>
          </cell>
          <cell r="P49">
            <v>10</v>
          </cell>
          <cell r="Q49" t="str">
            <v>5449000000972</v>
          </cell>
          <cell r="R49" t="str">
            <v>29.9 x 22.3 x 20.2</v>
          </cell>
          <cell r="S49">
            <v>12.404999999999999</v>
          </cell>
          <cell r="T49">
            <v>12.858000000000001</v>
          </cell>
          <cell r="U49">
            <v>0</v>
          </cell>
          <cell r="V49" t="str">
            <v>1 x 10L</v>
          </cell>
          <cell r="W49" t="str">
            <v>BIB</v>
          </cell>
          <cell r="X49" t="str">
            <v>5449000000972</v>
          </cell>
          <cell r="Y49" t="str">
            <v>29.9 x 22.3 x 20.2</v>
          </cell>
          <cell r="Z49">
            <v>12.404999999999999</v>
          </cell>
          <cell r="AA49">
            <v>12.858000000000001</v>
          </cell>
          <cell r="AB49">
            <v>0</v>
          </cell>
          <cell r="AC49" t="str">
            <v>1 x 10L</v>
          </cell>
          <cell r="AD49" t="str">
            <v>BIB</v>
          </cell>
          <cell r="AE49" t="str">
            <v>5449000000972</v>
          </cell>
          <cell r="AF49" t="str">
            <v>29.9 x 22.3 x 20.2</v>
          </cell>
          <cell r="AG49">
            <v>12.404999999999999</v>
          </cell>
          <cell r="AH49">
            <v>12.858000000000001</v>
          </cell>
          <cell r="AI49">
            <v>0</v>
          </cell>
          <cell r="AJ49">
            <v>12</v>
          </cell>
          <cell r="AK49">
            <v>5</v>
          </cell>
          <cell r="AL49">
            <v>60</v>
          </cell>
          <cell r="AM49">
            <v>1200</v>
          </cell>
          <cell r="AN49">
            <v>800</v>
          </cell>
          <cell r="AO49">
            <v>1160</v>
          </cell>
          <cell r="AP49">
            <v>744.3</v>
          </cell>
          <cell r="AQ49">
            <v>796.87800000000004</v>
          </cell>
          <cell r="AR49">
            <v>1</v>
          </cell>
          <cell r="AS49">
            <v>0</v>
          </cell>
          <cell r="AT49" t="str">
            <v xml:space="preserve">EURO White </v>
          </cell>
          <cell r="AU49" t="str">
            <v>5449000979728</v>
          </cell>
        </row>
        <row r="50">
          <cell r="A50">
            <v>237256</v>
          </cell>
          <cell r="B50" t="str">
            <v>3042</v>
          </cell>
          <cell r="C50" t="str">
            <v>MONSTER ENERGY JUICE MANGO LOCO BLIK 0.50L X24</v>
          </cell>
          <cell r="D50" t="str">
            <v>MONSTER ENERGY JUICE MANGO LOCO BOITE 0.50L X24</v>
          </cell>
          <cell r="E50" t="str">
            <v>Monster</v>
          </cell>
          <cell r="F50" t="str">
            <v>Mango Loco</v>
          </cell>
          <cell r="G50" t="str">
            <v xml:space="preserve">CAN </v>
          </cell>
          <cell r="H50" t="str">
            <v xml:space="preserve"> %</v>
          </cell>
          <cell r="I50" t="str">
            <v>24 x 0.5L</v>
          </cell>
          <cell r="J50" t="str">
            <v/>
          </cell>
          <cell r="K50">
            <v>24</v>
          </cell>
          <cell r="L50" t="str">
            <v>6% - 3%</v>
          </cell>
          <cell r="M50" t="str">
            <v>24</v>
          </cell>
          <cell r="N50" t="str">
            <v>M</v>
          </cell>
          <cell r="O50" t="str">
            <v>8</v>
          </cell>
          <cell r="P50">
            <v>0.5</v>
          </cell>
          <cell r="Q50" t="str">
            <v>5060517889906</v>
          </cell>
          <cell r="R50" t="str">
            <v>6.65 x 6.65 x 16.8</v>
          </cell>
          <cell r="S50">
            <v>0.52500000000000002</v>
          </cell>
          <cell r="T50">
            <v>0.54100000000000004</v>
          </cell>
          <cell r="U50">
            <v>0</v>
          </cell>
          <cell r="V50" t="str">
            <v>1 x 0.5L</v>
          </cell>
          <cell r="W50" t="str">
            <v>CAN</v>
          </cell>
          <cell r="X50" t="str">
            <v>5060517889906</v>
          </cell>
          <cell r="Y50" t="str">
            <v>6.65 x 6.65 x 16.8</v>
          </cell>
          <cell r="Z50">
            <v>0.52500000000000002</v>
          </cell>
          <cell r="AA50">
            <v>0.54100000000000004</v>
          </cell>
          <cell r="AB50">
            <v>0</v>
          </cell>
          <cell r="AC50" t="str">
            <v>24 x 0.5L</v>
          </cell>
          <cell r="AD50" t="str">
            <v>TRAY WITH SHRINK</v>
          </cell>
          <cell r="AE50" t="str">
            <v>5060517889913</v>
          </cell>
          <cell r="AF50" t="str">
            <v>40.5 x 27.2 x 17.1</v>
          </cell>
          <cell r="AG50">
            <v>12.603</v>
          </cell>
          <cell r="AH50">
            <v>13.093</v>
          </cell>
          <cell r="AI50">
            <v>0</v>
          </cell>
          <cell r="AJ50">
            <v>10</v>
          </cell>
          <cell r="AK50">
            <v>8</v>
          </cell>
          <cell r="AL50">
            <v>80</v>
          </cell>
          <cell r="AM50">
            <v>1217</v>
          </cell>
          <cell r="AN50">
            <v>1000</v>
          </cell>
          <cell r="AO50">
            <v>1529</v>
          </cell>
          <cell r="AP50">
            <v>1008.24</v>
          </cell>
          <cell r="AQ50">
            <v>1078.1179999999999</v>
          </cell>
          <cell r="AR50">
            <v>3</v>
          </cell>
          <cell r="AS50">
            <v>0</v>
          </cell>
          <cell r="AT50" t="str">
            <v>CHEP</v>
          </cell>
          <cell r="AU50" t="str">
            <v>5060517889920</v>
          </cell>
        </row>
        <row r="51">
          <cell r="A51">
            <v>239626</v>
          </cell>
          <cell r="B51" t="str">
            <v>2033</v>
          </cell>
          <cell r="C51" t="str">
            <v>NALU BLIK 0.25L 4X6</v>
          </cell>
          <cell r="D51" t="str">
            <v>NALU BOITE 0.25L 4X6</v>
          </cell>
          <cell r="E51" t="str">
            <v>Nalu</v>
          </cell>
          <cell r="F51" t="str">
            <v/>
          </cell>
          <cell r="G51" t="str">
            <v xml:space="preserve">SLIMCAN </v>
          </cell>
          <cell r="H51" t="str">
            <v xml:space="preserve"> %</v>
          </cell>
          <cell r="I51" t="str">
            <v>4 x 6 x 0.25L</v>
          </cell>
          <cell r="J51" t="str">
            <v/>
          </cell>
          <cell r="K51">
            <v>24</v>
          </cell>
          <cell r="L51" t="str">
            <v>6% - 3%</v>
          </cell>
          <cell r="M51" t="str">
            <v>12</v>
          </cell>
          <cell r="N51" t="str">
            <v>M</v>
          </cell>
          <cell r="O51" t="str">
            <v>0</v>
          </cell>
          <cell r="P51">
            <v>0.25</v>
          </cell>
          <cell r="Q51" t="str">
            <v>5060466511880</v>
          </cell>
          <cell r="R51" t="str">
            <v>5.35 x 5.35 x 13.43</v>
          </cell>
          <cell r="S51">
            <v>0.254</v>
          </cell>
          <cell r="T51">
            <v>0.26500000000000001</v>
          </cell>
          <cell r="U51">
            <v>0</v>
          </cell>
          <cell r="V51" t="str">
            <v>6 x 0.25L</v>
          </cell>
          <cell r="W51" t="str">
            <v>SHRINK</v>
          </cell>
          <cell r="X51" t="str">
            <v>5060466511910</v>
          </cell>
          <cell r="Y51" t="str">
            <v>16.05 x 10.7 x 13.43</v>
          </cell>
          <cell r="Z51">
            <v>1.5249999999999999</v>
          </cell>
          <cell r="AA51">
            <v>1.597</v>
          </cell>
          <cell r="AB51">
            <v>0</v>
          </cell>
          <cell r="AC51" t="str">
            <v>4 x 6 x 0.25L</v>
          </cell>
          <cell r="AD51" t="str">
            <v>TRAY WITHOUT SHRINK</v>
          </cell>
          <cell r="AE51" t="str">
            <v>5060466511927</v>
          </cell>
          <cell r="AF51" t="str">
            <v>32.6 x 21.9 x 13.68</v>
          </cell>
          <cell r="AG51">
            <v>6.1</v>
          </cell>
          <cell r="AH51">
            <v>6.4379999999999997</v>
          </cell>
          <cell r="AI51">
            <v>0</v>
          </cell>
          <cell r="AJ51">
            <v>12</v>
          </cell>
          <cell r="AK51">
            <v>10</v>
          </cell>
          <cell r="AL51">
            <v>120</v>
          </cell>
          <cell r="AM51">
            <v>1200</v>
          </cell>
          <cell r="AN51">
            <v>800</v>
          </cell>
          <cell r="AO51">
            <v>1512</v>
          </cell>
          <cell r="AP51">
            <v>732</v>
          </cell>
          <cell r="AQ51">
            <v>798.06100000000004</v>
          </cell>
          <cell r="AR51">
            <v>3</v>
          </cell>
          <cell r="AS51">
            <v>0</v>
          </cell>
          <cell r="AT51" t="str">
            <v>EURO CHEP</v>
          </cell>
          <cell r="AU51" t="str">
            <v>5449000686169</v>
          </cell>
        </row>
        <row r="52">
          <cell r="A52">
            <v>240770</v>
          </cell>
          <cell r="B52" t="str">
            <v>6049</v>
          </cell>
          <cell r="C52" t="str">
            <v>AQUARIUS SPORT ISOTONIC BLUE ICE PET 0.50L X12</v>
          </cell>
          <cell r="D52" t="str">
            <v>AQUARIUS SPORT ISOTONIC BLUE ICE PET 0.50L X12</v>
          </cell>
          <cell r="E52" t="str">
            <v>Aquarius</v>
          </cell>
          <cell r="F52" t="str">
            <v>Isotonic Blue Ice</v>
          </cell>
          <cell r="G52" t="str">
            <v>PET</v>
          </cell>
          <cell r="H52" t="str">
            <v xml:space="preserve"> %</v>
          </cell>
          <cell r="I52" t="str">
            <v>12 x 0.5L</v>
          </cell>
          <cell r="J52" t="str">
            <v/>
          </cell>
          <cell r="K52">
            <v>12</v>
          </cell>
          <cell r="L52" t="str">
            <v>6% - 3%</v>
          </cell>
          <cell r="M52" t="str">
            <v>9</v>
          </cell>
          <cell r="N52" t="str">
            <v>M</v>
          </cell>
          <cell r="O52" t="str">
            <v>14</v>
          </cell>
          <cell r="P52">
            <v>0.5</v>
          </cell>
          <cell r="Q52" t="str">
            <v>5449000268518</v>
          </cell>
          <cell r="R52" t="str">
            <v>6.58 x 6.58 x 23.2</v>
          </cell>
          <cell r="S52">
            <v>0.50800000000000001</v>
          </cell>
          <cell r="T52">
            <v>0.54</v>
          </cell>
          <cell r="U52">
            <v>0</v>
          </cell>
          <cell r="V52" t="str">
            <v>1 x 0.5L</v>
          </cell>
          <cell r="W52" t="str">
            <v>PET</v>
          </cell>
          <cell r="X52" t="str">
            <v>5449000268518</v>
          </cell>
          <cell r="Y52" t="str">
            <v>6.58 x 6.58 x 23.2</v>
          </cell>
          <cell r="Z52">
            <v>0.50800000000000001</v>
          </cell>
          <cell r="AA52">
            <v>0.54</v>
          </cell>
          <cell r="AB52">
            <v>0</v>
          </cell>
          <cell r="AC52" t="str">
            <v>12 x 0.5L</v>
          </cell>
          <cell r="AD52" t="str">
            <v>SHRINKWRAPPED</v>
          </cell>
          <cell r="AE52" t="str">
            <v>5449000268532</v>
          </cell>
          <cell r="AF52" t="str">
            <v>26.3 x 19.7 x 23.2</v>
          </cell>
          <cell r="AG52">
            <v>6.09</v>
          </cell>
          <cell r="AH52">
            <v>6.4950000000000001</v>
          </cell>
          <cell r="AI52">
            <v>0</v>
          </cell>
          <cell r="AJ52">
            <v>24</v>
          </cell>
          <cell r="AK52">
            <v>6</v>
          </cell>
          <cell r="AL52">
            <v>144</v>
          </cell>
          <cell r="AM52">
            <v>1200</v>
          </cell>
          <cell r="AN52">
            <v>1053</v>
          </cell>
          <cell r="AO52">
            <v>1570</v>
          </cell>
          <cell r="AP52">
            <v>876.96</v>
          </cell>
          <cell r="AQ52">
            <v>968.05600000000004</v>
          </cell>
          <cell r="AR52">
            <v>1</v>
          </cell>
          <cell r="AS52">
            <v>0</v>
          </cell>
          <cell r="AT52" t="str">
            <v>CHEP</v>
          </cell>
          <cell r="AU52" t="str">
            <v>5449000686046</v>
          </cell>
        </row>
        <row r="53">
          <cell r="A53">
            <v>242411</v>
          </cell>
          <cell r="B53" t="str">
            <v>1887</v>
          </cell>
          <cell r="C53" t="str">
            <v>FUZE TEA LIME MINT PET 0.40L 6X4</v>
          </cell>
          <cell r="D53" t="str">
            <v>FUZE TEA LIME MINT PET 0.40L 6X4</v>
          </cell>
          <cell r="E53" t="str">
            <v>Fuze tea</v>
          </cell>
          <cell r="F53" t="str">
            <v xml:space="preserve">Lime Mint </v>
          </cell>
          <cell r="G53" t="str">
            <v>PET</v>
          </cell>
          <cell r="H53" t="str">
            <v xml:space="preserve"> %</v>
          </cell>
          <cell r="I53" t="str">
            <v>6 x 4 x 0.4L</v>
          </cell>
          <cell r="J53" t="str">
            <v/>
          </cell>
          <cell r="K53">
            <v>24</v>
          </cell>
          <cell r="L53" t="str">
            <v>6% - 3%</v>
          </cell>
          <cell r="M53" t="str">
            <v>7</v>
          </cell>
          <cell r="N53" t="str">
            <v>M</v>
          </cell>
          <cell r="O53" t="str">
            <v>9</v>
          </cell>
          <cell r="P53">
            <v>0.4</v>
          </cell>
          <cell r="Q53" t="str">
            <v>5449000266033</v>
          </cell>
          <cell r="R53" t="str">
            <v>6.31 x 6.31 x 19.5</v>
          </cell>
          <cell r="S53">
            <v>0.40600000000000003</v>
          </cell>
          <cell r="T53">
            <v>0.42899999999999999</v>
          </cell>
          <cell r="U53">
            <v>0</v>
          </cell>
          <cell r="V53" t="str">
            <v>4 x 0.4L</v>
          </cell>
          <cell r="W53" t="str">
            <v>SHRINK</v>
          </cell>
          <cell r="X53" t="str">
            <v>5449000268167</v>
          </cell>
          <cell r="Y53" t="str">
            <v>12.7 x 12.7 x 19.8</v>
          </cell>
          <cell r="Z53">
            <v>1.625</v>
          </cell>
          <cell r="AA53">
            <v>1.7230000000000001</v>
          </cell>
          <cell r="AB53">
            <v>0</v>
          </cell>
          <cell r="AC53" t="str">
            <v>6 x 4 x 0.4L</v>
          </cell>
          <cell r="AD53" t="str">
            <v>SHRINKWRAP OVER SHRINKWRAP</v>
          </cell>
          <cell r="AE53" t="str">
            <v>5449000268181</v>
          </cell>
          <cell r="AF53" t="str">
            <v>38 x 25.3 x 19.8</v>
          </cell>
          <cell r="AG53">
            <v>9.7520000000000007</v>
          </cell>
          <cell r="AH53">
            <v>10.37</v>
          </cell>
          <cell r="AI53">
            <v>0</v>
          </cell>
          <cell r="AJ53">
            <v>12</v>
          </cell>
          <cell r="AK53">
            <v>7</v>
          </cell>
          <cell r="AL53">
            <v>84</v>
          </cell>
          <cell r="AM53">
            <v>1200</v>
          </cell>
          <cell r="AN53">
            <v>1013</v>
          </cell>
          <cell r="AO53">
            <v>1535</v>
          </cell>
          <cell r="AP53">
            <v>819.16800000000001</v>
          </cell>
          <cell r="AQ53">
            <v>904.03099999999995</v>
          </cell>
          <cell r="AR53">
            <v>1</v>
          </cell>
          <cell r="AS53">
            <v>0</v>
          </cell>
          <cell r="AT53" t="str">
            <v>CHEP</v>
          </cell>
          <cell r="AU53" t="str">
            <v>5449000685650</v>
          </cell>
        </row>
        <row r="54">
          <cell r="A54">
            <v>248111</v>
          </cell>
          <cell r="B54" t="str">
            <v>5070</v>
          </cell>
          <cell r="C54" t="str">
            <v>FANTA ORANGE (32)/ SPRITE (16) PET 1.5L 48X4 HP DUSSELDORF</v>
          </cell>
          <cell r="D54" t="str">
            <v>FANTA ORANGE (32)/ SPRITE (16) PET 1.5L 48X4 HP DUSSELDORF</v>
          </cell>
          <cell r="E54" t="str">
            <v>Fanta /Sprite</v>
          </cell>
          <cell r="F54" t="str">
            <v>Mix</v>
          </cell>
          <cell r="G54" t="str">
            <v>PET</v>
          </cell>
          <cell r="H54" t="str">
            <v xml:space="preserve"> %</v>
          </cell>
          <cell r="I54" t="str">
            <v>48 x 4 x 1.5L</v>
          </cell>
          <cell r="J54" t="str">
            <v/>
          </cell>
          <cell r="K54">
            <v>192</v>
          </cell>
          <cell r="L54" t="str">
            <v>6% - 3%</v>
          </cell>
          <cell r="M54" t="str">
            <v>6</v>
          </cell>
          <cell r="N54" t="str">
            <v>M</v>
          </cell>
          <cell r="O54" t="str">
            <v>0</v>
          </cell>
          <cell r="P54">
            <v>1.5</v>
          </cell>
          <cell r="Q54" t="str">
            <v>n/a</v>
          </cell>
          <cell r="R54" t="str">
            <v>9.48 x 9.48 x 31.6</v>
          </cell>
          <cell r="S54">
            <v>1.5549999999999999</v>
          </cell>
          <cell r="T54">
            <v>1.597</v>
          </cell>
          <cell r="U54">
            <v>0</v>
          </cell>
          <cell r="V54" t="str">
            <v>4 x 1.5L</v>
          </cell>
          <cell r="W54" t="str">
            <v>SHRINK</v>
          </cell>
          <cell r="X54" t="str">
            <v>n/a</v>
          </cell>
          <cell r="Y54" t="str">
            <v>18.95 x 18.95 x 31.6</v>
          </cell>
          <cell r="Z54">
            <v>6.2210000000000001</v>
          </cell>
          <cell r="AA54">
            <v>6.4039999999999999</v>
          </cell>
          <cell r="AB54">
            <v>0</v>
          </cell>
          <cell r="AC54" t="str">
            <v>48 x 4 x 1.5L</v>
          </cell>
          <cell r="AD54" t="str">
            <v>HALF PALLET</v>
          </cell>
          <cell r="AE54" t="str">
            <v>3383260006959</v>
          </cell>
          <cell r="AF54" t="str">
            <v>80 x 60 x 141.4</v>
          </cell>
          <cell r="AG54">
            <v>298.608</v>
          </cell>
          <cell r="AH54">
            <v>321.88</v>
          </cell>
          <cell r="AI54">
            <v>0</v>
          </cell>
          <cell r="AJ54">
            <v>2</v>
          </cell>
          <cell r="AK54">
            <v>1</v>
          </cell>
          <cell r="AL54">
            <v>2</v>
          </cell>
          <cell r="AM54">
            <v>1200</v>
          </cell>
          <cell r="AN54">
            <v>1000</v>
          </cell>
          <cell r="AO54">
            <v>1577</v>
          </cell>
          <cell r="AP54">
            <v>597.21600000000001</v>
          </cell>
          <cell r="AQ54">
            <v>673.76</v>
          </cell>
          <cell r="AR54">
            <v>2</v>
          </cell>
          <cell r="AS54">
            <v>0</v>
          </cell>
          <cell r="AT54" t="str">
            <v>2x Dusseldorfer CHEP</v>
          </cell>
          <cell r="AU54" t="str">
            <v>3383260006966</v>
          </cell>
        </row>
        <row r="55">
          <cell r="A55">
            <v>248550</v>
          </cell>
          <cell r="B55" t="str">
            <v>6075</v>
          </cell>
          <cell r="C55" t="str">
            <v>FUZE TEA BLACK TEA PEACH HIBISCUS BLIK 0.15L X24 SAMPLING 15 LAYERS</v>
          </cell>
          <cell r="D55" t="str">
            <v>FUZE TEA BLACK TEA PEACH HIBISCUS BOITE 0.15L X24 SAMPLING 15 LAYERS</v>
          </cell>
          <cell r="E55" t="str">
            <v>Fuze tea</v>
          </cell>
          <cell r="F55" t="str">
            <v xml:space="preserve">Black Tea Peach Hibiscus </v>
          </cell>
          <cell r="G55" t="str">
            <v xml:space="preserve">CAN </v>
          </cell>
          <cell r="H55" t="str">
            <v xml:space="preserve"> %</v>
          </cell>
          <cell r="I55" t="str">
            <v>24 x 0.15L</v>
          </cell>
          <cell r="J55" t="str">
            <v>SAMPLING</v>
          </cell>
          <cell r="K55">
            <v>24</v>
          </cell>
          <cell r="L55" t="str">
            <v>6% - 3%</v>
          </cell>
          <cell r="M55" t="str">
            <v>12</v>
          </cell>
          <cell r="N55" t="str">
            <v>M</v>
          </cell>
          <cell r="O55" t="str">
            <v>0</v>
          </cell>
          <cell r="P55">
            <v>0.15</v>
          </cell>
          <cell r="Q55" t="str">
            <v>5449000248022</v>
          </cell>
          <cell r="R55" t="str">
            <v>5.35 x 5.35 x 8.87</v>
          </cell>
          <cell r="S55">
            <v>0.152</v>
          </cell>
          <cell r="T55">
            <v>0.16200000000000001</v>
          </cell>
          <cell r="U55">
            <v>0</v>
          </cell>
          <cell r="V55" t="str">
            <v>1 x 0.15L</v>
          </cell>
          <cell r="W55" t="str">
            <v>CAN</v>
          </cell>
          <cell r="X55" t="str">
            <v>5449000248022</v>
          </cell>
          <cell r="Y55" t="str">
            <v>5.35 x 5.35 x 8.87</v>
          </cell>
          <cell r="Z55">
            <v>0.152</v>
          </cell>
          <cell r="AA55">
            <v>0.16200000000000001</v>
          </cell>
          <cell r="AB55">
            <v>0</v>
          </cell>
          <cell r="AC55" t="str">
            <v>24 x 0.15L</v>
          </cell>
          <cell r="AD55" t="str">
            <v>TRAY WITH SHRINK</v>
          </cell>
          <cell r="AE55" t="str">
            <v>5449000237668</v>
          </cell>
          <cell r="AF55" t="str">
            <v>32.6 x 21.9 x 9.12</v>
          </cell>
          <cell r="AG55">
            <v>3.6549999999999998</v>
          </cell>
          <cell r="AH55">
            <v>3.96</v>
          </cell>
          <cell r="AI55">
            <v>0</v>
          </cell>
          <cell r="AJ55">
            <v>16</v>
          </cell>
          <cell r="AK55">
            <v>15</v>
          </cell>
          <cell r="AL55">
            <v>240</v>
          </cell>
          <cell r="AM55">
            <v>1200</v>
          </cell>
          <cell r="AN55">
            <v>1000</v>
          </cell>
          <cell r="AO55">
            <v>1531</v>
          </cell>
          <cell r="AP55">
            <v>877.2</v>
          </cell>
          <cell r="AQ55">
            <v>980.39</v>
          </cell>
          <cell r="AR55">
            <v>2</v>
          </cell>
          <cell r="AS55">
            <v>0</v>
          </cell>
          <cell r="AT55" t="str">
            <v>CHEP</v>
          </cell>
          <cell r="AU55" t="str">
            <v>5449000669070</v>
          </cell>
        </row>
        <row r="56">
          <cell r="A56">
            <v>249725</v>
          </cell>
          <cell r="B56" t="str">
            <v>6082</v>
          </cell>
          <cell r="C56" t="str">
            <v>COCA-COLA PET 0.375L X12</v>
          </cell>
          <cell r="D56" t="str">
            <v>COCA-COLA PET 0.375L X12</v>
          </cell>
          <cell r="E56" t="str">
            <v>Coca-Cola</v>
          </cell>
          <cell r="F56" t="str">
            <v/>
          </cell>
          <cell r="G56" t="str">
            <v>PET</v>
          </cell>
          <cell r="H56" t="str">
            <v xml:space="preserve"> %</v>
          </cell>
          <cell r="I56" t="str">
            <v>12 x 0.375L</v>
          </cell>
          <cell r="J56" t="str">
            <v/>
          </cell>
          <cell r="K56">
            <v>12</v>
          </cell>
          <cell r="L56" t="str">
            <v>6% - 3%</v>
          </cell>
          <cell r="M56" t="str">
            <v>5</v>
          </cell>
          <cell r="N56" t="str">
            <v>M</v>
          </cell>
          <cell r="O56" t="str">
            <v>0</v>
          </cell>
          <cell r="P56">
            <v>0.375</v>
          </cell>
          <cell r="Q56" t="str">
            <v>5449000015150</v>
          </cell>
          <cell r="R56" t="str">
            <v>5.95 x 5.95 x 20.47</v>
          </cell>
          <cell r="S56">
            <v>0.39</v>
          </cell>
          <cell r="T56">
            <v>0.41099999999999998</v>
          </cell>
          <cell r="U56">
            <v>0</v>
          </cell>
          <cell r="V56" t="str">
            <v>1 x 0.375L</v>
          </cell>
          <cell r="W56" t="str">
            <v>PET</v>
          </cell>
          <cell r="X56" t="str">
            <v>5449000015150</v>
          </cell>
          <cell r="Y56" t="str">
            <v>5.95 x 5.95 x 20.47</v>
          </cell>
          <cell r="Z56">
            <v>0.39</v>
          </cell>
          <cell r="AA56">
            <v>0.41099999999999998</v>
          </cell>
          <cell r="AB56">
            <v>0</v>
          </cell>
          <cell r="AC56" t="str">
            <v>12 x 0.375L</v>
          </cell>
          <cell r="AD56" t="str">
            <v>SHRINKWRAPPED</v>
          </cell>
          <cell r="AE56" t="str">
            <v>5449000187185</v>
          </cell>
          <cell r="AF56" t="str">
            <v>23.8 x 17.85 x 20.7</v>
          </cell>
          <cell r="AG56">
            <v>4.6740000000000004</v>
          </cell>
          <cell r="AH56">
            <v>4.9550000000000001</v>
          </cell>
          <cell r="AI56">
            <v>0</v>
          </cell>
          <cell r="AJ56">
            <v>22</v>
          </cell>
          <cell r="AK56">
            <v>7</v>
          </cell>
          <cell r="AL56">
            <v>154</v>
          </cell>
          <cell r="AM56">
            <v>1200</v>
          </cell>
          <cell r="AN56">
            <v>833</v>
          </cell>
          <cell r="AO56">
            <v>1600</v>
          </cell>
          <cell r="AP56">
            <v>719.79600000000005</v>
          </cell>
          <cell r="AQ56">
            <v>788.23900000000003</v>
          </cell>
          <cell r="AR56">
            <v>2</v>
          </cell>
          <cell r="AS56">
            <v>0</v>
          </cell>
          <cell r="AT56" t="str">
            <v>EURO CHEP</v>
          </cell>
          <cell r="AU56" t="str">
            <v>5449000929884</v>
          </cell>
        </row>
        <row r="57">
          <cell r="A57">
            <v>249726</v>
          </cell>
          <cell r="B57" t="str">
            <v>6083</v>
          </cell>
          <cell r="C57" t="str">
            <v>COCA-COLA ZERO PET 0.375L X12</v>
          </cell>
          <cell r="D57" t="str">
            <v>COCA-COLA ZERO PET 0.375L X12</v>
          </cell>
          <cell r="E57" t="str">
            <v>Coca-Cola Zero</v>
          </cell>
          <cell r="F57" t="str">
            <v/>
          </cell>
          <cell r="G57" t="str">
            <v>PET</v>
          </cell>
          <cell r="H57" t="str">
            <v xml:space="preserve"> %</v>
          </cell>
          <cell r="I57" t="str">
            <v>12 x 0.375L</v>
          </cell>
          <cell r="J57" t="str">
            <v/>
          </cell>
          <cell r="K57">
            <v>12</v>
          </cell>
          <cell r="L57" t="str">
            <v>6% - 3%</v>
          </cell>
          <cell r="M57" t="str">
            <v>5</v>
          </cell>
          <cell r="N57" t="str">
            <v>M</v>
          </cell>
          <cell r="O57" t="str">
            <v>0</v>
          </cell>
          <cell r="P57">
            <v>0.375</v>
          </cell>
          <cell r="Q57" t="str">
            <v>5449000016454</v>
          </cell>
          <cell r="R57" t="str">
            <v>5.95 x 5.95 x 20.47</v>
          </cell>
          <cell r="S57">
            <v>0.374</v>
          </cell>
          <cell r="T57">
            <v>0.39600000000000002</v>
          </cell>
          <cell r="U57">
            <v>0</v>
          </cell>
          <cell r="V57" t="str">
            <v>1 x 0.375L</v>
          </cell>
          <cell r="W57" t="str">
            <v>PET</v>
          </cell>
          <cell r="X57" t="str">
            <v>5449000016454</v>
          </cell>
          <cell r="Y57" t="str">
            <v>5.95 x 5.95 x 20.47</v>
          </cell>
          <cell r="Z57">
            <v>0.374</v>
          </cell>
          <cell r="AA57">
            <v>0.39600000000000002</v>
          </cell>
          <cell r="AB57">
            <v>0</v>
          </cell>
          <cell r="AC57" t="str">
            <v>12 x 0.375L</v>
          </cell>
          <cell r="AD57" t="str">
            <v>SHRINKWRAPPED</v>
          </cell>
          <cell r="AE57" t="str">
            <v>5449000187260</v>
          </cell>
          <cell r="AF57" t="str">
            <v>23.8 x 17.85 x 20.7</v>
          </cell>
          <cell r="AG57">
            <v>4.4909999999999997</v>
          </cell>
          <cell r="AH57">
            <v>4.7720000000000002</v>
          </cell>
          <cell r="AI57">
            <v>0</v>
          </cell>
          <cell r="AJ57">
            <v>22</v>
          </cell>
          <cell r="AK57">
            <v>7</v>
          </cell>
          <cell r="AL57">
            <v>154</v>
          </cell>
          <cell r="AM57">
            <v>1200</v>
          </cell>
          <cell r="AN57">
            <v>833</v>
          </cell>
          <cell r="AO57">
            <v>1600</v>
          </cell>
          <cell r="AP57">
            <v>691.61400000000003</v>
          </cell>
          <cell r="AQ57">
            <v>760.10299999999995</v>
          </cell>
          <cell r="AR57">
            <v>2</v>
          </cell>
          <cell r="AS57">
            <v>0</v>
          </cell>
          <cell r="AT57" t="str">
            <v>EURO CHEP</v>
          </cell>
          <cell r="AU57" t="str">
            <v>5449000929891</v>
          </cell>
        </row>
        <row r="58">
          <cell r="A58">
            <v>249803</v>
          </cell>
          <cell r="B58" t="str">
            <v>6086</v>
          </cell>
          <cell r="C58" t="str">
            <v>SPRITE PET 0.375L X12</v>
          </cell>
          <cell r="D58" t="str">
            <v>SPRITE PET 0.375L X12</v>
          </cell>
          <cell r="E58" t="str">
            <v>Sprite</v>
          </cell>
          <cell r="F58" t="str">
            <v/>
          </cell>
          <cell r="G58" t="str">
            <v>PET</v>
          </cell>
          <cell r="H58" t="str">
            <v xml:space="preserve"> %</v>
          </cell>
          <cell r="I58" t="str">
            <v>12 x 0.375L</v>
          </cell>
          <cell r="J58" t="str">
            <v/>
          </cell>
          <cell r="K58">
            <v>12</v>
          </cell>
          <cell r="L58" t="str">
            <v>6% - 3%</v>
          </cell>
          <cell r="M58" t="str">
            <v>5</v>
          </cell>
          <cell r="N58" t="str">
            <v>M</v>
          </cell>
          <cell r="O58" t="str">
            <v>0</v>
          </cell>
          <cell r="P58">
            <v>0.375</v>
          </cell>
          <cell r="Q58" t="str">
            <v>90418914</v>
          </cell>
          <cell r="R58" t="str">
            <v>5.95 x 5.95 x 20.27</v>
          </cell>
          <cell r="S58">
            <v>0.38400000000000001</v>
          </cell>
          <cell r="T58">
            <v>0.40699999999999997</v>
          </cell>
          <cell r="U58">
            <v>0</v>
          </cell>
          <cell r="V58" t="str">
            <v>1 x 0.375L</v>
          </cell>
          <cell r="W58" t="str">
            <v>PET</v>
          </cell>
          <cell r="X58" t="str">
            <v>90418914</v>
          </cell>
          <cell r="Y58" t="str">
            <v>5.95 x 5.95 x 20.27</v>
          </cell>
          <cell r="Z58">
            <v>0.38400000000000001</v>
          </cell>
          <cell r="AA58">
            <v>0.40699999999999997</v>
          </cell>
          <cell r="AB58">
            <v>0</v>
          </cell>
          <cell r="AC58" t="str">
            <v>12 x 0.375L</v>
          </cell>
          <cell r="AD58" t="str">
            <v>SHRINKWRAPPED</v>
          </cell>
          <cell r="AE58" t="str">
            <v>5449000215208</v>
          </cell>
          <cell r="AF58" t="str">
            <v>23.8 x 17.85 x 20.7</v>
          </cell>
          <cell r="AG58">
            <v>4.6059999999999999</v>
          </cell>
          <cell r="AH58">
            <v>4.899</v>
          </cell>
          <cell r="AI58">
            <v>0</v>
          </cell>
          <cell r="AJ58">
            <v>22</v>
          </cell>
          <cell r="AK58">
            <v>7</v>
          </cell>
          <cell r="AL58">
            <v>154</v>
          </cell>
          <cell r="AM58">
            <v>1200</v>
          </cell>
          <cell r="AN58">
            <v>833</v>
          </cell>
          <cell r="AO58">
            <v>1600</v>
          </cell>
          <cell r="AP58">
            <v>709.32399999999996</v>
          </cell>
          <cell r="AQ58">
            <v>779.68399999999997</v>
          </cell>
          <cell r="AR58">
            <v>2</v>
          </cell>
          <cell r="AS58">
            <v>0</v>
          </cell>
          <cell r="AT58" t="str">
            <v xml:space="preserve">EURO White </v>
          </cell>
          <cell r="AU58" t="str">
            <v>5449000650252</v>
          </cell>
        </row>
        <row r="59">
          <cell r="A59">
            <v>254299</v>
          </cell>
          <cell r="B59" t="str">
            <v>6102</v>
          </cell>
          <cell r="C59" t="str">
            <v>CHAUDFONTAINE CITROEN BRUIS NO SUGAR PET 0.50L 4X6</v>
          </cell>
          <cell r="D59" t="str">
            <v>CHAUDFONTAINE CITRON GAZEUX NO SUGAR PET 0.50L 4X6</v>
          </cell>
          <cell r="E59" t="str">
            <v>Chaudfontaine</v>
          </cell>
          <cell r="F59" t="str">
            <v>Lemon Sparkling No Sugar</v>
          </cell>
          <cell r="G59" t="str">
            <v>PET</v>
          </cell>
          <cell r="H59" t="str">
            <v xml:space="preserve"> %</v>
          </cell>
          <cell r="I59" t="str">
            <v>4 x 6 x 0.5L</v>
          </cell>
          <cell r="J59" t="str">
            <v/>
          </cell>
          <cell r="K59">
            <v>24</v>
          </cell>
          <cell r="L59" t="str">
            <v>6% - 3%</v>
          </cell>
          <cell r="M59" t="str">
            <v>6</v>
          </cell>
          <cell r="N59" t="str">
            <v>M</v>
          </cell>
          <cell r="O59" t="str">
            <v>2</v>
          </cell>
          <cell r="P59">
            <v>0.5</v>
          </cell>
          <cell r="Q59" t="str">
            <v>5449000218346</v>
          </cell>
          <cell r="R59" t="str">
            <v>6.55 x 6.55 x 22.1</v>
          </cell>
          <cell r="S59">
            <v>0.499</v>
          </cell>
          <cell r="T59">
            <v>0.52200000000000002</v>
          </cell>
          <cell r="U59">
            <v>0</v>
          </cell>
          <cell r="V59" t="str">
            <v>6 x 0.5L</v>
          </cell>
          <cell r="W59" t="str">
            <v>SHRINK</v>
          </cell>
          <cell r="X59" t="str">
            <v>5449000218360</v>
          </cell>
          <cell r="Y59" t="str">
            <v>19.65 x 13.1 x 22.1</v>
          </cell>
          <cell r="Z59">
            <v>2.992</v>
          </cell>
          <cell r="AA59">
            <v>3.141</v>
          </cell>
          <cell r="AB59">
            <v>0</v>
          </cell>
          <cell r="AC59" t="str">
            <v>4 x 6 x 0.5L</v>
          </cell>
          <cell r="AD59" t="str">
            <v>SHRINKWRAP OVER SHRINKWRAP</v>
          </cell>
          <cell r="AE59" t="str">
            <v>5449000218391</v>
          </cell>
          <cell r="AF59" t="str">
            <v>39.3 x 26.2 x 22.1</v>
          </cell>
          <cell r="AG59">
            <v>11.965999999999999</v>
          </cell>
          <cell r="AH59">
            <v>12.583</v>
          </cell>
          <cell r="AI59">
            <v>0</v>
          </cell>
          <cell r="AJ59">
            <v>12</v>
          </cell>
          <cell r="AK59">
            <v>7</v>
          </cell>
          <cell r="AL59">
            <v>84</v>
          </cell>
          <cell r="AM59">
            <v>1200</v>
          </cell>
          <cell r="AN59">
            <v>1048</v>
          </cell>
          <cell r="AO59">
            <v>1710</v>
          </cell>
          <cell r="AP59">
            <v>1005.144</v>
          </cell>
          <cell r="AQ59">
            <v>1087.443</v>
          </cell>
          <cell r="AR59">
            <v>2</v>
          </cell>
          <cell r="AS59">
            <v>0</v>
          </cell>
          <cell r="AT59" t="str">
            <v>CHEP</v>
          </cell>
          <cell r="AU59" t="str">
            <v>5449000695819</v>
          </cell>
        </row>
        <row r="60">
          <cell r="A60">
            <v>254300</v>
          </cell>
          <cell r="B60" t="str">
            <v>6103</v>
          </cell>
          <cell r="C60" t="str">
            <v>CHAUDFONTAINE LIMOEN MUNT BRUIS NO SUGAR PET 0.50L 4X6</v>
          </cell>
          <cell r="D60" t="str">
            <v>CHAUDFONTAINE CITRON VERT MENTHE GAZEUX NO SUGAR PET 0.50L 4X6</v>
          </cell>
          <cell r="E60" t="str">
            <v>Chaudfontaine</v>
          </cell>
          <cell r="F60" t="str">
            <v>Lime Mint Sparkling No Sugar</v>
          </cell>
          <cell r="G60" t="str">
            <v>PET</v>
          </cell>
          <cell r="H60" t="str">
            <v xml:space="preserve"> %</v>
          </cell>
          <cell r="I60" t="str">
            <v>4 x 6 x 0.5L</v>
          </cell>
          <cell r="J60" t="str">
            <v/>
          </cell>
          <cell r="K60">
            <v>24</v>
          </cell>
          <cell r="L60" t="str">
            <v>6% - 3%</v>
          </cell>
          <cell r="M60" t="str">
            <v>6</v>
          </cell>
          <cell r="N60" t="str">
            <v>M</v>
          </cell>
          <cell r="O60" t="str">
            <v>2</v>
          </cell>
          <cell r="P60">
            <v>0.5</v>
          </cell>
          <cell r="Q60" t="str">
            <v>5449000228642</v>
          </cell>
          <cell r="R60" t="str">
            <v>6.55 x 6.55 x 22.1</v>
          </cell>
          <cell r="S60">
            <v>0.499</v>
          </cell>
          <cell r="T60">
            <v>0.52200000000000002</v>
          </cell>
          <cell r="U60">
            <v>0</v>
          </cell>
          <cell r="V60" t="str">
            <v>6 x 0.5L</v>
          </cell>
          <cell r="W60" t="str">
            <v>SHRINK</v>
          </cell>
          <cell r="X60" t="str">
            <v>5449000228659</v>
          </cell>
          <cell r="Y60" t="str">
            <v>19.65 x 13.1 x 22.1</v>
          </cell>
          <cell r="Z60">
            <v>2.992</v>
          </cell>
          <cell r="AA60">
            <v>3.141</v>
          </cell>
          <cell r="AB60">
            <v>0</v>
          </cell>
          <cell r="AC60" t="str">
            <v>4 x 6 x 0.5L</v>
          </cell>
          <cell r="AD60" t="str">
            <v>SHRINKWRAP OVER SHRINKWRAP</v>
          </cell>
          <cell r="AE60" t="str">
            <v>5449000228666</v>
          </cell>
          <cell r="AF60" t="str">
            <v>39.3 x 26.2 x 22.1</v>
          </cell>
          <cell r="AG60">
            <v>11.965999999999999</v>
          </cell>
          <cell r="AH60">
            <v>12.583</v>
          </cell>
          <cell r="AI60">
            <v>0</v>
          </cell>
          <cell r="AJ60">
            <v>12</v>
          </cell>
          <cell r="AK60">
            <v>7</v>
          </cell>
          <cell r="AL60">
            <v>84</v>
          </cell>
          <cell r="AM60">
            <v>1200</v>
          </cell>
          <cell r="AN60">
            <v>1048</v>
          </cell>
          <cell r="AO60">
            <v>1710</v>
          </cell>
          <cell r="AP60">
            <v>1005.144</v>
          </cell>
          <cell r="AQ60">
            <v>1087.443</v>
          </cell>
          <cell r="AR60">
            <v>2</v>
          </cell>
          <cell r="AS60">
            <v>0</v>
          </cell>
          <cell r="AT60" t="str">
            <v>CHEP</v>
          </cell>
          <cell r="AU60" t="str">
            <v>5449000695826</v>
          </cell>
        </row>
        <row r="61">
          <cell r="A61">
            <v>254301</v>
          </cell>
          <cell r="B61" t="str">
            <v>6104</v>
          </cell>
          <cell r="C61" t="str">
            <v>CHAUDFONTAINE FRAMBOOS LIMOEN BRUIS NO SUGAR PET 0.50L 4X6</v>
          </cell>
          <cell r="D61" t="str">
            <v>CHAUDFONTAINE FRAMBOISE CITRON VERT GAZEUX NO SUGAR PET 0.50L 4X6</v>
          </cell>
          <cell r="E61" t="str">
            <v>Chaudfontaine</v>
          </cell>
          <cell r="F61" t="str">
            <v>Raspberry Lime Sparkling No Sugar</v>
          </cell>
          <cell r="G61" t="str">
            <v>PET</v>
          </cell>
          <cell r="H61" t="str">
            <v xml:space="preserve"> %</v>
          </cell>
          <cell r="I61" t="str">
            <v>4 x 6 x 0.5L</v>
          </cell>
          <cell r="J61" t="str">
            <v/>
          </cell>
          <cell r="K61">
            <v>24</v>
          </cell>
          <cell r="L61" t="str">
            <v>6% - 3%</v>
          </cell>
          <cell r="M61" t="str">
            <v>6</v>
          </cell>
          <cell r="N61" t="str">
            <v>M</v>
          </cell>
          <cell r="O61" t="str">
            <v>2</v>
          </cell>
          <cell r="P61">
            <v>0.5</v>
          </cell>
          <cell r="Q61" t="str">
            <v>5449000228673</v>
          </cell>
          <cell r="R61" t="str">
            <v>6.55 x 6.55 x 22.1</v>
          </cell>
          <cell r="S61">
            <v>0.499</v>
          </cell>
          <cell r="T61">
            <v>0.52200000000000002</v>
          </cell>
          <cell r="U61">
            <v>0</v>
          </cell>
          <cell r="V61" t="str">
            <v>6 x 0.5L</v>
          </cell>
          <cell r="W61" t="str">
            <v>SHRINK</v>
          </cell>
          <cell r="X61" t="str">
            <v>5449000228680</v>
          </cell>
          <cell r="Y61" t="str">
            <v>19.65 x 13.1 x 22.1</v>
          </cell>
          <cell r="Z61">
            <v>2.992</v>
          </cell>
          <cell r="AA61">
            <v>3.141</v>
          </cell>
          <cell r="AB61">
            <v>0</v>
          </cell>
          <cell r="AC61" t="str">
            <v>4 x 6 x 0.5L</v>
          </cell>
          <cell r="AD61" t="str">
            <v>SHRINKWRAP OVER SHRINKWRAP</v>
          </cell>
          <cell r="AE61" t="str">
            <v>5449000228697</v>
          </cell>
          <cell r="AF61" t="str">
            <v>39.3 x 26.2 x 22.1</v>
          </cell>
          <cell r="AG61">
            <v>11.965999999999999</v>
          </cell>
          <cell r="AH61">
            <v>12.583</v>
          </cell>
          <cell r="AI61">
            <v>0</v>
          </cell>
          <cell r="AJ61">
            <v>12</v>
          </cell>
          <cell r="AK61">
            <v>7</v>
          </cell>
          <cell r="AL61">
            <v>84</v>
          </cell>
          <cell r="AM61">
            <v>1200</v>
          </cell>
          <cell r="AN61">
            <v>1048</v>
          </cell>
          <cell r="AO61">
            <v>1710</v>
          </cell>
          <cell r="AP61">
            <v>1005.144</v>
          </cell>
          <cell r="AQ61">
            <v>1087.443</v>
          </cell>
          <cell r="AR61">
            <v>2</v>
          </cell>
          <cell r="AS61">
            <v>0</v>
          </cell>
          <cell r="AT61" t="str">
            <v>CHEP</v>
          </cell>
          <cell r="AU61" t="str">
            <v>5449000695833</v>
          </cell>
        </row>
        <row r="62">
          <cell r="A62">
            <v>254302</v>
          </cell>
          <cell r="B62" t="str">
            <v>6105</v>
          </cell>
          <cell r="C62" t="str">
            <v>CHAUDFONTAINE SPARKLING PET 0.50L 4X6</v>
          </cell>
          <cell r="D62" t="str">
            <v>CHAUDFONTAINE PETILLANT PET 0.50L 4X6</v>
          </cell>
          <cell r="E62" t="str">
            <v>Chaudfontaine</v>
          </cell>
          <cell r="F62" t="str">
            <v>Sparkling</v>
          </cell>
          <cell r="G62" t="str">
            <v>PET</v>
          </cell>
          <cell r="H62" t="str">
            <v xml:space="preserve"> %</v>
          </cell>
          <cell r="I62" t="str">
            <v>4 x 6 x 0.5L</v>
          </cell>
          <cell r="J62" t="str">
            <v/>
          </cell>
          <cell r="K62">
            <v>24</v>
          </cell>
          <cell r="L62" t="str">
            <v>6% - 3%</v>
          </cell>
          <cell r="M62" t="str">
            <v>6</v>
          </cell>
          <cell r="N62" t="str">
            <v>M</v>
          </cell>
          <cell r="O62" t="str">
            <v>2</v>
          </cell>
          <cell r="P62">
            <v>0.5</v>
          </cell>
          <cell r="Q62" t="str">
            <v>5449000111715</v>
          </cell>
          <cell r="R62" t="str">
            <v>6.55 x 6.55 x 22.1</v>
          </cell>
          <cell r="S62">
            <v>0.499</v>
          </cell>
          <cell r="T62">
            <v>0.52200000000000002</v>
          </cell>
          <cell r="U62">
            <v>0</v>
          </cell>
          <cell r="V62" t="str">
            <v>6 x 0.5L</v>
          </cell>
          <cell r="W62" t="str">
            <v>SHRINK</v>
          </cell>
          <cell r="X62" t="str">
            <v>5449000111739</v>
          </cell>
          <cell r="Y62" t="str">
            <v>19.65 x 13.1 x 22.1</v>
          </cell>
          <cell r="Z62">
            <v>2.992</v>
          </cell>
          <cell r="AA62">
            <v>3.141</v>
          </cell>
          <cell r="AB62">
            <v>0</v>
          </cell>
          <cell r="AC62" t="str">
            <v>4 x 6 x 0.5L</v>
          </cell>
          <cell r="AD62" t="str">
            <v>SHRINKWRAP OVER SHRINKWRAP</v>
          </cell>
          <cell r="AE62" t="str">
            <v>5449000113412</v>
          </cell>
          <cell r="AF62" t="str">
            <v>39.3 x 26.2 x 22.1</v>
          </cell>
          <cell r="AG62">
            <v>11.965999999999999</v>
          </cell>
          <cell r="AH62">
            <v>12.583</v>
          </cell>
          <cell r="AI62">
            <v>0</v>
          </cell>
          <cell r="AJ62">
            <v>12</v>
          </cell>
          <cell r="AK62">
            <v>7</v>
          </cell>
          <cell r="AL62">
            <v>84</v>
          </cell>
          <cell r="AM62">
            <v>1200</v>
          </cell>
          <cell r="AN62">
            <v>1048</v>
          </cell>
          <cell r="AO62">
            <v>1710</v>
          </cell>
          <cell r="AP62">
            <v>1005.144</v>
          </cell>
          <cell r="AQ62">
            <v>1087.443</v>
          </cell>
          <cell r="AR62">
            <v>2</v>
          </cell>
          <cell r="AS62">
            <v>0</v>
          </cell>
          <cell r="AT62" t="str">
            <v>CHEP</v>
          </cell>
          <cell r="AU62" t="str">
            <v>5449000695895</v>
          </cell>
        </row>
        <row r="63">
          <cell r="A63">
            <v>260046</v>
          </cell>
          <cell r="B63" t="str">
            <v>0283</v>
          </cell>
          <cell r="C63" t="str">
            <v>FREESTYLE SUGAR INVERTED BIB 18L</v>
          </cell>
          <cell r="D63" t="str">
            <v>FREESTYLE SUGAR INVERTED BIB 18L</v>
          </cell>
          <cell r="E63" t="str">
            <v>Freestyle Sugar</v>
          </cell>
          <cell r="F63" t="str">
            <v/>
          </cell>
          <cell r="G63" t="str">
            <v>BIB</v>
          </cell>
          <cell r="H63" t="str">
            <v xml:space="preserve"> %</v>
          </cell>
          <cell r="I63" t="str">
            <v>1 x 18L</v>
          </cell>
          <cell r="J63" t="str">
            <v/>
          </cell>
          <cell r="K63">
            <v>1</v>
          </cell>
          <cell r="L63" t="str">
            <v>6% - 3%</v>
          </cell>
          <cell r="M63" t="str">
            <v>120</v>
          </cell>
          <cell r="N63" t="str">
            <v>D</v>
          </cell>
          <cell r="O63" t="str">
            <v>7</v>
          </cell>
          <cell r="P63">
            <v>18</v>
          </cell>
          <cell r="Q63" t="str">
            <v>5449000229625</v>
          </cell>
          <cell r="R63" t="str">
            <v>36.8 x 26.5 x 23.6</v>
          </cell>
          <cell r="S63">
            <v>23.417999999999999</v>
          </cell>
          <cell r="T63">
            <v>24.242000000000001</v>
          </cell>
          <cell r="U63">
            <v>0</v>
          </cell>
          <cell r="V63" t="str">
            <v>1 x 18L</v>
          </cell>
          <cell r="W63" t="str">
            <v>BIB</v>
          </cell>
          <cell r="X63" t="str">
            <v>5449000229625</v>
          </cell>
          <cell r="Y63" t="str">
            <v>36.8 x 26.5 x 23.6</v>
          </cell>
          <cell r="Z63">
            <v>23.417999999999999</v>
          </cell>
          <cell r="AA63">
            <v>24.242000000000001</v>
          </cell>
          <cell r="AB63">
            <v>0</v>
          </cell>
          <cell r="AC63" t="str">
            <v>1 x 18L</v>
          </cell>
          <cell r="AD63" t="str">
            <v>BIB</v>
          </cell>
          <cell r="AE63" t="str">
            <v>5449000229625</v>
          </cell>
          <cell r="AF63" t="str">
            <v>36.8 x 26.5 x 23.6</v>
          </cell>
          <cell r="AG63">
            <v>23.417999999999999</v>
          </cell>
          <cell r="AH63">
            <v>24.242000000000001</v>
          </cell>
          <cell r="AI63">
            <v>0</v>
          </cell>
          <cell r="AJ63">
            <v>10</v>
          </cell>
          <cell r="AK63">
            <v>4</v>
          </cell>
          <cell r="AL63">
            <v>40</v>
          </cell>
          <cell r="AM63">
            <v>1200</v>
          </cell>
          <cell r="AN63">
            <v>800</v>
          </cell>
          <cell r="AO63">
            <v>1142</v>
          </cell>
          <cell r="AP63">
            <v>936.72</v>
          </cell>
          <cell r="AQ63">
            <v>995.11400000000003</v>
          </cell>
          <cell r="AR63">
            <v>1</v>
          </cell>
          <cell r="AS63">
            <v>0</v>
          </cell>
          <cell r="AT63" t="str">
            <v xml:space="preserve">EURO One-way </v>
          </cell>
          <cell r="AU63" t="str">
            <v>3383260008991</v>
          </cell>
        </row>
        <row r="64">
          <cell r="A64">
            <v>260355</v>
          </cell>
          <cell r="B64" t="str">
            <v>4411</v>
          </cell>
          <cell r="C64" t="str">
            <v>MONSTER ENERGY JUICE MANGO LOCO BLIK 0.50L 6X4</v>
          </cell>
          <cell r="D64" t="str">
            <v>MONSTER ENERGY JUICE MANGO LOCO BOITE 0.50L 6X4</v>
          </cell>
          <cell r="E64" t="str">
            <v>Monster</v>
          </cell>
          <cell r="F64" t="str">
            <v>Mango Loco</v>
          </cell>
          <cell r="G64" t="str">
            <v xml:space="preserve">CAN </v>
          </cell>
          <cell r="H64" t="str">
            <v xml:space="preserve"> %</v>
          </cell>
          <cell r="I64" t="str">
            <v>6 x 4 x 0.5L</v>
          </cell>
          <cell r="J64" t="str">
            <v/>
          </cell>
          <cell r="K64">
            <v>24</v>
          </cell>
          <cell r="L64" t="str">
            <v>6% - 3%</v>
          </cell>
          <cell r="M64" t="str">
            <v>24</v>
          </cell>
          <cell r="N64" t="str">
            <v>M</v>
          </cell>
          <cell r="O64" t="str">
            <v>8</v>
          </cell>
          <cell r="P64">
            <v>0.5</v>
          </cell>
          <cell r="Q64" t="str">
            <v>5060517889906</v>
          </cell>
          <cell r="R64" t="str">
            <v>6.65 x 6.65 x 16.8</v>
          </cell>
          <cell r="S64">
            <v>0.52500000000000002</v>
          </cell>
          <cell r="T64">
            <v>0.54100000000000004</v>
          </cell>
          <cell r="U64">
            <v>0</v>
          </cell>
          <cell r="V64" t="str">
            <v>4 x 0.5L</v>
          </cell>
          <cell r="W64" t="str">
            <v>SHRINK</v>
          </cell>
          <cell r="X64" t="str">
            <v>5060639126071</v>
          </cell>
          <cell r="Y64" t="str">
            <v>13.3 x 13.3 x 16.83</v>
          </cell>
          <cell r="Z64">
            <v>2.101</v>
          </cell>
          <cell r="AA64">
            <v>2.1720000000000002</v>
          </cell>
          <cell r="AB64">
            <v>0</v>
          </cell>
          <cell r="AC64" t="str">
            <v>6 x 4 x 0.5L</v>
          </cell>
          <cell r="AD64" t="str">
            <v>TRAY WITH SHRINK</v>
          </cell>
          <cell r="AE64" t="str">
            <v>5060639126040</v>
          </cell>
          <cell r="AF64" t="str">
            <v>40.5 x 27.2 x 17.03</v>
          </cell>
          <cell r="AG64">
            <v>12.603</v>
          </cell>
          <cell r="AH64">
            <v>13.135</v>
          </cell>
          <cell r="AI64">
            <v>0</v>
          </cell>
          <cell r="AJ64">
            <v>10</v>
          </cell>
          <cell r="AK64">
            <v>8</v>
          </cell>
          <cell r="AL64">
            <v>80</v>
          </cell>
          <cell r="AM64">
            <v>1217</v>
          </cell>
          <cell r="AN64">
            <v>1000</v>
          </cell>
          <cell r="AO64">
            <v>1529</v>
          </cell>
          <cell r="AP64">
            <v>1008.24</v>
          </cell>
          <cell r="AQ64">
            <v>1081.4179999999999</v>
          </cell>
          <cell r="AR64">
            <v>3</v>
          </cell>
          <cell r="AS64">
            <v>0</v>
          </cell>
          <cell r="AT64" t="str">
            <v>CHEP</v>
          </cell>
          <cell r="AU64" t="str">
            <v>5060639126064</v>
          </cell>
        </row>
        <row r="65">
          <cell r="A65">
            <v>260356</v>
          </cell>
          <cell r="B65" t="str">
            <v>4412</v>
          </cell>
          <cell r="C65" t="str">
            <v>MONSTER PIPELINE PUNCH BLIK 0.50L 6X4</v>
          </cell>
          <cell r="D65" t="str">
            <v>MONSTER PIPELINE PUNCH BOITE 0.50L 6X4</v>
          </cell>
          <cell r="E65" t="str">
            <v>Monster</v>
          </cell>
          <cell r="F65" t="str">
            <v>Pipeline Punch</v>
          </cell>
          <cell r="G65" t="str">
            <v xml:space="preserve">CAN </v>
          </cell>
          <cell r="H65" t="str">
            <v xml:space="preserve"> %</v>
          </cell>
          <cell r="I65" t="str">
            <v>6 x 4 x 0.5L</v>
          </cell>
          <cell r="J65" t="str">
            <v/>
          </cell>
          <cell r="K65">
            <v>24</v>
          </cell>
          <cell r="L65" t="str">
            <v>6% - 3%</v>
          </cell>
          <cell r="M65" t="str">
            <v>24</v>
          </cell>
          <cell r="N65" t="str">
            <v>M</v>
          </cell>
          <cell r="O65" t="str">
            <v>8</v>
          </cell>
          <cell r="P65">
            <v>0.5</v>
          </cell>
          <cell r="Q65" t="str">
            <v>5060517883539</v>
          </cell>
          <cell r="R65" t="str">
            <v>6.65 x 6.65 x 16.8</v>
          </cell>
          <cell r="S65">
            <v>0.52100000000000002</v>
          </cell>
          <cell r="T65">
            <v>0.53700000000000003</v>
          </cell>
          <cell r="U65">
            <v>0</v>
          </cell>
          <cell r="V65" t="str">
            <v>4 x 0.5L</v>
          </cell>
          <cell r="W65" t="str">
            <v>SHRINK</v>
          </cell>
          <cell r="X65" t="str">
            <v>5060639125975</v>
          </cell>
          <cell r="Y65" t="str">
            <v>13.3 x 13.3 x 16.83</v>
          </cell>
          <cell r="Z65">
            <v>2.0830000000000002</v>
          </cell>
          <cell r="AA65">
            <v>2.1539999999999999</v>
          </cell>
          <cell r="AB65">
            <v>0</v>
          </cell>
          <cell r="AC65" t="str">
            <v>6 x 4 x 0.5L</v>
          </cell>
          <cell r="AD65" t="str">
            <v>TRAY WITH SHRINK</v>
          </cell>
          <cell r="AE65" t="str">
            <v>5060639125944</v>
          </cell>
          <cell r="AF65" t="str">
            <v>40.5 x 27.2 x 17.03</v>
          </cell>
          <cell r="AG65">
            <v>12.499000000000001</v>
          </cell>
          <cell r="AH65">
            <v>13.031000000000001</v>
          </cell>
          <cell r="AI65">
            <v>0</v>
          </cell>
          <cell r="AJ65">
            <v>10</v>
          </cell>
          <cell r="AK65">
            <v>8</v>
          </cell>
          <cell r="AL65">
            <v>80</v>
          </cell>
          <cell r="AM65">
            <v>1217</v>
          </cell>
          <cell r="AN65">
            <v>1000</v>
          </cell>
          <cell r="AO65">
            <v>1529</v>
          </cell>
          <cell r="AP65">
            <v>999.92</v>
          </cell>
          <cell r="AQ65">
            <v>1073.104</v>
          </cell>
          <cell r="AR65">
            <v>3</v>
          </cell>
          <cell r="AS65">
            <v>0</v>
          </cell>
          <cell r="AT65" t="str">
            <v>CHEP</v>
          </cell>
          <cell r="AU65" t="str">
            <v>5060639125968</v>
          </cell>
        </row>
        <row r="66">
          <cell r="A66">
            <v>261429</v>
          </cell>
          <cell r="B66" t="str">
            <v>3116</v>
          </cell>
          <cell r="C66" t="str">
            <v>MONSTER ENERGY PACIFIC PUNCH BLIK 0.50L X24</v>
          </cell>
          <cell r="D66" t="str">
            <v>MONSTER ENERGY PACIFIC PUNCH BOITE 0.50L X24</v>
          </cell>
          <cell r="E66" t="str">
            <v>Monster</v>
          </cell>
          <cell r="F66" t="str">
            <v xml:space="preserve">Pacific Punch </v>
          </cell>
          <cell r="G66" t="str">
            <v xml:space="preserve">CAN </v>
          </cell>
          <cell r="H66" t="str">
            <v xml:space="preserve"> %</v>
          </cell>
          <cell r="I66" t="str">
            <v>24 x 0.5L</v>
          </cell>
          <cell r="J66" t="str">
            <v/>
          </cell>
          <cell r="K66">
            <v>24</v>
          </cell>
          <cell r="L66" t="str">
            <v>6% - 3%</v>
          </cell>
          <cell r="M66" t="str">
            <v>24</v>
          </cell>
          <cell r="N66" t="str">
            <v>M</v>
          </cell>
          <cell r="O66" t="str">
            <v>8</v>
          </cell>
          <cell r="P66">
            <v>0.5</v>
          </cell>
          <cell r="Q66" t="str">
            <v>5060639126125</v>
          </cell>
          <cell r="R66" t="str">
            <v>6.6 x 6.6 x 16.8</v>
          </cell>
          <cell r="S66">
            <v>0.52300000000000002</v>
          </cell>
          <cell r="T66">
            <v>0.54800000000000004</v>
          </cell>
          <cell r="U66">
            <v>0</v>
          </cell>
          <cell r="V66" t="str">
            <v>1 x 0.5L</v>
          </cell>
          <cell r="W66" t="str">
            <v>CAN</v>
          </cell>
          <cell r="X66" t="str">
            <v>5060639126125</v>
          </cell>
          <cell r="Y66" t="str">
            <v>6.6 x 6.6 x 16.8</v>
          </cell>
          <cell r="Z66">
            <v>0.52300000000000002</v>
          </cell>
          <cell r="AA66">
            <v>0.54800000000000004</v>
          </cell>
          <cell r="AB66">
            <v>0</v>
          </cell>
          <cell r="AC66" t="str">
            <v>24 x 0.5L</v>
          </cell>
          <cell r="AD66" t="str">
            <v>TRAY WITH SHRINK</v>
          </cell>
          <cell r="AE66" t="str">
            <v>5060639126118</v>
          </cell>
          <cell r="AF66" t="str">
            <v>40.2 x 27 x 17.1</v>
          </cell>
          <cell r="AG66">
            <v>12.545</v>
          </cell>
          <cell r="AH66">
            <v>13.27</v>
          </cell>
          <cell r="AI66">
            <v>0</v>
          </cell>
          <cell r="AJ66">
            <v>10</v>
          </cell>
          <cell r="AK66">
            <v>8</v>
          </cell>
          <cell r="AL66">
            <v>80</v>
          </cell>
          <cell r="AM66">
            <v>1200</v>
          </cell>
          <cell r="AN66">
            <v>1000</v>
          </cell>
          <cell r="AO66">
            <v>1520</v>
          </cell>
          <cell r="AP66">
            <v>1003.6</v>
          </cell>
          <cell r="AQ66">
            <v>1089.6030000000001</v>
          </cell>
          <cell r="AR66">
            <v>3</v>
          </cell>
          <cell r="AS66">
            <v>0</v>
          </cell>
          <cell r="AT66" t="str">
            <v>CHEP</v>
          </cell>
          <cell r="AU66" t="str">
            <v>5060639126132</v>
          </cell>
        </row>
        <row r="67">
          <cell r="A67">
            <v>264266</v>
          </cell>
          <cell r="B67" t="str">
            <v>2139</v>
          </cell>
          <cell r="C67" t="str">
            <v>AQUARIUS DAILY RED PEACH BLIK 0.33L X24</v>
          </cell>
          <cell r="D67" t="str">
            <v>AQUARIUS DAILY RED PEACH BOITE BOITE 0.33L X24</v>
          </cell>
          <cell r="E67" t="str">
            <v>Aquarius</v>
          </cell>
          <cell r="F67" t="str">
            <v>Red Peach</v>
          </cell>
          <cell r="G67" t="str">
            <v xml:space="preserve">CAN </v>
          </cell>
          <cell r="H67" t="str">
            <v xml:space="preserve"> %</v>
          </cell>
          <cell r="I67" t="str">
            <v>24 x 0.33L</v>
          </cell>
          <cell r="J67" t="str">
            <v/>
          </cell>
          <cell r="K67">
            <v>24</v>
          </cell>
          <cell r="L67" t="str">
            <v>6% - 3%</v>
          </cell>
          <cell r="M67" t="str">
            <v>6</v>
          </cell>
          <cell r="N67" t="str">
            <v>M</v>
          </cell>
          <cell r="O67" t="str">
            <v>0</v>
          </cell>
          <cell r="P67">
            <v>0.33</v>
          </cell>
          <cell r="Q67" t="str">
            <v>5449000131089</v>
          </cell>
          <cell r="R67" t="str">
            <v>6.65 x 6.65 x 11.55</v>
          </cell>
          <cell r="S67">
            <v>0.33900000000000002</v>
          </cell>
          <cell r="T67">
            <v>0.36299999999999999</v>
          </cell>
          <cell r="U67">
            <v>0</v>
          </cell>
          <cell r="V67" t="str">
            <v>1 x 0.33L</v>
          </cell>
          <cell r="W67" t="str">
            <v>CAN</v>
          </cell>
          <cell r="X67" t="str">
            <v>5449000131089</v>
          </cell>
          <cell r="Y67" t="str">
            <v>6.65 x 6.65 x 11.55</v>
          </cell>
          <cell r="Z67">
            <v>0.33900000000000002</v>
          </cell>
          <cell r="AA67">
            <v>0.36299999999999999</v>
          </cell>
          <cell r="AB67">
            <v>0</v>
          </cell>
          <cell r="AC67" t="str">
            <v>24 x 0.33L</v>
          </cell>
          <cell r="AD67" t="str">
            <v>TRAY WITH SHRINK</v>
          </cell>
          <cell r="AE67" t="str">
            <v>5449000159380</v>
          </cell>
          <cell r="AF67" t="str">
            <v>40.4 x 27.1 x 11.8</v>
          </cell>
          <cell r="AG67">
            <v>8.1329999999999991</v>
          </cell>
          <cell r="AH67">
            <v>8.7870000000000008</v>
          </cell>
          <cell r="AI67">
            <v>0</v>
          </cell>
          <cell r="AJ67">
            <v>10</v>
          </cell>
          <cell r="AK67">
            <v>12</v>
          </cell>
          <cell r="AL67">
            <v>120</v>
          </cell>
          <cell r="AM67">
            <v>1217</v>
          </cell>
          <cell r="AN67">
            <v>1000</v>
          </cell>
          <cell r="AO67">
            <v>1579</v>
          </cell>
          <cell r="AP67">
            <v>975.96</v>
          </cell>
          <cell r="AQ67">
            <v>1084.751</v>
          </cell>
          <cell r="AR67">
            <v>3</v>
          </cell>
          <cell r="AS67">
            <v>0</v>
          </cell>
          <cell r="AT67" t="str">
            <v>CHEP</v>
          </cell>
          <cell r="AU67" t="str">
            <v>5449000700629</v>
          </cell>
        </row>
        <row r="68">
          <cell r="A68">
            <v>266275</v>
          </cell>
          <cell r="B68" t="str">
            <v>3135</v>
          </cell>
          <cell r="C68" t="str">
            <v>MONSTER ULTRA PARADISE BLIK 0.50L X24</v>
          </cell>
          <cell r="D68" t="str">
            <v>MONSTER ULTRA PARADISE BOITE 0.50L X24</v>
          </cell>
          <cell r="E68" t="str">
            <v xml:space="preserve">Monster </v>
          </cell>
          <cell r="F68" t="str">
            <v>Paradise</v>
          </cell>
          <cell r="G68" t="str">
            <v xml:space="preserve">CAN </v>
          </cell>
          <cell r="H68" t="str">
            <v xml:space="preserve"> %</v>
          </cell>
          <cell r="I68" t="str">
            <v>24 x 0.5L</v>
          </cell>
          <cell r="J68" t="str">
            <v/>
          </cell>
          <cell r="K68">
            <v>24</v>
          </cell>
          <cell r="L68" t="str">
            <v>6% - 3%</v>
          </cell>
          <cell r="M68" t="str">
            <v>24</v>
          </cell>
          <cell r="N68" t="str">
            <v>M</v>
          </cell>
          <cell r="O68" t="str">
            <v>8</v>
          </cell>
          <cell r="P68">
            <v>0.5</v>
          </cell>
          <cell r="Q68" t="str">
            <v>5060639127528</v>
          </cell>
          <cell r="R68" t="str">
            <v>6.65 x 6.65 x 16.8</v>
          </cell>
          <cell r="S68">
            <v>0.503</v>
          </cell>
          <cell r="T68">
            <v>0.51900000000000002</v>
          </cell>
          <cell r="U68">
            <v>0</v>
          </cell>
          <cell r="V68" t="str">
            <v>1 x 0.5L</v>
          </cell>
          <cell r="W68" t="str">
            <v>CAN</v>
          </cell>
          <cell r="X68" t="str">
            <v>5060639127528</v>
          </cell>
          <cell r="Y68" t="str">
            <v>6.65 x 6.65 x 16.8</v>
          </cell>
          <cell r="Z68">
            <v>0.503</v>
          </cell>
          <cell r="AA68">
            <v>0.51900000000000002</v>
          </cell>
          <cell r="AB68">
            <v>0</v>
          </cell>
          <cell r="AC68" t="str">
            <v>24 x 0.5L</v>
          </cell>
          <cell r="AD68" t="str">
            <v>TRAY WITH SHRINK</v>
          </cell>
          <cell r="AE68" t="str">
            <v>5060639127542</v>
          </cell>
          <cell r="AF68" t="str">
            <v>40.5 x 27.2 x 17.1</v>
          </cell>
          <cell r="AG68">
            <v>12.061999999999999</v>
          </cell>
          <cell r="AH68">
            <v>12.552</v>
          </cell>
          <cell r="AI68">
            <v>0</v>
          </cell>
          <cell r="AJ68">
            <v>10</v>
          </cell>
          <cell r="AK68">
            <v>8</v>
          </cell>
          <cell r="AL68">
            <v>80</v>
          </cell>
          <cell r="AM68">
            <v>1217</v>
          </cell>
          <cell r="AN68">
            <v>1000</v>
          </cell>
          <cell r="AO68">
            <v>1529</v>
          </cell>
          <cell r="AP68">
            <v>964.96</v>
          </cell>
          <cell r="AQ68">
            <v>1034.8599999999999</v>
          </cell>
          <cell r="AR68">
            <v>3</v>
          </cell>
          <cell r="AS68">
            <v>0</v>
          </cell>
          <cell r="AT68" t="str">
            <v>CHEP</v>
          </cell>
          <cell r="AU68" t="str">
            <v>5060639127559</v>
          </cell>
        </row>
        <row r="69">
          <cell r="A69">
            <v>270165</v>
          </cell>
          <cell r="B69" t="str">
            <v>5133</v>
          </cell>
          <cell r="C69" t="str">
            <v>COCA-COLA PET 1.5L X8</v>
          </cell>
          <cell r="D69" t="str">
            <v>COCA-COLA PET 1.5L X8</v>
          </cell>
          <cell r="E69" t="str">
            <v>Coca-Cola</v>
          </cell>
          <cell r="F69" t="str">
            <v/>
          </cell>
          <cell r="G69" t="str">
            <v>PET</v>
          </cell>
          <cell r="H69" t="str">
            <v xml:space="preserve"> %</v>
          </cell>
          <cell r="I69" t="str">
            <v>8 x 1.5L</v>
          </cell>
          <cell r="J69" t="str">
            <v/>
          </cell>
          <cell r="K69">
            <v>8</v>
          </cell>
          <cell r="L69" t="str">
            <v>6% - 3%</v>
          </cell>
          <cell r="M69" t="str">
            <v>6</v>
          </cell>
          <cell r="N69" t="str">
            <v>M</v>
          </cell>
          <cell r="O69" t="str">
            <v>0</v>
          </cell>
          <cell r="P69">
            <v>1.5</v>
          </cell>
          <cell r="Q69" t="str">
            <v>5449000000439</v>
          </cell>
          <cell r="R69" t="str">
            <v>9.48 x 9.48 x 31.3</v>
          </cell>
          <cell r="S69">
            <v>1.5580000000000001</v>
          </cell>
          <cell r="T69">
            <v>1.601</v>
          </cell>
          <cell r="U69">
            <v>0</v>
          </cell>
          <cell r="V69" t="str">
            <v>8 x 1.5L</v>
          </cell>
          <cell r="W69" t="str">
            <v>PET</v>
          </cell>
          <cell r="X69" t="str">
            <v>5449000107190</v>
          </cell>
          <cell r="Y69" t="str">
            <v>37.9 x 18.95 x 31.6</v>
          </cell>
          <cell r="Z69">
            <v>12.462999999999999</v>
          </cell>
          <cell r="AA69">
            <v>12.84</v>
          </cell>
          <cell r="AB69">
            <v>0</v>
          </cell>
          <cell r="AC69" t="str">
            <v>8 x 1.5L</v>
          </cell>
          <cell r="AD69" t="str">
            <v>SHRINK</v>
          </cell>
          <cell r="AE69" t="str">
            <v>5449000107190</v>
          </cell>
          <cell r="AF69" t="str">
            <v>37.9 x 18.95 x 31.6</v>
          </cell>
          <cell r="AG69">
            <v>12.462999999999999</v>
          </cell>
          <cell r="AH69">
            <v>12.84</v>
          </cell>
          <cell r="AI69">
            <v>0</v>
          </cell>
          <cell r="AJ69">
            <v>15</v>
          </cell>
          <cell r="AK69">
            <v>5</v>
          </cell>
          <cell r="AL69">
            <v>75</v>
          </cell>
          <cell r="AM69">
            <v>1200</v>
          </cell>
          <cell r="AN69">
            <v>1000</v>
          </cell>
          <cell r="AO69">
            <v>1732</v>
          </cell>
          <cell r="AP69">
            <v>934.72500000000002</v>
          </cell>
          <cell r="AQ69">
            <v>991.78700000000003</v>
          </cell>
          <cell r="AR69">
            <v>2</v>
          </cell>
          <cell r="AS69">
            <v>0</v>
          </cell>
          <cell r="AT69" t="str">
            <v>Industrial IPP</v>
          </cell>
          <cell r="AU69" t="str">
            <v>5449000702982</v>
          </cell>
        </row>
        <row r="70">
          <cell r="A70">
            <v>270174</v>
          </cell>
          <cell r="B70" t="str">
            <v>2078</v>
          </cell>
          <cell r="C70" t="str">
            <v>COCA-COLA BLIK 0.33L X15 SLEEK</v>
          </cell>
          <cell r="D70" t="str">
            <v>COCA-COLA BOITE 0.33L X15 SLEEK</v>
          </cell>
          <cell r="E70" t="str">
            <v>Coca-Cola</v>
          </cell>
          <cell r="F70" t="str">
            <v/>
          </cell>
          <cell r="G70" t="str">
            <v>SLEEKCAN</v>
          </cell>
          <cell r="H70" t="str">
            <v xml:space="preserve"> %</v>
          </cell>
          <cell r="I70" t="str">
            <v>15 x 0.33L</v>
          </cell>
          <cell r="J70" t="str">
            <v/>
          </cell>
          <cell r="K70">
            <v>15</v>
          </cell>
          <cell r="L70" t="str">
            <v>6% - 3%</v>
          </cell>
          <cell r="M70" t="str">
            <v>12</v>
          </cell>
          <cell r="N70" t="str">
            <v>M</v>
          </cell>
          <cell r="O70" t="str">
            <v>0</v>
          </cell>
          <cell r="P70">
            <v>0.33</v>
          </cell>
          <cell r="Q70" t="str">
            <v>5000112638769</v>
          </cell>
          <cell r="R70" t="str">
            <v>5.85 x 5.85 x 14.55</v>
          </cell>
          <cell r="S70">
            <v>0.34300000000000003</v>
          </cell>
          <cell r="T70">
            <v>0.35499999999999998</v>
          </cell>
          <cell r="U70">
            <v>0</v>
          </cell>
          <cell r="V70" t="str">
            <v>15 x 0.33L</v>
          </cell>
          <cell r="W70" t="str">
            <v>SHRINK</v>
          </cell>
          <cell r="X70" t="str">
            <v>5449000288639</v>
          </cell>
          <cell r="Y70" t="str">
            <v>29.25 x 17.55 x 14.7</v>
          </cell>
          <cell r="Z70">
            <v>5.141</v>
          </cell>
          <cell r="AA70">
            <v>5.3360000000000003</v>
          </cell>
          <cell r="AB70">
            <v>0</v>
          </cell>
          <cell r="AC70" t="str">
            <v>15 x 0.33L</v>
          </cell>
          <cell r="AD70" t="str">
            <v>SHRINKWRAPPED</v>
          </cell>
          <cell r="AE70" t="str">
            <v>5449000288639</v>
          </cell>
          <cell r="AF70" t="str">
            <v>29.25 x 17.55 x 14.7</v>
          </cell>
          <cell r="AG70">
            <v>5.141</v>
          </cell>
          <cell r="AH70">
            <v>5.3360000000000003</v>
          </cell>
          <cell r="AI70">
            <v>0</v>
          </cell>
          <cell r="AJ70">
            <v>22</v>
          </cell>
          <cell r="AK70">
            <v>9</v>
          </cell>
          <cell r="AL70">
            <v>198</v>
          </cell>
          <cell r="AM70">
            <v>1200</v>
          </cell>
          <cell r="AN70">
            <v>1000</v>
          </cell>
          <cell r="AO70">
            <v>1486</v>
          </cell>
          <cell r="AP70">
            <v>1017.918</v>
          </cell>
          <cell r="AQ70">
            <v>1086.9970000000001</v>
          </cell>
          <cell r="AR70">
            <v>3</v>
          </cell>
          <cell r="AS70">
            <v>0</v>
          </cell>
          <cell r="AT70" t="str">
            <v>CHEP</v>
          </cell>
          <cell r="AU70" t="str">
            <v>5449000960795</v>
          </cell>
        </row>
        <row r="71">
          <cell r="A71">
            <v>270175</v>
          </cell>
          <cell r="B71" t="str">
            <v>2079</v>
          </cell>
          <cell r="C71" t="str">
            <v>COCA-COLA LIGHT BLIK 0.33L X15 SLEEK</v>
          </cell>
          <cell r="D71" t="str">
            <v>COCA-COLA LIGHT BOITE 0.33L X15 SLEEK</v>
          </cell>
          <cell r="E71" t="str">
            <v>Coca-Cola Light</v>
          </cell>
          <cell r="F71" t="str">
            <v/>
          </cell>
          <cell r="G71" t="str">
            <v>SLEEKCAN</v>
          </cell>
          <cell r="H71" t="str">
            <v xml:space="preserve"> %</v>
          </cell>
          <cell r="I71" t="str">
            <v>15 x 0.33L</v>
          </cell>
          <cell r="J71" t="str">
            <v/>
          </cell>
          <cell r="K71">
            <v>15</v>
          </cell>
          <cell r="L71" t="str">
            <v>6% - 3%</v>
          </cell>
          <cell r="M71" t="str">
            <v>6</v>
          </cell>
          <cell r="N71" t="str">
            <v>M</v>
          </cell>
          <cell r="O71" t="str">
            <v>0</v>
          </cell>
          <cell r="P71">
            <v>0.33</v>
          </cell>
          <cell r="Q71" t="str">
            <v>5449000214812</v>
          </cell>
          <cell r="R71" t="str">
            <v>5.85 x 5.85 x 14.55</v>
          </cell>
          <cell r="S71">
            <v>0.32900000000000001</v>
          </cell>
          <cell r="T71">
            <v>0.34100000000000003</v>
          </cell>
          <cell r="U71">
            <v>0</v>
          </cell>
          <cell r="V71" t="str">
            <v>15 x 0.33L</v>
          </cell>
          <cell r="W71" t="str">
            <v>SHRINK</v>
          </cell>
          <cell r="X71" t="str">
            <v>5449000288608</v>
          </cell>
          <cell r="Y71" t="str">
            <v>29.25 x 17.55 x 14.7</v>
          </cell>
          <cell r="Z71">
            <v>4.9390000000000001</v>
          </cell>
          <cell r="AA71">
            <v>5.1340000000000003</v>
          </cell>
          <cell r="AB71">
            <v>0</v>
          </cell>
          <cell r="AC71" t="str">
            <v>15 x 0.33L</v>
          </cell>
          <cell r="AD71" t="str">
            <v>SHRINKWRAPPED</v>
          </cell>
          <cell r="AE71" t="str">
            <v>5449000288608</v>
          </cell>
          <cell r="AF71" t="str">
            <v>29.25 x 17.55 x 14.7</v>
          </cell>
          <cell r="AG71">
            <v>4.9390000000000001</v>
          </cell>
          <cell r="AH71">
            <v>5.1340000000000003</v>
          </cell>
          <cell r="AI71">
            <v>0</v>
          </cell>
          <cell r="AJ71">
            <v>22</v>
          </cell>
          <cell r="AK71">
            <v>9</v>
          </cell>
          <cell r="AL71">
            <v>198</v>
          </cell>
          <cell r="AM71">
            <v>1200</v>
          </cell>
          <cell r="AN71">
            <v>1000</v>
          </cell>
          <cell r="AO71">
            <v>1486</v>
          </cell>
          <cell r="AP71">
            <v>977.92200000000003</v>
          </cell>
          <cell r="AQ71">
            <v>1047.009</v>
          </cell>
          <cell r="AR71">
            <v>3</v>
          </cell>
          <cell r="AS71">
            <v>0</v>
          </cell>
          <cell r="AT71" t="str">
            <v>CHEP</v>
          </cell>
          <cell r="AU71" t="str">
            <v>5449000961730</v>
          </cell>
        </row>
        <row r="72">
          <cell r="A72">
            <v>270176</v>
          </cell>
          <cell r="B72" t="str">
            <v>3172</v>
          </cell>
          <cell r="C72" t="str">
            <v>FANTA SINAAS BLIK 0.33L X24 SLEEK 10LAYERS</v>
          </cell>
          <cell r="D72" t="str">
            <v>FANTA ORANGE BOITE 0.33L X24 SLEEK 10LAYERS</v>
          </cell>
          <cell r="E72" t="str">
            <v>Fanta</v>
          </cell>
          <cell r="F72" t="str">
            <v>Orange</v>
          </cell>
          <cell r="G72" t="str">
            <v>SLEEKCAN</v>
          </cell>
          <cell r="H72" t="str">
            <v xml:space="preserve"> %</v>
          </cell>
          <cell r="I72" t="str">
            <v>24 x 0.33L</v>
          </cell>
          <cell r="J72" t="str">
            <v/>
          </cell>
          <cell r="K72">
            <v>24</v>
          </cell>
          <cell r="L72" t="str">
            <v>6% - 3%</v>
          </cell>
          <cell r="M72" t="str">
            <v>12</v>
          </cell>
          <cell r="N72" t="str">
            <v>M</v>
          </cell>
          <cell r="O72" t="str">
            <v>0</v>
          </cell>
          <cell r="P72">
            <v>0.33</v>
          </cell>
          <cell r="Q72" t="str">
            <v>5000112638783</v>
          </cell>
          <cell r="R72" t="str">
            <v>5.85 x 5.85 x 14.55</v>
          </cell>
          <cell r="S72">
            <v>0.34399999999999997</v>
          </cell>
          <cell r="T72">
            <v>0.35599999999999998</v>
          </cell>
          <cell r="U72">
            <v>0</v>
          </cell>
          <cell r="V72" t="str">
            <v>1 x 0.33L</v>
          </cell>
          <cell r="W72" t="str">
            <v>CAN</v>
          </cell>
          <cell r="X72" t="str">
            <v>5000112638783</v>
          </cell>
          <cell r="Y72" t="str">
            <v>5.85 x 5.85 x 14.55</v>
          </cell>
          <cell r="Z72">
            <v>0.34399999999999997</v>
          </cell>
          <cell r="AA72">
            <v>0.35599999999999998</v>
          </cell>
          <cell r="AB72">
            <v>0</v>
          </cell>
          <cell r="AC72" t="str">
            <v>24 x 0.33L</v>
          </cell>
          <cell r="AD72" t="str">
            <v>TRAY WITH SHRINK</v>
          </cell>
          <cell r="AE72" t="str">
            <v>5000112638790</v>
          </cell>
          <cell r="AF72" t="str">
            <v>35.8 x 23.7 x 14.75</v>
          </cell>
          <cell r="AG72">
            <v>8.2629999999999999</v>
          </cell>
          <cell r="AH72">
            <v>8.6289999999999996</v>
          </cell>
          <cell r="AI72">
            <v>0</v>
          </cell>
          <cell r="AJ72">
            <v>13</v>
          </cell>
          <cell r="AK72">
            <v>10</v>
          </cell>
          <cell r="AL72">
            <v>130</v>
          </cell>
          <cell r="AM72">
            <v>1200</v>
          </cell>
          <cell r="AN72">
            <v>1000</v>
          </cell>
          <cell r="AO72">
            <v>1638</v>
          </cell>
          <cell r="AP72">
            <v>1074.19</v>
          </cell>
          <cell r="AQ72">
            <v>1152.117</v>
          </cell>
          <cell r="AR72">
            <v>3</v>
          </cell>
          <cell r="AS72">
            <v>0</v>
          </cell>
          <cell r="AT72" t="str">
            <v>CHEP</v>
          </cell>
          <cell r="AU72" t="str">
            <v>5449000965653</v>
          </cell>
        </row>
        <row r="73">
          <cell r="A73">
            <v>270177</v>
          </cell>
          <cell r="B73" t="str">
            <v>3173</v>
          </cell>
          <cell r="C73" t="str">
            <v>SPRITE BLIK 0.33L X24 SLEEK 10LAYERS</v>
          </cell>
          <cell r="D73" t="str">
            <v>SPRITE BOITE 0.33L X24 SLEEK 10LAYERS</v>
          </cell>
          <cell r="E73" t="str">
            <v>Sprite</v>
          </cell>
          <cell r="F73" t="str">
            <v/>
          </cell>
          <cell r="G73" t="str">
            <v>SLEEKCAN</v>
          </cell>
          <cell r="H73" t="str">
            <v xml:space="preserve"> %</v>
          </cell>
          <cell r="I73" t="str">
            <v>24 x 0.33L</v>
          </cell>
          <cell r="J73" t="str">
            <v/>
          </cell>
          <cell r="K73">
            <v>24</v>
          </cell>
          <cell r="L73" t="str">
            <v>6% - 3%</v>
          </cell>
          <cell r="M73" t="str">
            <v>12</v>
          </cell>
          <cell r="N73" t="str">
            <v>M</v>
          </cell>
          <cell r="O73" t="str">
            <v>0</v>
          </cell>
          <cell r="P73">
            <v>0.33</v>
          </cell>
          <cell r="Q73" t="str">
            <v>5449000214775</v>
          </cell>
          <cell r="R73" t="str">
            <v>5.85 x 5.85 x 14.55</v>
          </cell>
          <cell r="S73">
            <v>0.33800000000000002</v>
          </cell>
          <cell r="T73">
            <v>0.35</v>
          </cell>
          <cell r="U73">
            <v>0</v>
          </cell>
          <cell r="V73" t="str">
            <v>1 x 0.33L</v>
          </cell>
          <cell r="W73" t="str">
            <v>CAN</v>
          </cell>
          <cell r="X73" t="str">
            <v>5449000214775</v>
          </cell>
          <cell r="Y73" t="str">
            <v>5.85 x 5.85 x 14.55</v>
          </cell>
          <cell r="Z73">
            <v>0.33800000000000002</v>
          </cell>
          <cell r="AA73">
            <v>0.35</v>
          </cell>
          <cell r="AB73">
            <v>0</v>
          </cell>
          <cell r="AC73" t="str">
            <v>24 x 0.33L</v>
          </cell>
          <cell r="AD73" t="str">
            <v>TRAY WITH SHRINK</v>
          </cell>
          <cell r="AE73" t="str">
            <v>5449000214850</v>
          </cell>
          <cell r="AF73" t="str">
            <v>35.8 x 23.7 x 14.75</v>
          </cell>
          <cell r="AG73">
            <v>8.1069999999999993</v>
          </cell>
          <cell r="AH73">
            <v>8.4730000000000008</v>
          </cell>
          <cell r="AI73">
            <v>0</v>
          </cell>
          <cell r="AJ73">
            <v>13</v>
          </cell>
          <cell r="AK73">
            <v>10</v>
          </cell>
          <cell r="AL73">
            <v>130</v>
          </cell>
          <cell r="AM73">
            <v>1200</v>
          </cell>
          <cell r="AN73">
            <v>1000</v>
          </cell>
          <cell r="AO73">
            <v>1638</v>
          </cell>
          <cell r="AP73">
            <v>1053.9100000000001</v>
          </cell>
          <cell r="AQ73">
            <v>1131.8140000000001</v>
          </cell>
          <cell r="AR73">
            <v>3</v>
          </cell>
          <cell r="AS73">
            <v>0</v>
          </cell>
          <cell r="AT73" t="str">
            <v>CHEP</v>
          </cell>
          <cell r="AU73" t="str">
            <v>5449000966001</v>
          </cell>
        </row>
        <row r="74">
          <cell r="A74">
            <v>270382</v>
          </cell>
          <cell r="B74" t="str">
            <v>6148</v>
          </cell>
          <cell r="C74" t="str">
            <v>COCA-COLA ZERO BLIK 0.33L X15 SLEEK</v>
          </cell>
          <cell r="D74" t="str">
            <v>COCA-COLA ZERO BOITE 0.33L X15 SLEEK</v>
          </cell>
          <cell r="E74" t="str">
            <v>Coca-Cola Zero</v>
          </cell>
          <cell r="F74" t="str">
            <v/>
          </cell>
          <cell r="G74" t="str">
            <v>SLEEKCAN</v>
          </cell>
          <cell r="H74" t="str">
            <v xml:space="preserve"> %</v>
          </cell>
          <cell r="I74" t="str">
            <v>15 x 0.33L</v>
          </cell>
          <cell r="J74" t="str">
            <v/>
          </cell>
          <cell r="K74">
            <v>15</v>
          </cell>
          <cell r="L74" t="str">
            <v>6% - 3%</v>
          </cell>
          <cell r="M74" t="str">
            <v>6</v>
          </cell>
          <cell r="N74" t="str">
            <v>M</v>
          </cell>
          <cell r="O74" t="str">
            <v>0</v>
          </cell>
          <cell r="P74">
            <v>0.33</v>
          </cell>
          <cell r="Q74" t="str">
            <v>5000112638745</v>
          </cell>
          <cell r="R74" t="str">
            <v>5.85 x 5.85 x 14.55</v>
          </cell>
          <cell r="S74">
            <v>0.32900000000000001</v>
          </cell>
          <cell r="T74">
            <v>0.34100000000000003</v>
          </cell>
          <cell r="U74">
            <v>0</v>
          </cell>
          <cell r="V74" t="str">
            <v>15 x 0.33L</v>
          </cell>
          <cell r="W74" t="str">
            <v>SHRINK</v>
          </cell>
          <cell r="X74" t="str">
            <v>5449000288622</v>
          </cell>
          <cell r="Y74" t="str">
            <v>29.25 x 17.55 x 14.7</v>
          </cell>
          <cell r="Z74">
            <v>4.9400000000000004</v>
          </cell>
          <cell r="AA74">
            <v>5.1349999999999998</v>
          </cell>
          <cell r="AB74">
            <v>0</v>
          </cell>
          <cell r="AC74" t="str">
            <v>15 x 0.33L</v>
          </cell>
          <cell r="AD74" t="str">
            <v>SHRINKWRAPPED</v>
          </cell>
          <cell r="AE74" t="str">
            <v>5449000288622</v>
          </cell>
          <cell r="AF74" t="str">
            <v>29.25 x 17.55 x 14.7</v>
          </cell>
          <cell r="AG74">
            <v>4.9400000000000004</v>
          </cell>
          <cell r="AH74">
            <v>5.1349999999999998</v>
          </cell>
          <cell r="AI74">
            <v>0</v>
          </cell>
          <cell r="AJ74">
            <v>22</v>
          </cell>
          <cell r="AK74">
            <v>9</v>
          </cell>
          <cell r="AL74">
            <v>198</v>
          </cell>
          <cell r="AM74">
            <v>1200</v>
          </cell>
          <cell r="AN74">
            <v>1000</v>
          </cell>
          <cell r="AO74">
            <v>1486</v>
          </cell>
          <cell r="AP74">
            <v>978.12</v>
          </cell>
          <cell r="AQ74">
            <v>1047.2049999999999</v>
          </cell>
          <cell r="AR74">
            <v>3</v>
          </cell>
          <cell r="AS74">
            <v>0</v>
          </cell>
          <cell r="AT74" t="str">
            <v>CHEP</v>
          </cell>
          <cell r="AU74" t="str">
            <v>5449000961747</v>
          </cell>
        </row>
        <row r="75">
          <cell r="A75">
            <v>270791</v>
          </cell>
          <cell r="B75" t="str">
            <v>1150</v>
          </cell>
          <cell r="C75" t="str">
            <v>COCA-COLA BLIK 0.33L X24 SLEEK 10LAYERS</v>
          </cell>
          <cell r="D75" t="str">
            <v>COCA-COLA BOITE 0.33L X24 SLEEK 10LAYERS</v>
          </cell>
          <cell r="E75" t="str">
            <v>Coca-Cola</v>
          </cell>
          <cell r="F75" t="str">
            <v/>
          </cell>
          <cell r="G75" t="str">
            <v>SLEEKCAN</v>
          </cell>
          <cell r="H75" t="str">
            <v xml:space="preserve"> %</v>
          </cell>
          <cell r="I75" t="str">
            <v>24 x 0.33L</v>
          </cell>
          <cell r="J75" t="str">
            <v/>
          </cell>
          <cell r="K75">
            <v>24</v>
          </cell>
          <cell r="L75" t="str">
            <v>6% - 3%</v>
          </cell>
          <cell r="M75" t="str">
            <v>12</v>
          </cell>
          <cell r="N75" t="str">
            <v>M</v>
          </cell>
          <cell r="O75" t="str">
            <v>0</v>
          </cell>
          <cell r="P75">
            <v>0.33</v>
          </cell>
          <cell r="Q75" t="str">
            <v>5000112638769</v>
          </cell>
          <cell r="R75" t="str">
            <v>5.85 x 5.85 x 14.55</v>
          </cell>
          <cell r="S75">
            <v>0.34300000000000003</v>
          </cell>
          <cell r="T75">
            <v>0.35499999999999998</v>
          </cell>
          <cell r="U75">
            <v>0</v>
          </cell>
          <cell r="V75" t="str">
            <v>1 x 0.33L</v>
          </cell>
          <cell r="W75" t="str">
            <v>CAN</v>
          </cell>
          <cell r="X75" t="str">
            <v>5000112638769</v>
          </cell>
          <cell r="Y75" t="str">
            <v>5.85 x 5.85 x 14.55</v>
          </cell>
          <cell r="Z75">
            <v>0.34300000000000003</v>
          </cell>
          <cell r="AA75">
            <v>0.35499999999999998</v>
          </cell>
          <cell r="AB75">
            <v>0</v>
          </cell>
          <cell r="AC75" t="str">
            <v>24 x 0.33L</v>
          </cell>
          <cell r="AD75" t="str">
            <v>TRAY WITH SHRINK</v>
          </cell>
          <cell r="AE75" t="str">
            <v>5000112638776</v>
          </cell>
          <cell r="AF75" t="str">
            <v>35.8 x 23.7 x 14.75</v>
          </cell>
          <cell r="AG75">
            <v>8.2260000000000009</v>
          </cell>
          <cell r="AH75">
            <v>8.5920000000000005</v>
          </cell>
          <cell r="AI75">
            <v>0</v>
          </cell>
          <cell r="AJ75">
            <v>13</v>
          </cell>
          <cell r="AK75">
            <v>10</v>
          </cell>
          <cell r="AL75">
            <v>130</v>
          </cell>
          <cell r="AM75">
            <v>1200</v>
          </cell>
          <cell r="AN75">
            <v>1000</v>
          </cell>
          <cell r="AO75">
            <v>1638</v>
          </cell>
          <cell r="AP75">
            <v>1069.3800000000001</v>
          </cell>
          <cell r="AQ75">
            <v>1147.258</v>
          </cell>
          <cell r="AR75">
            <v>3</v>
          </cell>
          <cell r="AS75">
            <v>0</v>
          </cell>
          <cell r="AT75" t="str">
            <v>CHEP</v>
          </cell>
          <cell r="AU75" t="str">
            <v>5449000944979</v>
          </cell>
        </row>
        <row r="76">
          <cell r="A76">
            <v>270793</v>
          </cell>
          <cell r="B76" t="str">
            <v>1152</v>
          </cell>
          <cell r="C76" t="str">
            <v>COCA-COLA ZERO BLIK 0.33L X24 SLEEK 10LAYERS</v>
          </cell>
          <cell r="D76" t="str">
            <v>COCA-COLA ZERO BOITE 0.33L X24 SLEEK 10LAYERS</v>
          </cell>
          <cell r="E76" t="str">
            <v>Coca-Cola Zero</v>
          </cell>
          <cell r="F76" t="str">
            <v/>
          </cell>
          <cell r="G76" t="str">
            <v>SLEEKCAN</v>
          </cell>
          <cell r="H76" t="str">
            <v xml:space="preserve"> %</v>
          </cell>
          <cell r="I76" t="str">
            <v>24 x 0.33L</v>
          </cell>
          <cell r="J76" t="str">
            <v/>
          </cell>
          <cell r="K76">
            <v>24</v>
          </cell>
          <cell r="L76" t="str">
            <v>6% - 3%</v>
          </cell>
          <cell r="M76" t="str">
            <v>6</v>
          </cell>
          <cell r="N76" t="str">
            <v>M</v>
          </cell>
          <cell r="O76" t="str">
            <v>0</v>
          </cell>
          <cell r="P76">
            <v>0.33</v>
          </cell>
          <cell r="Q76" t="str">
            <v>5000112638745</v>
          </cell>
          <cell r="R76" t="str">
            <v>5.85 x 5.85 x 14.55</v>
          </cell>
          <cell r="S76">
            <v>0.32900000000000001</v>
          </cell>
          <cell r="T76">
            <v>0.34100000000000003</v>
          </cell>
          <cell r="U76">
            <v>0</v>
          </cell>
          <cell r="V76" t="str">
            <v>1 x 0.33L</v>
          </cell>
          <cell r="W76" t="str">
            <v>CAN</v>
          </cell>
          <cell r="X76" t="str">
            <v>5000112638745</v>
          </cell>
          <cell r="Y76" t="str">
            <v>5.85 x 5.85 x 14.55</v>
          </cell>
          <cell r="Z76">
            <v>0.32900000000000001</v>
          </cell>
          <cell r="AA76">
            <v>0.34100000000000003</v>
          </cell>
          <cell r="AB76">
            <v>0</v>
          </cell>
          <cell r="AC76" t="str">
            <v>24 x 0.33L</v>
          </cell>
          <cell r="AD76" t="str">
            <v>TRAY WITH SHRINK</v>
          </cell>
          <cell r="AE76" t="str">
            <v>5000112638752</v>
          </cell>
          <cell r="AF76" t="str">
            <v>35.8 x 23.7 x 14.75</v>
          </cell>
          <cell r="AG76">
            <v>7.9039999999999999</v>
          </cell>
          <cell r="AH76">
            <v>8.27</v>
          </cell>
          <cell r="AI76">
            <v>0</v>
          </cell>
          <cell r="AJ76">
            <v>13</v>
          </cell>
          <cell r="AK76">
            <v>10</v>
          </cell>
          <cell r="AL76">
            <v>130</v>
          </cell>
          <cell r="AM76">
            <v>1200</v>
          </cell>
          <cell r="AN76">
            <v>1000</v>
          </cell>
          <cell r="AO76">
            <v>1638</v>
          </cell>
          <cell r="AP76">
            <v>1027.52</v>
          </cell>
          <cell r="AQ76">
            <v>1105.4559999999999</v>
          </cell>
          <cell r="AR76">
            <v>3</v>
          </cell>
          <cell r="AS76">
            <v>0</v>
          </cell>
          <cell r="AT76" t="str">
            <v>CHEP</v>
          </cell>
          <cell r="AU76" t="str">
            <v>5449000945310</v>
          </cell>
        </row>
        <row r="77">
          <cell r="A77">
            <v>270825</v>
          </cell>
          <cell r="B77" t="str">
            <v>5134</v>
          </cell>
          <cell r="C77" t="str">
            <v>COCA-COLA LIGHT PET 1.5L X8</v>
          </cell>
          <cell r="D77" t="str">
            <v>COCA-COLA LIGHT PET 1.5L X8</v>
          </cell>
          <cell r="E77" t="str">
            <v>Coca-Cola Light</v>
          </cell>
          <cell r="F77" t="str">
            <v/>
          </cell>
          <cell r="G77" t="str">
            <v>PET</v>
          </cell>
          <cell r="H77" t="str">
            <v xml:space="preserve"> %</v>
          </cell>
          <cell r="I77" t="str">
            <v>8 x 1.5L</v>
          </cell>
          <cell r="J77" t="str">
            <v/>
          </cell>
          <cell r="K77">
            <v>8</v>
          </cell>
          <cell r="L77" t="str">
            <v>6% - 3%</v>
          </cell>
          <cell r="M77" t="str">
            <v>6</v>
          </cell>
          <cell r="N77" t="str">
            <v>M</v>
          </cell>
          <cell r="O77" t="str">
            <v>0</v>
          </cell>
          <cell r="P77">
            <v>1.5</v>
          </cell>
          <cell r="Q77" t="str">
            <v>5449000050212</v>
          </cell>
          <cell r="R77" t="str">
            <v>9.48 x 9.48 x 31.3</v>
          </cell>
          <cell r="S77">
            <v>1.4970000000000001</v>
          </cell>
          <cell r="T77">
            <v>1.54</v>
          </cell>
          <cell r="U77">
            <v>0</v>
          </cell>
          <cell r="V77" t="str">
            <v>#REF!</v>
          </cell>
          <cell r="W77" t="str">
            <v>PET</v>
          </cell>
          <cell r="X77" t="str">
            <v>5449000107206</v>
          </cell>
          <cell r="Y77" t="str">
            <v>37.9 x 18.95 x 31.6</v>
          </cell>
          <cell r="Z77">
            <v>11.974</v>
          </cell>
          <cell r="AA77">
            <v>12.351000000000001</v>
          </cell>
          <cell r="AB77">
            <v>0</v>
          </cell>
          <cell r="AC77" t="str">
            <v>8 x 1.5L</v>
          </cell>
          <cell r="AD77" t="str">
            <v>SHRINK</v>
          </cell>
          <cell r="AE77" t="str">
            <v>5449000107206</v>
          </cell>
          <cell r="AF77" t="str">
            <v>37.9 x 18.95 x 31.6</v>
          </cell>
          <cell r="AG77">
            <v>11.974</v>
          </cell>
          <cell r="AH77">
            <v>12.351000000000001</v>
          </cell>
          <cell r="AI77">
            <v>0</v>
          </cell>
          <cell r="AJ77">
            <v>15</v>
          </cell>
          <cell r="AK77">
            <v>5</v>
          </cell>
          <cell r="AL77">
            <v>75</v>
          </cell>
          <cell r="AM77">
            <v>1200</v>
          </cell>
          <cell r="AN77">
            <v>1000</v>
          </cell>
          <cell r="AO77">
            <v>1732</v>
          </cell>
          <cell r="AP77">
            <v>898.05</v>
          </cell>
          <cell r="AQ77">
            <v>955.06700000000001</v>
          </cell>
          <cell r="AR77">
            <v>2</v>
          </cell>
          <cell r="AS77">
            <v>0</v>
          </cell>
          <cell r="AT77" t="str">
            <v>Industrial IPP</v>
          </cell>
          <cell r="AU77" t="str">
            <v>5449000703002</v>
          </cell>
        </row>
        <row r="78">
          <cell r="A78">
            <v>270826</v>
          </cell>
          <cell r="B78" t="str">
            <v>5135</v>
          </cell>
          <cell r="C78" t="str">
            <v>COCA-COLA ZERO PET 1.5L X8</v>
          </cell>
          <cell r="D78" t="str">
            <v>COCA-COLA ZERO PET 1.5L X8</v>
          </cell>
          <cell r="E78" t="str">
            <v>Coca-Cola Zero</v>
          </cell>
          <cell r="F78" t="str">
            <v/>
          </cell>
          <cell r="G78" t="str">
            <v>PET</v>
          </cell>
          <cell r="H78" t="str">
            <v xml:space="preserve"> %</v>
          </cell>
          <cell r="I78" t="str">
            <v>8 x 1.5L</v>
          </cell>
          <cell r="J78" t="str">
            <v/>
          </cell>
          <cell r="K78">
            <v>8</v>
          </cell>
          <cell r="L78" t="str">
            <v>6% - 3%</v>
          </cell>
          <cell r="M78" t="str">
            <v>6</v>
          </cell>
          <cell r="N78" t="str">
            <v>M</v>
          </cell>
          <cell r="O78" t="str">
            <v>0</v>
          </cell>
          <cell r="P78">
            <v>1.5</v>
          </cell>
          <cell r="Q78" t="str">
            <v>5449000133335</v>
          </cell>
          <cell r="R78" t="str">
            <v>9.48 x 9.48 x 31.3</v>
          </cell>
          <cell r="S78">
            <v>1.4970000000000001</v>
          </cell>
          <cell r="T78">
            <v>1.54</v>
          </cell>
          <cell r="U78">
            <v>0</v>
          </cell>
          <cell r="V78" t="str">
            <v>#REF!</v>
          </cell>
          <cell r="W78" t="str">
            <v>PET</v>
          </cell>
          <cell r="X78" t="str">
            <v>5449000180667</v>
          </cell>
          <cell r="Y78" t="str">
            <v>37.9 x 18.95 x 31.6</v>
          </cell>
          <cell r="Z78">
            <v>11.976000000000001</v>
          </cell>
          <cell r="AA78">
            <v>12.353</v>
          </cell>
          <cell r="AB78">
            <v>0</v>
          </cell>
          <cell r="AC78" t="str">
            <v>8 x 1.5L</v>
          </cell>
          <cell r="AD78" t="str">
            <v>SHRINK</v>
          </cell>
          <cell r="AE78" t="str">
            <v>5449000180667</v>
          </cell>
          <cell r="AF78" t="str">
            <v>37.9 x 18.95 x 31.6</v>
          </cell>
          <cell r="AG78">
            <v>11.976000000000001</v>
          </cell>
          <cell r="AH78">
            <v>12.353</v>
          </cell>
          <cell r="AI78">
            <v>0</v>
          </cell>
          <cell r="AJ78">
            <v>15</v>
          </cell>
          <cell r="AK78">
            <v>5</v>
          </cell>
          <cell r="AL78">
            <v>75</v>
          </cell>
          <cell r="AM78">
            <v>1200</v>
          </cell>
          <cell r="AN78">
            <v>1000</v>
          </cell>
          <cell r="AO78">
            <v>1732</v>
          </cell>
          <cell r="AP78">
            <v>898.2</v>
          </cell>
          <cell r="AQ78">
            <v>955.24699999999996</v>
          </cell>
          <cell r="AR78">
            <v>2</v>
          </cell>
          <cell r="AS78">
            <v>0</v>
          </cell>
          <cell r="AT78" t="str">
            <v>Industrial IPP</v>
          </cell>
          <cell r="AU78" t="str">
            <v>5449000702999</v>
          </cell>
        </row>
        <row r="79">
          <cell r="A79">
            <v>270827</v>
          </cell>
          <cell r="B79" t="str">
            <v>2081</v>
          </cell>
          <cell r="C79" t="str">
            <v>COCA-COLA BLIK 0.33L X30 SLEEK</v>
          </cell>
          <cell r="D79" t="str">
            <v>COCA-COLA BOITE 0.33L X30 SLEEK</v>
          </cell>
          <cell r="E79" t="str">
            <v>Coca-Cola</v>
          </cell>
          <cell r="F79" t="str">
            <v/>
          </cell>
          <cell r="G79" t="str">
            <v>SLEEKCAN</v>
          </cell>
          <cell r="H79" t="str">
            <v xml:space="preserve"> %</v>
          </cell>
          <cell r="I79" t="str">
            <v>30 x 0.33L</v>
          </cell>
          <cell r="J79" t="str">
            <v/>
          </cell>
          <cell r="K79">
            <v>30</v>
          </cell>
          <cell r="L79" t="str">
            <v>6% - 3%</v>
          </cell>
          <cell r="M79" t="str">
            <v>12</v>
          </cell>
          <cell r="N79" t="str">
            <v>M</v>
          </cell>
          <cell r="O79" t="str">
            <v>0</v>
          </cell>
          <cell r="P79">
            <v>0.33</v>
          </cell>
          <cell r="Q79" t="str">
            <v>5000112638769</v>
          </cell>
          <cell r="R79" t="str">
            <v>5.85 x 5.85 x 14.55</v>
          </cell>
          <cell r="S79">
            <v>0.34300000000000003</v>
          </cell>
          <cell r="T79">
            <v>0.35499999999999998</v>
          </cell>
          <cell r="U79">
            <v>0</v>
          </cell>
          <cell r="V79" t="str">
            <v>1 x 0.33L</v>
          </cell>
          <cell r="W79" t="str">
            <v>CAN</v>
          </cell>
          <cell r="X79" t="str">
            <v>5000112638769</v>
          </cell>
          <cell r="Y79" t="str">
            <v>5.85 x 5.85 x 14.55</v>
          </cell>
          <cell r="Z79">
            <v>0.34300000000000003</v>
          </cell>
          <cell r="AA79">
            <v>0.35499999999999998</v>
          </cell>
          <cell r="AB79">
            <v>0</v>
          </cell>
          <cell r="AC79" t="str">
            <v>30 x 0.33L</v>
          </cell>
          <cell r="AD79" t="str">
            <v>TRAY WITH SHRINK</v>
          </cell>
          <cell r="AE79" t="str">
            <v>5449000189509</v>
          </cell>
          <cell r="AF79" t="str">
            <v>35.35 x 29.35 x 14.7</v>
          </cell>
          <cell r="AG79">
            <v>10.282</v>
          </cell>
          <cell r="AH79">
            <v>10.739000000000001</v>
          </cell>
          <cell r="AI79">
            <v>0</v>
          </cell>
          <cell r="AJ79">
            <v>11</v>
          </cell>
          <cell r="AK79">
            <v>9</v>
          </cell>
          <cell r="AL79">
            <v>99</v>
          </cell>
          <cell r="AM79">
            <v>1200</v>
          </cell>
          <cell r="AN79">
            <v>1000</v>
          </cell>
          <cell r="AO79">
            <v>1486</v>
          </cell>
          <cell r="AP79">
            <v>1017.918</v>
          </cell>
          <cell r="AQ79">
            <v>1093.68</v>
          </cell>
          <cell r="AR79">
            <v>3</v>
          </cell>
          <cell r="AS79">
            <v>0</v>
          </cell>
          <cell r="AT79" t="str">
            <v>CHEP</v>
          </cell>
          <cell r="AU79" t="str">
            <v>5449000702319</v>
          </cell>
        </row>
        <row r="80">
          <cell r="A80">
            <v>270829</v>
          </cell>
          <cell r="B80" t="str">
            <v>2083</v>
          </cell>
          <cell r="C80" t="str">
            <v>COCA-COLA ZERO BLIK 0.33L X30 SLEEK STAMP</v>
          </cell>
          <cell r="D80" t="str">
            <v>COCA-COLA ZERO BOITE 0.33L X30 SLEEK STAMP</v>
          </cell>
          <cell r="E80" t="str">
            <v>Coca-Cola Zero</v>
          </cell>
          <cell r="F80" t="str">
            <v/>
          </cell>
          <cell r="G80" t="str">
            <v>SLEEKCAN</v>
          </cell>
          <cell r="H80" t="str">
            <v xml:space="preserve"> %</v>
          </cell>
          <cell r="I80" t="str">
            <v>30 x 0.33L</v>
          </cell>
          <cell r="J80" t="str">
            <v/>
          </cell>
          <cell r="K80">
            <v>30</v>
          </cell>
          <cell r="L80" t="str">
            <v>6% - 3%</v>
          </cell>
          <cell r="M80" t="str">
            <v>6</v>
          </cell>
          <cell r="N80" t="str">
            <v>M</v>
          </cell>
          <cell r="O80" t="str">
            <v>0</v>
          </cell>
          <cell r="P80">
            <v>0.33</v>
          </cell>
          <cell r="Q80" t="str">
            <v>5000112638745</v>
          </cell>
          <cell r="R80" t="str">
            <v>5.85 x 5.85 x 14.55</v>
          </cell>
          <cell r="S80">
            <v>0.32900000000000001</v>
          </cell>
          <cell r="T80">
            <v>0.34100000000000003</v>
          </cell>
          <cell r="U80">
            <v>0</v>
          </cell>
          <cell r="V80" t="str">
            <v>1 x 0.33L</v>
          </cell>
          <cell r="W80" t="str">
            <v>CAN</v>
          </cell>
          <cell r="X80" t="str">
            <v>5000112638745</v>
          </cell>
          <cell r="Y80" t="str">
            <v>5.85 x 5.85 x 14.55</v>
          </cell>
          <cell r="Z80">
            <v>0.32900000000000001</v>
          </cell>
          <cell r="AA80">
            <v>0.34100000000000003</v>
          </cell>
          <cell r="AB80">
            <v>0</v>
          </cell>
          <cell r="AC80" t="str">
            <v>30 x 0.33L</v>
          </cell>
          <cell r="AD80" t="str">
            <v>TRAY WITH SHRINK</v>
          </cell>
          <cell r="AE80" t="str">
            <v>5449000120847</v>
          </cell>
          <cell r="AF80" t="str">
            <v>35.35 x 29.35 x 14.7</v>
          </cell>
          <cell r="AG80">
            <v>9.8800000000000008</v>
          </cell>
          <cell r="AH80">
            <v>10.337</v>
          </cell>
          <cell r="AI80">
            <v>0</v>
          </cell>
          <cell r="AJ80">
            <v>11</v>
          </cell>
          <cell r="AK80">
            <v>9</v>
          </cell>
          <cell r="AL80">
            <v>99</v>
          </cell>
          <cell r="AM80">
            <v>1200</v>
          </cell>
          <cell r="AN80">
            <v>1000</v>
          </cell>
          <cell r="AO80">
            <v>1486</v>
          </cell>
          <cell r="AP80">
            <v>978.12</v>
          </cell>
          <cell r="AQ80">
            <v>1053.8879999999999</v>
          </cell>
          <cell r="AR80">
            <v>3</v>
          </cell>
          <cell r="AS80">
            <v>0</v>
          </cell>
          <cell r="AT80" t="str">
            <v>CHEP</v>
          </cell>
          <cell r="AU80" t="str">
            <v>5449000702296</v>
          </cell>
        </row>
        <row r="81">
          <cell r="A81">
            <v>271060</v>
          </cell>
          <cell r="B81" t="str">
            <v>5136</v>
          </cell>
          <cell r="C81" t="str">
            <v>FANTA SINAAS PET 1.5L X6 5 LAYERS</v>
          </cell>
          <cell r="D81" t="str">
            <v>FANTA ORANGE PET 1.5L X6 5 LAYERS</v>
          </cell>
          <cell r="E81" t="str">
            <v>Fanta</v>
          </cell>
          <cell r="F81" t="str">
            <v>Orange</v>
          </cell>
          <cell r="G81" t="str">
            <v>PET</v>
          </cell>
          <cell r="H81" t="str">
            <v xml:space="preserve"> %</v>
          </cell>
          <cell r="I81" t="str">
            <v>6 x 1.5L</v>
          </cell>
          <cell r="J81" t="str">
            <v/>
          </cell>
          <cell r="K81">
            <v>6</v>
          </cell>
          <cell r="L81" t="str">
            <v>6% - 3%</v>
          </cell>
          <cell r="M81" t="str">
            <v>6</v>
          </cell>
          <cell r="N81" t="str">
            <v>M</v>
          </cell>
          <cell r="O81" t="str">
            <v>0</v>
          </cell>
          <cell r="P81">
            <v>1.5</v>
          </cell>
          <cell r="Q81" t="str">
            <v>5449000052926</v>
          </cell>
          <cell r="R81" t="str">
            <v>9.48 x 9.48 x 31.3</v>
          </cell>
          <cell r="S81">
            <v>1.5649999999999999</v>
          </cell>
          <cell r="T81">
            <v>1.6060000000000001</v>
          </cell>
          <cell r="U81">
            <v>0</v>
          </cell>
          <cell r="V81" t="str">
            <v>6 x 1.5L</v>
          </cell>
          <cell r="W81" t="str">
            <v>SHRINK</v>
          </cell>
          <cell r="X81" t="str">
            <v>5449000053527</v>
          </cell>
          <cell r="Y81" t="str">
            <v>28.43 x 18.95 x 31.6</v>
          </cell>
          <cell r="Z81">
            <v>9.39</v>
          </cell>
          <cell r="AA81">
            <v>9.6519999999999992</v>
          </cell>
          <cell r="AB81">
            <v>0</v>
          </cell>
          <cell r="AC81" t="str">
            <v>6 x 1.5L</v>
          </cell>
          <cell r="AD81" t="str">
            <v>SHRINKWRAPPED</v>
          </cell>
          <cell r="AE81" t="str">
            <v>5449000053527</v>
          </cell>
          <cell r="AF81" t="str">
            <v>28.43 x 18.95 x 31.6</v>
          </cell>
          <cell r="AG81">
            <v>9.39</v>
          </cell>
          <cell r="AH81">
            <v>9.6519999999999992</v>
          </cell>
          <cell r="AI81">
            <v>0</v>
          </cell>
          <cell r="AJ81">
            <v>22</v>
          </cell>
          <cell r="AK81">
            <v>5</v>
          </cell>
          <cell r="AL81">
            <v>110</v>
          </cell>
          <cell r="AM81">
            <v>1200</v>
          </cell>
          <cell r="AN81">
            <v>1043</v>
          </cell>
          <cell r="AO81">
            <v>1732</v>
          </cell>
          <cell r="AP81">
            <v>1032.9000000000001</v>
          </cell>
          <cell r="AQ81">
            <v>1090.479</v>
          </cell>
          <cell r="AR81">
            <v>2</v>
          </cell>
          <cell r="AS81">
            <v>0</v>
          </cell>
          <cell r="AT81" t="str">
            <v>Industrial IPP</v>
          </cell>
          <cell r="AU81" t="str">
            <v>5449000703019</v>
          </cell>
        </row>
        <row r="82">
          <cell r="A82">
            <v>271548</v>
          </cell>
          <cell r="B82" t="str">
            <v>3680</v>
          </cell>
          <cell r="C82" t="str">
            <v>ROSPORT MAT GRAPEFRUIT PET 0.50L X6</v>
          </cell>
          <cell r="D82" t="str">
            <v>ROSPORT MAT GRAPEFRUIT PET 0.50L X6</v>
          </cell>
          <cell r="E82" t="str">
            <v>Rosport</v>
          </cell>
          <cell r="F82" t="str">
            <v>Mat Grapefruit</v>
          </cell>
          <cell r="G82" t="str">
            <v>PET</v>
          </cell>
          <cell r="H82" t="str">
            <v xml:space="preserve"> %</v>
          </cell>
          <cell r="I82" t="str">
            <v>6 x 0.5L</v>
          </cell>
          <cell r="J82" t="str">
            <v/>
          </cell>
          <cell r="K82">
            <v>6</v>
          </cell>
          <cell r="L82" t="str">
            <v>6% - 3%</v>
          </cell>
          <cell r="M82" t="str">
            <v>6</v>
          </cell>
          <cell r="N82" t="str">
            <v>M*</v>
          </cell>
          <cell r="O82" t="str">
            <v>3</v>
          </cell>
          <cell r="P82">
            <v>0.5</v>
          </cell>
          <cell r="Q82" t="str">
            <v>5450038560550</v>
          </cell>
          <cell r="R82" t="str">
            <v>6.55 x 6.55 x 23.7</v>
          </cell>
          <cell r="S82">
            <v>0.499</v>
          </cell>
          <cell r="T82">
            <v>0.52200000000000002</v>
          </cell>
          <cell r="U82">
            <v>0</v>
          </cell>
          <cell r="V82" t="str">
            <v>6 x 0.5L</v>
          </cell>
          <cell r="W82" t="str">
            <v>SHRINK</v>
          </cell>
          <cell r="X82" t="str">
            <v>5450038560659</v>
          </cell>
          <cell r="Y82" t="str">
            <v>19.65 x 13.1 x 23.7</v>
          </cell>
          <cell r="Z82">
            <v>2.9940000000000002</v>
          </cell>
          <cell r="AA82">
            <v>3.1419999999999999</v>
          </cell>
          <cell r="AB82">
            <v>0</v>
          </cell>
          <cell r="AC82" t="str">
            <v>6 x 0.5L</v>
          </cell>
          <cell r="AD82" t="str">
            <v>SHRINKWRAPPED</v>
          </cell>
          <cell r="AE82" t="str">
            <v>5450038560659</v>
          </cell>
          <cell r="AF82" t="str">
            <v>19.65 x 13.1 x 23.7</v>
          </cell>
          <cell r="AG82">
            <v>2.9940000000000002</v>
          </cell>
          <cell r="AH82">
            <v>3.1419999999999999</v>
          </cell>
          <cell r="AI82">
            <v>0</v>
          </cell>
          <cell r="AJ82">
            <v>36</v>
          </cell>
          <cell r="AK82">
            <v>6</v>
          </cell>
          <cell r="AL82">
            <v>216</v>
          </cell>
          <cell r="AM82">
            <v>1200</v>
          </cell>
          <cell r="AN82">
            <v>800</v>
          </cell>
          <cell r="AO82">
            <v>1600</v>
          </cell>
          <cell r="AP82">
            <v>646.70399999999995</v>
          </cell>
          <cell r="AQ82">
            <v>704.09</v>
          </cell>
          <cell r="AR82">
            <v>2</v>
          </cell>
          <cell r="AS82">
            <v>0</v>
          </cell>
          <cell r="AT82" t="str">
            <v>EURO CHEP</v>
          </cell>
          <cell r="AU82" t="str">
            <v>5450038964556</v>
          </cell>
        </row>
        <row r="83">
          <cell r="A83">
            <v>271947</v>
          </cell>
          <cell r="B83" t="str">
            <v>1210</v>
          </cell>
          <cell r="C83" t="str">
            <v>FANTA SINAAS BLIK 0.33L 4X6 SLEEK</v>
          </cell>
          <cell r="D83" t="str">
            <v>FANTA ORANGE BOITE 0.33L 4X6 SLEEK</v>
          </cell>
          <cell r="E83" t="str">
            <v>Fanta</v>
          </cell>
          <cell r="F83" t="str">
            <v>Orange</v>
          </cell>
          <cell r="G83" t="str">
            <v>SLEEKCAN</v>
          </cell>
          <cell r="H83" t="str">
            <v xml:space="preserve"> %</v>
          </cell>
          <cell r="I83" t="str">
            <v>4 x 6 x 0.33L</v>
          </cell>
          <cell r="J83" t="str">
            <v/>
          </cell>
          <cell r="K83">
            <v>24</v>
          </cell>
          <cell r="L83" t="str">
            <v>6% - 3%</v>
          </cell>
          <cell r="M83" t="str">
            <v>12</v>
          </cell>
          <cell r="N83" t="str">
            <v>M</v>
          </cell>
          <cell r="O83" t="str">
            <v>0</v>
          </cell>
          <cell r="P83">
            <v>0.33</v>
          </cell>
          <cell r="Q83" t="str">
            <v>5000112638783</v>
          </cell>
          <cell r="R83" t="str">
            <v>5.85 x 5.85 x 14.55</v>
          </cell>
          <cell r="S83">
            <v>0.34399999999999997</v>
          </cell>
          <cell r="T83">
            <v>0.35599999999999998</v>
          </cell>
          <cell r="U83">
            <v>0</v>
          </cell>
          <cell r="V83" t="str">
            <v>6 x 0.33L</v>
          </cell>
          <cell r="W83" t="str">
            <v>SHRINK</v>
          </cell>
          <cell r="X83" t="str">
            <v>5449000218452</v>
          </cell>
          <cell r="Y83" t="str">
            <v>17.55 x 11.7 x 14.55</v>
          </cell>
          <cell r="Z83">
            <v>2.0659999999999998</v>
          </cell>
          <cell r="AA83">
            <v>2.1440000000000001</v>
          </cell>
          <cell r="AB83">
            <v>0</v>
          </cell>
          <cell r="AC83" t="str">
            <v>4 x 6 x 0.33L</v>
          </cell>
          <cell r="AD83" t="str">
            <v>TRAY WITHOUT SHRINK</v>
          </cell>
          <cell r="AE83" t="str">
            <v>5449000242174</v>
          </cell>
          <cell r="AF83" t="str">
            <v>35.8 x 23.7 x 14.75</v>
          </cell>
          <cell r="AG83">
            <v>8.2629999999999999</v>
          </cell>
          <cell r="AH83">
            <v>8.64</v>
          </cell>
          <cell r="AI83">
            <v>0</v>
          </cell>
          <cell r="AJ83">
            <v>13</v>
          </cell>
          <cell r="AK83">
            <v>10</v>
          </cell>
          <cell r="AL83">
            <v>130</v>
          </cell>
          <cell r="AM83">
            <v>1200</v>
          </cell>
          <cell r="AN83">
            <v>1000</v>
          </cell>
          <cell r="AO83">
            <v>1638</v>
          </cell>
          <cell r="AP83">
            <v>1074.19</v>
          </cell>
          <cell r="AQ83">
            <v>1153.4069999999999</v>
          </cell>
          <cell r="AR83">
            <v>3</v>
          </cell>
          <cell r="AS83">
            <v>0</v>
          </cell>
          <cell r="AT83" t="str">
            <v>CHEP</v>
          </cell>
          <cell r="AU83" t="str">
            <v>5449000969071</v>
          </cell>
        </row>
        <row r="84">
          <cell r="A84">
            <v>271948</v>
          </cell>
          <cell r="B84" t="str">
            <v>1213</v>
          </cell>
          <cell r="C84" t="str">
            <v>FANTA ZERO LEMON BLIK 0.33L 4X6 SLEEK</v>
          </cell>
          <cell r="D84" t="str">
            <v>FANTA ZERO CITRON BOITE 0.33L 4X6 SLEEK</v>
          </cell>
          <cell r="E84" t="str">
            <v>Fanta</v>
          </cell>
          <cell r="F84" t="str">
            <v>Zero Lemon</v>
          </cell>
          <cell r="G84" t="str">
            <v>SLEEKCAN</v>
          </cell>
          <cell r="H84" t="str">
            <v xml:space="preserve"> %</v>
          </cell>
          <cell r="I84" t="str">
            <v>4 x 6 x 0.33L</v>
          </cell>
          <cell r="J84" t="str">
            <v/>
          </cell>
          <cell r="K84">
            <v>24</v>
          </cell>
          <cell r="L84" t="str">
            <v>6% - 3%</v>
          </cell>
          <cell r="M84" t="str">
            <v>6</v>
          </cell>
          <cell r="N84" t="str">
            <v>M</v>
          </cell>
          <cell r="O84" t="str">
            <v>0</v>
          </cell>
          <cell r="P84">
            <v>0.33</v>
          </cell>
          <cell r="Q84" t="str">
            <v>5449000246349</v>
          </cell>
          <cell r="R84" t="str">
            <v>5.85 x 5.85 x 14.55</v>
          </cell>
          <cell r="S84">
            <v>0.33</v>
          </cell>
          <cell r="T84">
            <v>0.34200000000000003</v>
          </cell>
          <cell r="U84">
            <v>0</v>
          </cell>
          <cell r="V84" t="str">
            <v>6 x 0.33L</v>
          </cell>
          <cell r="W84" t="str">
            <v>SHRINK</v>
          </cell>
          <cell r="X84" t="str">
            <v>5449000288509</v>
          </cell>
          <cell r="Y84" t="str">
            <v>17.55 x 11.7 x 14.55</v>
          </cell>
          <cell r="Z84">
            <v>1.98</v>
          </cell>
          <cell r="AA84">
            <v>2.0579999999999998</v>
          </cell>
          <cell r="AB84">
            <v>0</v>
          </cell>
          <cell r="AC84" t="str">
            <v>4 x 6 x 0.33L</v>
          </cell>
          <cell r="AD84" t="str">
            <v>TRAY WITHOUT SHRINK</v>
          </cell>
          <cell r="AE84" t="str">
            <v>5449000289049</v>
          </cell>
          <cell r="AF84" t="str">
            <v>35.8 x 23.7 x 14.75</v>
          </cell>
          <cell r="AG84">
            <v>7.9180000000000001</v>
          </cell>
          <cell r="AH84">
            <v>8.2929999999999993</v>
          </cell>
          <cell r="AI84">
            <v>0</v>
          </cell>
          <cell r="AJ84">
            <v>13</v>
          </cell>
          <cell r="AK84">
            <v>10</v>
          </cell>
          <cell r="AL84">
            <v>130</v>
          </cell>
          <cell r="AM84">
            <v>1200</v>
          </cell>
          <cell r="AN84">
            <v>1000</v>
          </cell>
          <cell r="AO84">
            <v>1638</v>
          </cell>
          <cell r="AP84">
            <v>1029.3399999999999</v>
          </cell>
          <cell r="AQ84">
            <v>1108.5989999999999</v>
          </cell>
          <cell r="AR84">
            <v>3</v>
          </cell>
          <cell r="AS84">
            <v>0</v>
          </cell>
          <cell r="AT84" t="str">
            <v>CHEP</v>
          </cell>
          <cell r="AU84" t="str">
            <v>5449000967091</v>
          </cell>
        </row>
        <row r="85">
          <cell r="A85">
            <v>271949</v>
          </cell>
          <cell r="B85" t="str">
            <v>1207</v>
          </cell>
          <cell r="C85" t="str">
            <v>COCA-COLA BLIK 0.33L 4X6 SLEEK</v>
          </cell>
          <cell r="D85" t="str">
            <v>COCA-COLA BOITE 0.33L 4X6 SLEEK</v>
          </cell>
          <cell r="E85" t="str">
            <v>Coca-Cola</v>
          </cell>
          <cell r="F85" t="str">
            <v/>
          </cell>
          <cell r="G85" t="str">
            <v>SLEEKCAN</v>
          </cell>
          <cell r="H85" t="str">
            <v xml:space="preserve"> %</v>
          </cell>
          <cell r="I85" t="str">
            <v>4 x 6 x 0.33L</v>
          </cell>
          <cell r="J85" t="str">
            <v/>
          </cell>
          <cell r="K85">
            <v>24</v>
          </cell>
          <cell r="L85" t="str">
            <v>6% - 3%</v>
          </cell>
          <cell r="M85" t="str">
            <v>12</v>
          </cell>
          <cell r="N85" t="str">
            <v>M</v>
          </cell>
          <cell r="O85" t="str">
            <v>0</v>
          </cell>
          <cell r="P85">
            <v>0.33</v>
          </cell>
          <cell r="Q85" t="str">
            <v>5000112638769</v>
          </cell>
          <cell r="R85" t="str">
            <v>5.85 x 5.85 x 14.55</v>
          </cell>
          <cell r="S85">
            <v>0.34300000000000003</v>
          </cell>
          <cell r="T85">
            <v>0.35499999999999998</v>
          </cell>
          <cell r="U85">
            <v>0</v>
          </cell>
          <cell r="V85" t="str">
            <v>6 x 0.33L</v>
          </cell>
          <cell r="W85" t="str">
            <v>SHRINK</v>
          </cell>
          <cell r="X85" t="str">
            <v>5449000217189</v>
          </cell>
          <cell r="Y85" t="str">
            <v>17.55 x 11.7 x 14.55</v>
          </cell>
          <cell r="Z85">
            <v>2.0569999999999999</v>
          </cell>
          <cell r="AA85">
            <v>2.1339999999999999</v>
          </cell>
          <cell r="AB85">
            <v>0</v>
          </cell>
          <cell r="AC85" t="str">
            <v>4 x 6 x 0.33L</v>
          </cell>
          <cell r="AD85" t="str">
            <v>TRAY WITHOUT SHRINK</v>
          </cell>
          <cell r="AE85" t="str">
            <v>5449000242143</v>
          </cell>
          <cell r="AF85" t="str">
            <v>35.8 x 23.7 x 14.75</v>
          </cell>
          <cell r="AG85">
            <v>8.2260000000000009</v>
          </cell>
          <cell r="AH85">
            <v>8.6010000000000009</v>
          </cell>
          <cell r="AI85">
            <v>0</v>
          </cell>
          <cell r="AJ85">
            <v>13</v>
          </cell>
          <cell r="AK85">
            <v>10</v>
          </cell>
          <cell r="AL85">
            <v>130</v>
          </cell>
          <cell r="AM85">
            <v>1200</v>
          </cell>
          <cell r="AN85">
            <v>1000</v>
          </cell>
          <cell r="AO85">
            <v>1638</v>
          </cell>
          <cell r="AP85">
            <v>1069.3800000000001</v>
          </cell>
          <cell r="AQ85">
            <v>1148.548</v>
          </cell>
          <cell r="AR85">
            <v>3</v>
          </cell>
          <cell r="AS85">
            <v>0</v>
          </cell>
          <cell r="AT85" t="str">
            <v>CHEP</v>
          </cell>
          <cell r="AU85" t="str">
            <v>5449000966933</v>
          </cell>
        </row>
        <row r="86">
          <cell r="A86">
            <v>271950</v>
          </cell>
          <cell r="B86" t="str">
            <v>1214</v>
          </cell>
          <cell r="C86" t="str">
            <v>FANTA EXOTIC BLIK 0.33L 4X6 SLEEK</v>
          </cell>
          <cell r="D86" t="str">
            <v>FANTA EXOTIC BOITE 0.33L 4X6 SLEEK</v>
          </cell>
          <cell r="E86" t="str">
            <v>Fanta</v>
          </cell>
          <cell r="F86" t="str">
            <v>Exotic</v>
          </cell>
          <cell r="G86" t="str">
            <v>SLEEKCAN</v>
          </cell>
          <cell r="H86" t="str">
            <v xml:space="preserve"> %</v>
          </cell>
          <cell r="I86" t="str">
            <v>4 x 6 x 0.33L</v>
          </cell>
          <cell r="J86" t="str">
            <v/>
          </cell>
          <cell r="K86">
            <v>24</v>
          </cell>
          <cell r="L86" t="str">
            <v>6% - 3%</v>
          </cell>
          <cell r="M86" t="str">
            <v>12</v>
          </cell>
          <cell r="N86" t="str">
            <v>M</v>
          </cell>
          <cell r="O86" t="str">
            <v>0</v>
          </cell>
          <cell r="P86">
            <v>0.33</v>
          </cell>
          <cell r="Q86" t="str">
            <v>5449000220981</v>
          </cell>
          <cell r="R86" t="str">
            <v>5.85 x 5.85 x 14.55</v>
          </cell>
          <cell r="S86">
            <v>0.33700000000000002</v>
          </cell>
          <cell r="T86">
            <v>0.34899999999999998</v>
          </cell>
          <cell r="U86">
            <v>0</v>
          </cell>
          <cell r="V86" t="str">
            <v>6 x 0.33L</v>
          </cell>
          <cell r="W86" t="str">
            <v>SHRINK</v>
          </cell>
          <cell r="X86" t="str">
            <v>5449000288660</v>
          </cell>
          <cell r="Y86" t="str">
            <v>17.55 x 11.7 x 14.55</v>
          </cell>
          <cell r="Z86">
            <v>2.0249999999999999</v>
          </cell>
          <cell r="AA86">
            <v>2.1030000000000002</v>
          </cell>
          <cell r="AB86">
            <v>0</v>
          </cell>
          <cell r="AC86" t="str">
            <v>4 x 6 x 0.33L</v>
          </cell>
          <cell r="AD86" t="str">
            <v>TRAY WITHOUT SHRINK</v>
          </cell>
          <cell r="AE86" t="str">
            <v>5449000288677</v>
          </cell>
          <cell r="AF86" t="str">
            <v>35.8 x 23.7 x 14.75</v>
          </cell>
          <cell r="AG86">
            <v>8.0990000000000002</v>
          </cell>
          <cell r="AH86">
            <v>8.4740000000000002</v>
          </cell>
          <cell r="AI86">
            <v>0</v>
          </cell>
          <cell r="AJ86">
            <v>13</v>
          </cell>
          <cell r="AK86">
            <v>10</v>
          </cell>
          <cell r="AL86">
            <v>130</v>
          </cell>
          <cell r="AM86">
            <v>1200</v>
          </cell>
          <cell r="AN86">
            <v>1000</v>
          </cell>
          <cell r="AO86">
            <v>1638</v>
          </cell>
          <cell r="AP86">
            <v>1052.8699999999999</v>
          </cell>
          <cell r="AQ86">
            <v>1132.0740000000001</v>
          </cell>
          <cell r="AR86">
            <v>3</v>
          </cell>
          <cell r="AS86">
            <v>0</v>
          </cell>
          <cell r="AT86" t="str">
            <v>CHEP</v>
          </cell>
          <cell r="AU86" t="str">
            <v>5449000972606</v>
          </cell>
        </row>
        <row r="87">
          <cell r="A87">
            <v>271951</v>
          </cell>
          <cell r="B87" t="str">
            <v>1211</v>
          </cell>
          <cell r="C87" t="str">
            <v>FANTA ZERO ORANGE BLIK 0.33L 4X6 SLEEK</v>
          </cell>
          <cell r="D87" t="str">
            <v>FANTA ZERO ORANGE BOITE 0.33L 4X6 SLEEK</v>
          </cell>
          <cell r="E87" t="str">
            <v>Fanta</v>
          </cell>
          <cell r="F87" t="str">
            <v>Zero Orange</v>
          </cell>
          <cell r="G87" t="str">
            <v>SLEEKCAN</v>
          </cell>
          <cell r="H87" t="str">
            <v xml:space="preserve"> %</v>
          </cell>
          <cell r="I87" t="str">
            <v>4 x 6 x 0.33L</v>
          </cell>
          <cell r="J87" t="str">
            <v/>
          </cell>
          <cell r="K87">
            <v>24</v>
          </cell>
          <cell r="L87" t="str">
            <v>6% - 3%</v>
          </cell>
          <cell r="M87" t="str">
            <v>6</v>
          </cell>
          <cell r="N87" t="str">
            <v>M</v>
          </cell>
          <cell r="O87" t="str">
            <v>0</v>
          </cell>
          <cell r="P87">
            <v>0.33</v>
          </cell>
          <cell r="Q87" t="str">
            <v>5449000235367</v>
          </cell>
          <cell r="R87" t="str">
            <v>5.85 x 5.85 x 14.55</v>
          </cell>
          <cell r="S87">
            <v>0.33</v>
          </cell>
          <cell r="T87">
            <v>0.34200000000000003</v>
          </cell>
          <cell r="U87">
            <v>0</v>
          </cell>
          <cell r="V87" t="str">
            <v>6 x 0.33L</v>
          </cell>
          <cell r="W87" t="str">
            <v>SHRINK</v>
          </cell>
          <cell r="X87" t="str">
            <v>5449000235374</v>
          </cell>
          <cell r="Y87" t="str">
            <v>17.55 x 11.7 x 14.55</v>
          </cell>
          <cell r="Z87">
            <v>1.982</v>
          </cell>
          <cell r="AA87">
            <v>2.06</v>
          </cell>
          <cell r="AB87">
            <v>0</v>
          </cell>
          <cell r="AC87" t="str">
            <v>4 x 6 x 0.33L</v>
          </cell>
          <cell r="AD87" t="str">
            <v>TRAY WITHOUT SHRINK</v>
          </cell>
          <cell r="AE87" t="str">
            <v>5449000288530</v>
          </cell>
          <cell r="AF87" t="str">
            <v>35.8 x 23.7 x 14.75</v>
          </cell>
          <cell r="AG87">
            <v>7.9290000000000003</v>
          </cell>
          <cell r="AH87">
            <v>8.3040000000000003</v>
          </cell>
          <cell r="AI87">
            <v>0</v>
          </cell>
          <cell r="AJ87">
            <v>13</v>
          </cell>
          <cell r="AK87">
            <v>10</v>
          </cell>
          <cell r="AL87">
            <v>130</v>
          </cell>
          <cell r="AM87">
            <v>1200</v>
          </cell>
          <cell r="AN87">
            <v>1000</v>
          </cell>
          <cell r="AO87">
            <v>1638</v>
          </cell>
          <cell r="AP87">
            <v>1030.77</v>
          </cell>
          <cell r="AQ87">
            <v>1109.9380000000001</v>
          </cell>
          <cell r="AR87">
            <v>3</v>
          </cell>
          <cell r="AS87">
            <v>0</v>
          </cell>
          <cell r="AT87" t="str">
            <v>CHEP</v>
          </cell>
          <cell r="AU87" t="str">
            <v>5449000968586</v>
          </cell>
        </row>
        <row r="88">
          <cell r="A88">
            <v>271952</v>
          </cell>
          <cell r="B88" t="str">
            <v>1208</v>
          </cell>
          <cell r="C88" t="str">
            <v>COCA-COLA LIGHT BLIK 0.33L 4X6 SLEEK</v>
          </cell>
          <cell r="D88" t="str">
            <v>COCA-COLA LIGHT BOITE 0.33L 4X6 SLEEK</v>
          </cell>
          <cell r="E88" t="str">
            <v>Coca-Cola Light</v>
          </cell>
          <cell r="F88" t="str">
            <v/>
          </cell>
          <cell r="G88" t="str">
            <v>SLEEKCAN</v>
          </cell>
          <cell r="H88" t="str">
            <v xml:space="preserve"> %</v>
          </cell>
          <cell r="I88" t="str">
            <v>4 x 6 x 0.33L</v>
          </cell>
          <cell r="J88" t="str">
            <v/>
          </cell>
          <cell r="K88">
            <v>24</v>
          </cell>
          <cell r="L88" t="str">
            <v>6% - 3%</v>
          </cell>
          <cell r="M88" t="str">
            <v>6</v>
          </cell>
          <cell r="N88" t="str">
            <v>M</v>
          </cell>
          <cell r="O88" t="str">
            <v>0</v>
          </cell>
          <cell r="P88">
            <v>0.33</v>
          </cell>
          <cell r="Q88" t="str">
            <v>5449000214812</v>
          </cell>
          <cell r="R88" t="str">
            <v>5.85 x 5.85 x 14.55</v>
          </cell>
          <cell r="S88">
            <v>0.32900000000000001</v>
          </cell>
          <cell r="T88">
            <v>0.34100000000000003</v>
          </cell>
          <cell r="U88">
            <v>0</v>
          </cell>
          <cell r="V88" t="str">
            <v>6 x 0.33L</v>
          </cell>
          <cell r="W88" t="str">
            <v>SHRINK</v>
          </cell>
          <cell r="X88" t="str">
            <v>5449000217172</v>
          </cell>
          <cell r="Y88" t="str">
            <v>17.55 x 11.7 x 14.55</v>
          </cell>
          <cell r="Z88">
            <v>1.976</v>
          </cell>
          <cell r="AA88">
            <v>2.0539999999999998</v>
          </cell>
          <cell r="AB88">
            <v>0</v>
          </cell>
          <cell r="AC88" t="str">
            <v>4 x 6 x 0.33L</v>
          </cell>
          <cell r="AD88" t="str">
            <v>TRAY WITHOUT SHRINK</v>
          </cell>
          <cell r="AE88" t="str">
            <v>5449000242167</v>
          </cell>
          <cell r="AF88" t="str">
            <v>35.8 x 23.7 x 14.75</v>
          </cell>
          <cell r="AG88">
            <v>7.9029999999999996</v>
          </cell>
          <cell r="AH88">
            <v>8.2780000000000005</v>
          </cell>
          <cell r="AI88">
            <v>0</v>
          </cell>
          <cell r="AJ88">
            <v>13</v>
          </cell>
          <cell r="AK88">
            <v>10</v>
          </cell>
          <cell r="AL88">
            <v>130</v>
          </cell>
          <cell r="AM88">
            <v>1200</v>
          </cell>
          <cell r="AN88">
            <v>1000</v>
          </cell>
          <cell r="AO88">
            <v>1638</v>
          </cell>
          <cell r="AP88">
            <v>1027.3900000000001</v>
          </cell>
          <cell r="AQ88">
            <v>1106.54</v>
          </cell>
          <cell r="AR88">
            <v>3</v>
          </cell>
          <cell r="AS88">
            <v>0</v>
          </cell>
          <cell r="AT88" t="str">
            <v>CHEP</v>
          </cell>
          <cell r="AU88" t="str">
            <v>5449000966315</v>
          </cell>
        </row>
        <row r="89">
          <cell r="A89">
            <v>271953</v>
          </cell>
          <cell r="B89" t="str">
            <v>1212</v>
          </cell>
          <cell r="C89" t="str">
            <v>FANTA LEMON BLIK 0.33L 4X6 SLEEK</v>
          </cell>
          <cell r="D89" t="str">
            <v>FANTA CITRON BOITE 0.33L 4X6 SLEEK</v>
          </cell>
          <cell r="E89" t="str">
            <v>Fanta</v>
          </cell>
          <cell r="F89" t="str">
            <v>Lemon</v>
          </cell>
          <cell r="G89" t="str">
            <v>SLEEKCAN</v>
          </cell>
          <cell r="H89" t="str">
            <v xml:space="preserve"> %</v>
          </cell>
          <cell r="I89" t="str">
            <v>4 x 6 x 0.33L</v>
          </cell>
          <cell r="J89" t="str">
            <v/>
          </cell>
          <cell r="K89">
            <v>24</v>
          </cell>
          <cell r="L89" t="str">
            <v>6% - 3%</v>
          </cell>
          <cell r="M89" t="str">
            <v>12</v>
          </cell>
          <cell r="N89" t="str">
            <v>M</v>
          </cell>
          <cell r="O89" t="str">
            <v>0</v>
          </cell>
          <cell r="P89">
            <v>0.33</v>
          </cell>
          <cell r="Q89" t="str">
            <v>5449000214829</v>
          </cell>
          <cell r="R89" t="str">
            <v>5.85 x 5.85 x 14.55</v>
          </cell>
          <cell r="S89">
            <v>0.34399999999999997</v>
          </cell>
          <cell r="T89">
            <v>0.35599999999999998</v>
          </cell>
          <cell r="U89">
            <v>0</v>
          </cell>
          <cell r="V89" t="str">
            <v>6 x 0.33L</v>
          </cell>
          <cell r="W89" t="str">
            <v>SHRINK</v>
          </cell>
          <cell r="X89" t="str">
            <v>5449000288646</v>
          </cell>
          <cell r="Y89" t="str">
            <v>17.55 x 11.7 x 14.55</v>
          </cell>
          <cell r="Z89">
            <v>2.0659999999999998</v>
          </cell>
          <cell r="AA89">
            <v>2.1440000000000001</v>
          </cell>
          <cell r="AB89">
            <v>0</v>
          </cell>
          <cell r="AC89" t="str">
            <v>4 x 6 x 0.33L</v>
          </cell>
          <cell r="AD89" t="str">
            <v>TRAY WITHOUT SHRINK</v>
          </cell>
          <cell r="AE89" t="str">
            <v>5449000288653</v>
          </cell>
          <cell r="AF89" t="str">
            <v>35.8 x 23.7 x 14.75</v>
          </cell>
          <cell r="AG89">
            <v>8.2650000000000006</v>
          </cell>
          <cell r="AH89">
            <v>8.64</v>
          </cell>
          <cell r="AI89">
            <v>0</v>
          </cell>
          <cell r="AJ89">
            <v>13</v>
          </cell>
          <cell r="AK89">
            <v>10</v>
          </cell>
          <cell r="AL89">
            <v>130</v>
          </cell>
          <cell r="AM89">
            <v>1200</v>
          </cell>
          <cell r="AN89">
            <v>1000</v>
          </cell>
          <cell r="AO89">
            <v>1638</v>
          </cell>
          <cell r="AP89">
            <v>1074.45</v>
          </cell>
          <cell r="AQ89">
            <v>1153.5930000000001</v>
          </cell>
          <cell r="AR89">
            <v>3</v>
          </cell>
          <cell r="AS89">
            <v>0</v>
          </cell>
          <cell r="AT89" t="str">
            <v>CHEP</v>
          </cell>
          <cell r="AU89" t="str">
            <v>5449000972279</v>
          </cell>
        </row>
        <row r="90">
          <cell r="A90">
            <v>271954</v>
          </cell>
          <cell r="B90" t="str">
            <v>1209</v>
          </cell>
          <cell r="C90" t="str">
            <v>COCA-COLA ZERO BLIK 0.33L 4X6 SLEEK</v>
          </cell>
          <cell r="D90" t="str">
            <v>COCA-COLA ZERO BOITE 0.33L 4X6 SLEEK</v>
          </cell>
          <cell r="E90" t="str">
            <v>Coca-Cola Zero</v>
          </cell>
          <cell r="F90" t="str">
            <v/>
          </cell>
          <cell r="G90" t="str">
            <v>SLEEKCAN</v>
          </cell>
          <cell r="H90" t="str">
            <v xml:space="preserve"> %</v>
          </cell>
          <cell r="I90" t="str">
            <v>4 x 6 x 0.33L</v>
          </cell>
          <cell r="J90" t="str">
            <v/>
          </cell>
          <cell r="K90">
            <v>24</v>
          </cell>
          <cell r="L90" t="str">
            <v>6% - 3%</v>
          </cell>
          <cell r="M90" t="str">
            <v>6</v>
          </cell>
          <cell r="N90" t="str">
            <v>M</v>
          </cell>
          <cell r="O90" t="str">
            <v>0</v>
          </cell>
          <cell r="P90">
            <v>0.33</v>
          </cell>
          <cell r="Q90" t="str">
            <v>5000112638745</v>
          </cell>
          <cell r="R90" t="str">
            <v>5.85 x 5.85 x 14.55</v>
          </cell>
          <cell r="S90">
            <v>0.32900000000000001</v>
          </cell>
          <cell r="T90">
            <v>0.34100000000000003</v>
          </cell>
          <cell r="U90">
            <v>0</v>
          </cell>
          <cell r="V90" t="str">
            <v>6 x 0.33L</v>
          </cell>
          <cell r="W90" t="str">
            <v>SHRINK</v>
          </cell>
          <cell r="X90" t="str">
            <v>5449000217165</v>
          </cell>
          <cell r="Y90" t="str">
            <v>17.55 x 11.7 x 14.55</v>
          </cell>
          <cell r="Z90">
            <v>1.976</v>
          </cell>
          <cell r="AA90">
            <v>2.0539999999999998</v>
          </cell>
          <cell r="AB90">
            <v>0</v>
          </cell>
          <cell r="AC90" t="str">
            <v>4 x 6 x 0.33L</v>
          </cell>
          <cell r="AD90" t="str">
            <v>TRAY WITHOUT SHRINK</v>
          </cell>
          <cell r="AE90" t="str">
            <v>5449000242150</v>
          </cell>
          <cell r="AF90" t="str">
            <v>35.8 x 23.7 x 14.75</v>
          </cell>
          <cell r="AG90">
            <v>7.9039999999999999</v>
          </cell>
          <cell r="AH90">
            <v>8.2789999999999999</v>
          </cell>
          <cell r="AI90">
            <v>0</v>
          </cell>
          <cell r="AJ90">
            <v>13</v>
          </cell>
          <cell r="AK90">
            <v>10</v>
          </cell>
          <cell r="AL90">
            <v>130</v>
          </cell>
          <cell r="AM90">
            <v>1200</v>
          </cell>
          <cell r="AN90">
            <v>1000</v>
          </cell>
          <cell r="AO90">
            <v>1638</v>
          </cell>
          <cell r="AP90">
            <v>1027.52</v>
          </cell>
          <cell r="AQ90">
            <v>1106.7460000000001</v>
          </cell>
          <cell r="AR90">
            <v>3</v>
          </cell>
          <cell r="AS90">
            <v>0</v>
          </cell>
          <cell r="AT90" t="str">
            <v>CHEP</v>
          </cell>
          <cell r="AU90" t="str">
            <v>5449000966599</v>
          </cell>
        </row>
        <row r="91">
          <cell r="A91">
            <v>272177</v>
          </cell>
          <cell r="B91" t="str">
            <v>1217</v>
          </cell>
          <cell r="C91" t="str">
            <v>SPRITE BLIK 0.33L 4X6 SLEEK</v>
          </cell>
          <cell r="D91" t="str">
            <v>SPRITE BOITE 0.33L 4X6 SLEEK</v>
          </cell>
          <cell r="E91" t="str">
            <v>Sprite</v>
          </cell>
          <cell r="F91" t="str">
            <v/>
          </cell>
          <cell r="G91" t="str">
            <v>SLEEKCAN</v>
          </cell>
          <cell r="H91" t="str">
            <v xml:space="preserve"> %</v>
          </cell>
          <cell r="I91" t="str">
            <v>4 x 6 x 0.33L</v>
          </cell>
          <cell r="J91" t="str">
            <v/>
          </cell>
          <cell r="K91">
            <v>24</v>
          </cell>
          <cell r="L91" t="str">
            <v>6% - 3%</v>
          </cell>
          <cell r="M91" t="str">
            <v>12</v>
          </cell>
          <cell r="N91" t="str">
            <v>M</v>
          </cell>
          <cell r="O91" t="str">
            <v>0</v>
          </cell>
          <cell r="P91">
            <v>0.33</v>
          </cell>
          <cell r="Q91" t="str">
            <v>5449000214775</v>
          </cell>
          <cell r="R91" t="str">
            <v>5.85 x 5.85 x 14.55</v>
          </cell>
          <cell r="S91">
            <v>0.33800000000000002</v>
          </cell>
          <cell r="T91">
            <v>0.35</v>
          </cell>
          <cell r="U91">
            <v>0</v>
          </cell>
          <cell r="V91" t="str">
            <v>6 x 0.33L</v>
          </cell>
          <cell r="W91" t="str">
            <v>SHRINK</v>
          </cell>
          <cell r="X91" t="str">
            <v>5449000225757</v>
          </cell>
          <cell r="Y91" t="str">
            <v>17.55 x 11.7 x 14.55</v>
          </cell>
          <cell r="Z91">
            <v>2.0270000000000001</v>
          </cell>
          <cell r="AA91">
            <v>2.105</v>
          </cell>
          <cell r="AB91">
            <v>0</v>
          </cell>
          <cell r="AC91" t="str">
            <v>4 x 6 x 0.33L</v>
          </cell>
          <cell r="AD91" t="str">
            <v>TRAY WITHOUT SHRINK</v>
          </cell>
          <cell r="AE91" t="str">
            <v>5449000288516</v>
          </cell>
          <cell r="AF91" t="str">
            <v>35.8 x 23.7 x 14.75</v>
          </cell>
          <cell r="AG91">
            <v>8.1069999999999993</v>
          </cell>
          <cell r="AH91">
            <v>8.4819999999999993</v>
          </cell>
          <cell r="AI91">
            <v>0</v>
          </cell>
          <cell r="AJ91">
            <v>13</v>
          </cell>
          <cell r="AK91">
            <v>10</v>
          </cell>
          <cell r="AL91">
            <v>130</v>
          </cell>
          <cell r="AM91">
            <v>1200</v>
          </cell>
          <cell r="AN91">
            <v>1000</v>
          </cell>
          <cell r="AO91">
            <v>1638</v>
          </cell>
          <cell r="AP91">
            <v>1053.9100000000001</v>
          </cell>
          <cell r="AQ91">
            <v>1133.104</v>
          </cell>
          <cell r="AR91">
            <v>3</v>
          </cell>
          <cell r="AS91">
            <v>0</v>
          </cell>
          <cell r="AT91" t="str">
            <v>CHEP</v>
          </cell>
          <cell r="AU91" t="str">
            <v>5449000702678</v>
          </cell>
        </row>
        <row r="92">
          <cell r="A92">
            <v>272178</v>
          </cell>
          <cell r="B92" t="str">
            <v>1218</v>
          </cell>
          <cell r="C92" t="str">
            <v>SPRITE NO SUGAR BLIK 0.33L 4X6 SLEEK</v>
          </cell>
          <cell r="D92" t="str">
            <v>SPRITE NO SUGAR BOITE 0.33L 4X6 SLEEK</v>
          </cell>
          <cell r="E92" t="str">
            <v>Sprite</v>
          </cell>
          <cell r="F92" t="str">
            <v>No Sugar</v>
          </cell>
          <cell r="G92" t="str">
            <v>SLEEKCAN</v>
          </cell>
          <cell r="H92" t="str">
            <v xml:space="preserve"> %</v>
          </cell>
          <cell r="I92" t="str">
            <v>4 x 6 x 0.33L</v>
          </cell>
          <cell r="J92" t="str">
            <v/>
          </cell>
          <cell r="K92">
            <v>24</v>
          </cell>
          <cell r="L92" t="str">
            <v>6% - 3%</v>
          </cell>
          <cell r="M92" t="str">
            <v>6</v>
          </cell>
          <cell r="N92" t="str">
            <v>M</v>
          </cell>
          <cell r="O92" t="str">
            <v>0</v>
          </cell>
          <cell r="P92">
            <v>0.33</v>
          </cell>
          <cell r="Q92" t="str">
            <v>5449000285980</v>
          </cell>
          <cell r="R92" t="str">
            <v>5.85 x 5.85 x 14.55</v>
          </cell>
          <cell r="S92">
            <v>0.32900000000000001</v>
          </cell>
          <cell r="T92">
            <v>0.34100000000000003</v>
          </cell>
          <cell r="U92">
            <v>0</v>
          </cell>
          <cell r="V92" t="str">
            <v>6 x 0.33L</v>
          </cell>
          <cell r="W92" t="str">
            <v>SHRINK</v>
          </cell>
          <cell r="X92" t="str">
            <v>5449000287526</v>
          </cell>
          <cell r="Y92" t="str">
            <v>17.55 x 11.7 x 14.55</v>
          </cell>
          <cell r="Z92">
            <v>1.9770000000000001</v>
          </cell>
          <cell r="AA92">
            <v>2.0550000000000002</v>
          </cell>
          <cell r="AB92">
            <v>0</v>
          </cell>
          <cell r="AC92" t="str">
            <v>4 x 6 x 0.33L</v>
          </cell>
          <cell r="AD92" t="str">
            <v>TRAY WITHOUT SHRINK</v>
          </cell>
          <cell r="AE92" t="str">
            <v>5449000288523</v>
          </cell>
          <cell r="AF92" t="str">
            <v>35.8 x 23.7 x 14.75</v>
          </cell>
          <cell r="AG92">
            <v>7.907</v>
          </cell>
          <cell r="AH92">
            <v>8.282</v>
          </cell>
          <cell r="AI92">
            <v>0</v>
          </cell>
          <cell r="AJ92">
            <v>13</v>
          </cell>
          <cell r="AK92">
            <v>10</v>
          </cell>
          <cell r="AL92">
            <v>130</v>
          </cell>
          <cell r="AM92">
            <v>1200</v>
          </cell>
          <cell r="AN92">
            <v>1000</v>
          </cell>
          <cell r="AO92">
            <v>1638</v>
          </cell>
          <cell r="AP92">
            <v>1027.9100000000001</v>
          </cell>
          <cell r="AQ92">
            <v>1107.0550000000001</v>
          </cell>
          <cell r="AR92">
            <v>3</v>
          </cell>
          <cell r="AS92">
            <v>0</v>
          </cell>
          <cell r="AT92" t="str">
            <v>CHEP</v>
          </cell>
          <cell r="AU92" t="str">
            <v>5449000967107</v>
          </cell>
        </row>
        <row r="93">
          <cell r="A93">
            <v>272682</v>
          </cell>
          <cell r="B93" t="str">
            <v>6154</v>
          </cell>
          <cell r="C93" t="str">
            <v>FANTA ZERO ORANGE BLIK 0.15L X24 SAMPLING 15 LAYERS</v>
          </cell>
          <cell r="D93" t="str">
            <v>FANTA ZERO ORANGE BOITE 0.15L X24 SAMPLING 15 LAYERS</v>
          </cell>
          <cell r="E93" t="str">
            <v>Fanta</v>
          </cell>
          <cell r="F93" t="str">
            <v>Zero Orange</v>
          </cell>
          <cell r="G93" t="str">
            <v>CAN</v>
          </cell>
          <cell r="H93" t="str">
            <v xml:space="preserve"> %</v>
          </cell>
          <cell r="I93" t="str">
            <v>24 x 0.15L</v>
          </cell>
          <cell r="J93" t="str">
            <v>SAMPLING</v>
          </cell>
          <cell r="K93">
            <v>24</v>
          </cell>
          <cell r="L93" t="str">
            <v>6% - 3%</v>
          </cell>
          <cell r="M93" t="str">
            <v>6</v>
          </cell>
          <cell r="N93" t="str">
            <v>M</v>
          </cell>
          <cell r="O93" t="str">
            <v>0</v>
          </cell>
          <cell r="P93">
            <v>0.15</v>
          </cell>
          <cell r="Q93" t="str">
            <v>n/a</v>
          </cell>
          <cell r="R93" t="str">
            <v>5.35 x 5.35 x 8.87</v>
          </cell>
          <cell r="S93">
            <v>0.15</v>
          </cell>
          <cell r="T93">
            <v>0.159</v>
          </cell>
          <cell r="U93">
            <v>0</v>
          </cell>
          <cell r="V93" t="str">
            <v>1 x 0.15L</v>
          </cell>
          <cell r="W93" t="str">
            <v>CAN</v>
          </cell>
          <cell r="X93" t="str">
            <v>n/a</v>
          </cell>
          <cell r="Y93" t="str">
            <v>5.35 x 5.35 x 8.87</v>
          </cell>
          <cell r="Z93">
            <v>0.15</v>
          </cell>
          <cell r="AA93">
            <v>0.159</v>
          </cell>
          <cell r="AB93">
            <v>0</v>
          </cell>
          <cell r="AC93" t="str">
            <v>24 x 0.15L</v>
          </cell>
          <cell r="AD93" t="str">
            <v>TRAY WITH SHRINK</v>
          </cell>
          <cell r="AE93" t="str">
            <v>5000112564686</v>
          </cell>
          <cell r="AF93" t="str">
            <v>32.6 x 21.9 x 9.12</v>
          </cell>
          <cell r="AG93">
            <v>3.6040000000000001</v>
          </cell>
          <cell r="AH93">
            <v>3.8849999999999998</v>
          </cell>
          <cell r="AI93">
            <v>0</v>
          </cell>
          <cell r="AJ93">
            <v>16</v>
          </cell>
          <cell r="AK93">
            <v>15</v>
          </cell>
          <cell r="AL93">
            <v>240</v>
          </cell>
          <cell r="AM93">
            <v>1200</v>
          </cell>
          <cell r="AN93">
            <v>1000</v>
          </cell>
          <cell r="AO93">
            <v>1531</v>
          </cell>
          <cell r="AP93">
            <v>864.96</v>
          </cell>
          <cell r="AQ93">
            <v>962.41300000000001</v>
          </cell>
          <cell r="AR93">
            <v>2</v>
          </cell>
          <cell r="AS93">
            <v>0</v>
          </cell>
          <cell r="AT93" t="str">
            <v>CHEP</v>
          </cell>
          <cell r="AU93" t="str">
            <v>5000112422306</v>
          </cell>
        </row>
        <row r="94">
          <cell r="A94">
            <v>275806</v>
          </cell>
          <cell r="B94" t="str">
            <v>5985</v>
          </cell>
          <cell r="C94" t="str">
            <v>ROSPORT SUNNY PEACH PET 0.50L X6</v>
          </cell>
          <cell r="D94" t="str">
            <v>ROSPORT SUNNY PEACH PET 0.50L X6</v>
          </cell>
          <cell r="E94" t="str">
            <v>Rosport</v>
          </cell>
          <cell r="F94" t="str">
            <v>Sunny Peach</v>
          </cell>
          <cell r="G94" t="str">
            <v>PET</v>
          </cell>
          <cell r="H94" t="str">
            <v xml:space="preserve"> %</v>
          </cell>
          <cell r="I94" t="str">
            <v>6 x 0.5L</v>
          </cell>
          <cell r="J94" t="str">
            <v/>
          </cell>
          <cell r="K94">
            <v>6</v>
          </cell>
          <cell r="L94" t="str">
            <v>6% - 3%</v>
          </cell>
          <cell r="M94" t="str">
            <v>12</v>
          </cell>
          <cell r="N94" t="str">
            <v>M*</v>
          </cell>
          <cell r="O94" t="str">
            <v>0</v>
          </cell>
          <cell r="P94">
            <v>0.5</v>
          </cell>
          <cell r="Q94" t="str">
            <v>5450038670556</v>
          </cell>
          <cell r="R94" t="str">
            <v>6.55 x 6.55 x 21.5</v>
          </cell>
          <cell r="S94">
            <v>0.50900000000000001</v>
          </cell>
          <cell r="T94">
            <v>0.53300000000000003</v>
          </cell>
          <cell r="U94">
            <v>0</v>
          </cell>
          <cell r="V94" t="str">
            <v>6 x 0.5L</v>
          </cell>
          <cell r="W94" t="str">
            <v>SHRINK</v>
          </cell>
          <cell r="X94" t="str">
            <v>5450038670655</v>
          </cell>
          <cell r="Y94" t="str">
            <v>19.65 x 13.1 x 21.5</v>
          </cell>
          <cell r="Z94">
            <v>3.0550000000000002</v>
          </cell>
          <cell r="AA94">
            <v>3.2090000000000001</v>
          </cell>
          <cell r="AB94">
            <v>0</v>
          </cell>
          <cell r="AC94" t="str">
            <v>6 x 0.5L</v>
          </cell>
          <cell r="AD94" t="str">
            <v>SHRINKWRAPPED</v>
          </cell>
          <cell r="AE94" t="str">
            <v>5450038670655</v>
          </cell>
          <cell r="AF94" t="str">
            <v>19.65 x 13.1 x 21.5</v>
          </cell>
          <cell r="AG94">
            <v>3.0550000000000002</v>
          </cell>
          <cell r="AH94">
            <v>3.2090000000000001</v>
          </cell>
          <cell r="AI94">
            <v>0</v>
          </cell>
          <cell r="AJ94">
            <v>36</v>
          </cell>
          <cell r="AK94">
            <v>6</v>
          </cell>
          <cell r="AL94">
            <v>216</v>
          </cell>
          <cell r="AM94">
            <v>1200</v>
          </cell>
          <cell r="AN94">
            <v>800</v>
          </cell>
          <cell r="AO94">
            <v>1435</v>
          </cell>
          <cell r="AP94">
            <v>659.88</v>
          </cell>
          <cell r="AQ94">
            <v>718.476</v>
          </cell>
          <cell r="AR94">
            <v>1</v>
          </cell>
          <cell r="AS94">
            <v>0</v>
          </cell>
          <cell r="AT94" t="str">
            <v>EURO CHEP</v>
          </cell>
          <cell r="AU94" t="str">
            <v>5450038678552</v>
          </cell>
        </row>
        <row r="95">
          <cell r="A95">
            <v>276081</v>
          </cell>
          <cell r="B95" t="str">
            <v>5986</v>
          </cell>
          <cell r="C95" t="str">
            <v>ROSPORT SUNNY LEMON/LIME PET 0.50L X6</v>
          </cell>
          <cell r="D95" t="str">
            <v>ROSPORT SUNNY LEMON/LIME PET 0.50L X6</v>
          </cell>
          <cell r="E95" t="str">
            <v>Rosport</v>
          </cell>
          <cell r="F95" t="str">
            <v xml:space="preserve">Sunny Lemon/Lime </v>
          </cell>
          <cell r="G95" t="str">
            <v>PET</v>
          </cell>
          <cell r="H95" t="str">
            <v xml:space="preserve"> %</v>
          </cell>
          <cell r="I95" t="str">
            <v>6 x 0.5L</v>
          </cell>
          <cell r="J95" t="str">
            <v/>
          </cell>
          <cell r="K95">
            <v>6</v>
          </cell>
          <cell r="L95" t="str">
            <v>6% - 3%</v>
          </cell>
          <cell r="M95" t="str">
            <v>12</v>
          </cell>
          <cell r="N95" t="str">
            <v>M*</v>
          </cell>
          <cell r="O95" t="str">
            <v>0</v>
          </cell>
          <cell r="P95">
            <v>0.5</v>
          </cell>
          <cell r="Q95" t="str">
            <v>5450038680555</v>
          </cell>
          <cell r="R95" t="str">
            <v>6.55 x 6.55 x 21.5</v>
          </cell>
          <cell r="S95">
            <v>0.50900000000000001</v>
          </cell>
          <cell r="T95">
            <v>0.53300000000000003</v>
          </cell>
          <cell r="U95">
            <v>0</v>
          </cell>
          <cell r="V95" t="str">
            <v>6 x 0.5L</v>
          </cell>
          <cell r="W95" t="str">
            <v>SHRINK</v>
          </cell>
          <cell r="X95" t="str">
            <v>5450038680654</v>
          </cell>
          <cell r="Y95" t="str">
            <v>19.65 x 13.1 x 21.5</v>
          </cell>
          <cell r="Z95">
            <v>3.0539999999999998</v>
          </cell>
          <cell r="AA95">
            <v>3.2080000000000002</v>
          </cell>
          <cell r="AB95">
            <v>0</v>
          </cell>
          <cell r="AC95" t="str">
            <v>6 x 0.5L</v>
          </cell>
          <cell r="AD95" t="str">
            <v>SHRINKWRAPPED</v>
          </cell>
          <cell r="AE95" t="str">
            <v>5450038680654</v>
          </cell>
          <cell r="AF95" t="str">
            <v>19.65 x 13.1 x 21.5</v>
          </cell>
          <cell r="AG95">
            <v>3.0539999999999998</v>
          </cell>
          <cell r="AH95">
            <v>3.2080000000000002</v>
          </cell>
          <cell r="AI95">
            <v>0</v>
          </cell>
          <cell r="AJ95">
            <v>36</v>
          </cell>
          <cell r="AK95">
            <v>6</v>
          </cell>
          <cell r="AL95">
            <v>216</v>
          </cell>
          <cell r="AM95">
            <v>1200</v>
          </cell>
          <cell r="AN95">
            <v>800</v>
          </cell>
          <cell r="AO95">
            <v>1435</v>
          </cell>
          <cell r="AP95">
            <v>659.66399999999999</v>
          </cell>
          <cell r="AQ95">
            <v>718.28099999999995</v>
          </cell>
          <cell r="AR95">
            <v>1</v>
          </cell>
          <cell r="AS95">
            <v>0</v>
          </cell>
          <cell r="AT95" t="str">
            <v>EURO CHEP</v>
          </cell>
          <cell r="AU95" t="str">
            <v>5450038688551</v>
          </cell>
        </row>
        <row r="96">
          <cell r="A96">
            <v>277746</v>
          </cell>
          <cell r="B96" t="str">
            <v>3774</v>
          </cell>
          <cell r="C96" t="str">
            <v>COCA-COLA PET 1.00L X6 HP INDUSTRIAL 4 LAYERS</v>
          </cell>
          <cell r="D96" t="str">
            <v>COCA-COLA PET 1.00L X6 HP INDUSTRIAL 4 LAYERS</v>
          </cell>
          <cell r="E96" t="str">
            <v>Coca-Cola</v>
          </cell>
          <cell r="F96" t="str">
            <v/>
          </cell>
          <cell r="G96" t="str">
            <v>PET</v>
          </cell>
          <cell r="H96" t="str">
            <v xml:space="preserve"> %</v>
          </cell>
          <cell r="I96" t="str">
            <v>56 x 6 x 1L</v>
          </cell>
          <cell r="J96" t="str">
            <v/>
          </cell>
          <cell r="K96">
            <v>336</v>
          </cell>
          <cell r="L96" t="str">
            <v>6% - 3%</v>
          </cell>
          <cell r="M96" t="str">
            <v>6</v>
          </cell>
          <cell r="N96" t="str">
            <v>M</v>
          </cell>
          <cell r="O96" t="str">
            <v>0</v>
          </cell>
          <cell r="P96">
            <v>1</v>
          </cell>
          <cell r="Q96" t="str">
            <v>5449000054227</v>
          </cell>
          <cell r="R96" t="str">
            <v>8.4 x 8.4 x 27.2</v>
          </cell>
          <cell r="S96">
            <v>1.0389999999999999</v>
          </cell>
          <cell r="T96">
            <v>1.075</v>
          </cell>
          <cell r="U96">
            <v>0</v>
          </cell>
          <cell r="V96" t="str">
            <v>6 x 1L</v>
          </cell>
          <cell r="W96" t="str">
            <v>SHRINK</v>
          </cell>
          <cell r="X96" t="str">
            <v>5449000053060</v>
          </cell>
          <cell r="Y96" t="str">
            <v>25.2 x 16.8 x 27.7</v>
          </cell>
          <cell r="Z96">
            <v>6.2320000000000002</v>
          </cell>
          <cell r="AA96">
            <v>6.4669999999999996</v>
          </cell>
          <cell r="AB96">
            <v>0</v>
          </cell>
          <cell r="AC96" t="str">
            <v>56 x 6 x 1L</v>
          </cell>
          <cell r="AD96" t="str">
            <v>HALF PALLET</v>
          </cell>
          <cell r="AE96" t="str">
            <v>3383260011403</v>
          </cell>
          <cell r="AF96" t="str">
            <v>100.8 x 60 x 127.8</v>
          </cell>
          <cell r="AG96">
            <v>348.99200000000002</v>
          </cell>
          <cell r="AH96">
            <v>378.25700000000001</v>
          </cell>
          <cell r="AI96">
            <v>0</v>
          </cell>
          <cell r="AJ96">
            <v>2</v>
          </cell>
          <cell r="AK96">
            <v>1</v>
          </cell>
          <cell r="AL96">
            <v>2</v>
          </cell>
          <cell r="AM96">
            <v>1200</v>
          </cell>
          <cell r="AN96">
            <v>1008</v>
          </cell>
          <cell r="AO96">
            <v>1442</v>
          </cell>
          <cell r="AP96">
            <v>697.98400000000004</v>
          </cell>
          <cell r="AQ96">
            <v>786.51300000000003</v>
          </cell>
          <cell r="AR96">
            <v>2</v>
          </cell>
          <cell r="AS96">
            <v>0</v>
          </cell>
          <cell r="AT96" t="str">
            <v>1xCHEP + 2x1/2 CHEP</v>
          </cell>
          <cell r="AU96" t="str">
            <v>3383260011410</v>
          </cell>
        </row>
        <row r="97">
          <cell r="A97">
            <v>277747</v>
          </cell>
          <cell r="B97" t="str">
            <v>3775</v>
          </cell>
          <cell r="C97" t="str">
            <v>COCA-COLA ZERO PET 1.00L X6 HP INDUSTRIAL 4 LAYERS</v>
          </cell>
          <cell r="D97" t="str">
            <v>COCA-COLA ZERO PET 1.00L X6 HP INDUSTRIAL 4 LAYERS</v>
          </cell>
          <cell r="E97" t="str">
            <v>Coca-Cola Zero</v>
          </cell>
          <cell r="F97" t="str">
            <v/>
          </cell>
          <cell r="G97" t="str">
            <v>PET</v>
          </cell>
          <cell r="H97" t="str">
            <v xml:space="preserve"> %</v>
          </cell>
          <cell r="I97" t="str">
            <v>56 x 6 x 1L</v>
          </cell>
          <cell r="J97" t="str">
            <v/>
          </cell>
          <cell r="K97">
            <v>336</v>
          </cell>
          <cell r="L97" t="str">
            <v>6% - 3%</v>
          </cell>
          <cell r="M97" t="str">
            <v>6</v>
          </cell>
          <cell r="N97" t="str">
            <v>M</v>
          </cell>
          <cell r="O97" t="str">
            <v>0</v>
          </cell>
          <cell r="P97">
            <v>1</v>
          </cell>
          <cell r="Q97" t="str">
            <v>5449000133328</v>
          </cell>
          <cell r="R97" t="str">
            <v>8.4 x 8.4 x 27.2</v>
          </cell>
          <cell r="S97">
            <v>0.998</v>
          </cell>
          <cell r="T97">
            <v>1.034</v>
          </cell>
          <cell r="U97">
            <v>0</v>
          </cell>
          <cell r="V97" t="str">
            <v>6 x 1L</v>
          </cell>
          <cell r="W97" t="str">
            <v>SHRINK</v>
          </cell>
          <cell r="X97" t="str">
            <v>5449000141187</v>
          </cell>
          <cell r="Y97" t="str">
            <v>25.2 x 16.8 x 27.7</v>
          </cell>
          <cell r="Z97">
            <v>5.9880000000000004</v>
          </cell>
          <cell r="AA97">
            <v>6.2229999999999999</v>
          </cell>
          <cell r="AB97">
            <v>0</v>
          </cell>
          <cell r="AC97" t="str">
            <v>56 x 6 x 1L</v>
          </cell>
          <cell r="AD97" t="str">
            <v>HALF PALLET</v>
          </cell>
          <cell r="AE97" t="str">
            <v>3383260011427</v>
          </cell>
          <cell r="AF97" t="str">
            <v>100.8 x 60 x 127.8</v>
          </cell>
          <cell r="AG97">
            <v>335.32799999999997</v>
          </cell>
          <cell r="AH97">
            <v>364.61500000000001</v>
          </cell>
          <cell r="AI97">
            <v>0</v>
          </cell>
          <cell r="AJ97">
            <v>2</v>
          </cell>
          <cell r="AK97">
            <v>1</v>
          </cell>
          <cell r="AL97">
            <v>2</v>
          </cell>
          <cell r="AM97">
            <v>1200</v>
          </cell>
          <cell r="AN97">
            <v>1008</v>
          </cell>
          <cell r="AO97">
            <v>1442</v>
          </cell>
          <cell r="AP97">
            <v>670.65599999999995</v>
          </cell>
          <cell r="AQ97">
            <v>759.23</v>
          </cell>
          <cell r="AR97">
            <v>2</v>
          </cell>
          <cell r="AS97">
            <v>0</v>
          </cell>
          <cell r="AT97" t="str">
            <v>1xCHEP + 2x1/2 CHEP</v>
          </cell>
          <cell r="AU97" t="str">
            <v>3383260011434</v>
          </cell>
        </row>
        <row r="98">
          <cell r="A98">
            <v>280747</v>
          </cell>
          <cell r="B98" t="str">
            <v>1077</v>
          </cell>
          <cell r="C98" t="str">
            <v>PDE COCA-COLA PET 1.5L X4 HP</v>
          </cell>
          <cell r="D98" t="str">
            <v>PDE COCA-COLA PET 1.5L X4 HP</v>
          </cell>
          <cell r="E98" t="str">
            <v>Coca-Cola</v>
          </cell>
          <cell r="F98" t="str">
            <v/>
          </cell>
          <cell r="G98" t="str">
            <v>PET</v>
          </cell>
          <cell r="H98" t="str">
            <v xml:space="preserve"> %</v>
          </cell>
          <cell r="I98" t="str">
            <v>48 x 4 x 1.5L</v>
          </cell>
          <cell r="J98" t="str">
            <v/>
          </cell>
          <cell r="K98">
            <v>192</v>
          </cell>
          <cell r="L98" t="str">
            <v>N/A</v>
          </cell>
          <cell r="M98" t="str">
            <v>6</v>
          </cell>
          <cell r="N98" t="str">
            <v>M</v>
          </cell>
          <cell r="O98" t="str">
            <v>0</v>
          </cell>
          <cell r="P98">
            <v>1.5</v>
          </cell>
          <cell r="Q98" t="str">
            <v>5000112547726</v>
          </cell>
          <cell r="R98" t="str">
            <v>9.48 x 9.48 x 31.6</v>
          </cell>
          <cell r="S98">
            <v>1.4970000000000001</v>
          </cell>
          <cell r="T98">
            <v>1.5389999999999999</v>
          </cell>
          <cell r="U98">
            <v>0</v>
          </cell>
          <cell r="V98" t="str">
            <v>4 x 1.5L</v>
          </cell>
          <cell r="W98" t="str">
            <v>SHRINK</v>
          </cell>
          <cell r="X98" t="str">
            <v>5000112547733</v>
          </cell>
          <cell r="Y98" t="str">
            <v>18.95 x 18.95 x 31.6</v>
          </cell>
          <cell r="Z98">
            <v>5.9880000000000004</v>
          </cell>
          <cell r="AA98">
            <v>6.1710000000000003</v>
          </cell>
          <cell r="AB98">
            <v>0</v>
          </cell>
          <cell r="AC98" t="str">
            <v>48 x 4 x 1.5L</v>
          </cell>
          <cell r="AD98" t="str">
            <v>HALF PALLET</v>
          </cell>
          <cell r="AE98" t="str">
            <v>5449000984777</v>
          </cell>
          <cell r="AF98" t="str">
            <v>80 x 60 x 141.4</v>
          </cell>
          <cell r="AG98">
            <v>287.42399999999998</v>
          </cell>
          <cell r="AH98">
            <v>309.64</v>
          </cell>
          <cell r="AI98">
            <v>0</v>
          </cell>
          <cell r="AJ98">
            <v>2</v>
          </cell>
          <cell r="AK98">
            <v>1</v>
          </cell>
          <cell r="AL98">
            <v>2</v>
          </cell>
          <cell r="AM98">
            <v>1200</v>
          </cell>
          <cell r="AN98">
            <v>800</v>
          </cell>
          <cell r="AO98">
            <v>1577</v>
          </cell>
          <cell r="AP98">
            <v>574.84799999999996</v>
          </cell>
          <cell r="AQ98">
            <v>644.28</v>
          </cell>
          <cell r="AR98">
            <v>2</v>
          </cell>
          <cell r="AS98">
            <v>0</v>
          </cell>
          <cell r="AT98" t="str">
            <v>1xEURO One-way + 2x 1/2 White Dusseldorfer One Way</v>
          </cell>
          <cell r="AU98" t="str">
            <v>3383260011779</v>
          </cell>
        </row>
        <row r="99">
          <cell r="A99">
            <v>280752</v>
          </cell>
          <cell r="B99" t="str">
            <v>1078</v>
          </cell>
          <cell r="C99" t="str">
            <v>PDE COCA-COLA ZERO PET 1.5L X4 HP</v>
          </cell>
          <cell r="D99" t="str">
            <v>PDE COCA-COLA ZERO PET 1.5L X4 HP</v>
          </cell>
          <cell r="E99" t="str">
            <v>Coca-Cola Zero</v>
          </cell>
          <cell r="F99" t="str">
            <v/>
          </cell>
          <cell r="G99" t="str">
            <v>PET</v>
          </cell>
          <cell r="H99" t="str">
            <v xml:space="preserve"> %</v>
          </cell>
          <cell r="I99" t="str">
            <v>48 x 4 x 1.5L</v>
          </cell>
          <cell r="J99" t="str">
            <v/>
          </cell>
          <cell r="K99">
            <v>192</v>
          </cell>
          <cell r="L99" t="str">
            <v>N/A</v>
          </cell>
          <cell r="M99" t="str">
            <v>6</v>
          </cell>
          <cell r="N99" t="str">
            <v>M</v>
          </cell>
          <cell r="O99" t="str">
            <v>0</v>
          </cell>
          <cell r="P99">
            <v>1.5</v>
          </cell>
          <cell r="Q99" t="str">
            <v>5000112552195</v>
          </cell>
          <cell r="R99" t="str">
            <v>9.48 x 9.48 x 31.6</v>
          </cell>
          <cell r="S99">
            <v>1.4970000000000001</v>
          </cell>
          <cell r="T99">
            <v>1.5389999999999999</v>
          </cell>
          <cell r="U99">
            <v>0</v>
          </cell>
          <cell r="V99" t="str">
            <v>4 x 1.5L</v>
          </cell>
          <cell r="W99" t="str">
            <v>SHRINK</v>
          </cell>
          <cell r="X99" t="str">
            <v>5000112552171</v>
          </cell>
          <cell r="Y99" t="str">
            <v>18.95 x 18.95 x 31.6</v>
          </cell>
          <cell r="Z99">
            <v>5.9880000000000004</v>
          </cell>
          <cell r="AA99">
            <v>6.1710000000000003</v>
          </cell>
          <cell r="AB99">
            <v>0</v>
          </cell>
          <cell r="AC99" t="str">
            <v>48 x 4 x 1.5L</v>
          </cell>
          <cell r="AD99" t="str">
            <v>HALF PALLET</v>
          </cell>
          <cell r="AE99" t="str">
            <v>5449000911230</v>
          </cell>
          <cell r="AF99" t="str">
            <v>80 x 60 x 141.4</v>
          </cell>
          <cell r="AG99">
            <v>287.42399999999998</v>
          </cell>
          <cell r="AH99">
            <v>309.64</v>
          </cell>
          <cell r="AI99">
            <v>0</v>
          </cell>
          <cell r="AJ99">
            <v>2</v>
          </cell>
          <cell r="AK99">
            <v>1</v>
          </cell>
          <cell r="AL99">
            <v>2</v>
          </cell>
          <cell r="AM99">
            <v>1200</v>
          </cell>
          <cell r="AN99">
            <v>800</v>
          </cell>
          <cell r="AO99">
            <v>1577</v>
          </cell>
          <cell r="AP99">
            <v>574.84799999999996</v>
          </cell>
          <cell r="AQ99">
            <v>644.28</v>
          </cell>
          <cell r="AR99">
            <v>2</v>
          </cell>
          <cell r="AS99">
            <v>0</v>
          </cell>
          <cell r="AT99" t="str">
            <v>1xEURO One-way + 2x 1/2 White Dusseldorfer One Way</v>
          </cell>
          <cell r="AU99" t="str">
            <v>3383260011786</v>
          </cell>
        </row>
        <row r="100">
          <cell r="A100">
            <v>282968</v>
          </cell>
          <cell r="B100" t="str">
            <v>4631</v>
          </cell>
          <cell r="C100" t="str">
            <v>COSTA WHITE SUGAR STICKS BAG 2G X3000</v>
          </cell>
          <cell r="D100" t="str">
            <v>COSTA WHITE SUGAR STICKS BAG 2G X3000</v>
          </cell>
          <cell r="E100" t="str">
            <v xml:space="preserve">Costa Sugar </v>
          </cell>
          <cell r="F100" t="str">
            <v xml:space="preserve">White </v>
          </cell>
          <cell r="G100" t="str">
            <v>PAPER BAG</v>
          </cell>
          <cell r="H100" t="str">
            <v xml:space="preserve"> %</v>
          </cell>
          <cell r="I100" t="str">
            <v>3000 x 2G</v>
          </cell>
          <cell r="J100" t="str">
            <v/>
          </cell>
          <cell r="K100">
            <v>3000</v>
          </cell>
          <cell r="L100" t="str">
            <v>6% - 3%</v>
          </cell>
          <cell r="M100" t="str">
            <v>36</v>
          </cell>
          <cell r="N100" t="str">
            <v>M</v>
          </cell>
          <cell r="O100" t="str">
            <v>0</v>
          </cell>
          <cell r="P100" t="str">
            <v>2G</v>
          </cell>
          <cell r="Q100" t="str">
            <v>n/a</v>
          </cell>
          <cell r="R100" t="str">
            <v>0 x 0 x 0</v>
          </cell>
          <cell r="S100">
            <v>2E-3</v>
          </cell>
          <cell r="T100">
            <v>0</v>
          </cell>
          <cell r="U100">
            <v>0</v>
          </cell>
          <cell r="V100" t="str">
            <v>1 x 2G</v>
          </cell>
          <cell r="W100" t="str">
            <v>PAPER BAG</v>
          </cell>
          <cell r="X100" t="str">
            <v>n/a</v>
          </cell>
          <cell r="Y100" t="str">
            <v>0 x 0 x 0</v>
          </cell>
          <cell r="Z100">
            <v>2E-3</v>
          </cell>
          <cell r="AA100">
            <v>0</v>
          </cell>
          <cell r="AB100">
            <v>0</v>
          </cell>
          <cell r="AC100" t="str">
            <v>3000 x 2G</v>
          </cell>
          <cell r="AD100" t="str">
            <v>CARDBOARD</v>
          </cell>
          <cell r="AE100" t="str">
            <v>5050415045900</v>
          </cell>
          <cell r="AF100" t="str">
            <v>39.5 x 29.8 x 14.2</v>
          </cell>
          <cell r="AG100">
            <v>6</v>
          </cell>
          <cell r="AH100">
            <v>7</v>
          </cell>
          <cell r="AI100">
            <v>0</v>
          </cell>
          <cell r="AJ100">
            <v>8</v>
          </cell>
          <cell r="AK100">
            <v>10</v>
          </cell>
          <cell r="AL100">
            <v>80</v>
          </cell>
          <cell r="AM100">
            <v>1200</v>
          </cell>
          <cell r="AN100">
            <v>800</v>
          </cell>
          <cell r="AO100">
            <v>1278</v>
          </cell>
          <cell r="AP100">
            <v>480</v>
          </cell>
          <cell r="AQ100">
            <v>586</v>
          </cell>
          <cell r="AR100">
            <v>1</v>
          </cell>
          <cell r="AS100">
            <v>0</v>
          </cell>
          <cell r="AT100" t="str">
            <v xml:space="preserve">EURO One-way </v>
          </cell>
          <cell r="AU100" t="str">
            <v>3383260012059</v>
          </cell>
        </row>
        <row r="101">
          <cell r="A101">
            <v>282978</v>
          </cell>
          <cell r="B101" t="str">
            <v>4636</v>
          </cell>
          <cell r="C101" t="str">
            <v>COSTA EXPRESS BROWN SUGAR STICKS 1X3000</v>
          </cell>
          <cell r="D101" t="str">
            <v>COSTA EXPRESS BROWN SUGAR STICKS 1X3000</v>
          </cell>
          <cell r="E101" t="str">
            <v xml:space="preserve">Costa Sugar </v>
          </cell>
          <cell r="F101" t="str">
            <v>Brown</v>
          </cell>
          <cell r="G101" t="str">
            <v>PAPER BAG</v>
          </cell>
          <cell r="H101" t="str">
            <v xml:space="preserve"> %</v>
          </cell>
          <cell r="I101" t="str">
            <v>3000 x 2G</v>
          </cell>
          <cell r="J101" t="str">
            <v/>
          </cell>
          <cell r="K101">
            <v>3000</v>
          </cell>
          <cell r="L101" t="str">
            <v>6% - 3%</v>
          </cell>
          <cell r="M101" t="str">
            <v>36</v>
          </cell>
          <cell r="N101" t="str">
            <v>M</v>
          </cell>
          <cell r="O101" t="str">
            <v>0</v>
          </cell>
          <cell r="P101" t="str">
            <v>2G</v>
          </cell>
          <cell r="Q101" t="str">
            <v>n/a</v>
          </cell>
          <cell r="R101" t="str">
            <v>0 x 0 x 0</v>
          </cell>
          <cell r="S101">
            <v>2E-3</v>
          </cell>
          <cell r="T101">
            <v>0</v>
          </cell>
          <cell r="U101">
            <v>0</v>
          </cell>
          <cell r="V101" t="str">
            <v>1 x 2G</v>
          </cell>
          <cell r="W101" t="str">
            <v>PAPER BAG</v>
          </cell>
          <cell r="X101" t="str">
            <v>n/a</v>
          </cell>
          <cell r="Y101" t="str">
            <v>0 x 0 x 0</v>
          </cell>
          <cell r="Z101">
            <v>2E-3</v>
          </cell>
          <cell r="AA101">
            <v>0</v>
          </cell>
          <cell r="AB101">
            <v>0</v>
          </cell>
          <cell r="AC101" t="str">
            <v>3000 x 2G</v>
          </cell>
          <cell r="AD101" t="str">
            <v>CARDBOARD</v>
          </cell>
          <cell r="AE101" t="str">
            <v>5050415045917</v>
          </cell>
          <cell r="AF101" t="str">
            <v>39.5 x 29.5 x 13.5</v>
          </cell>
          <cell r="AG101">
            <v>6</v>
          </cell>
          <cell r="AH101">
            <v>8.4</v>
          </cell>
          <cell r="AI101">
            <v>0</v>
          </cell>
          <cell r="AJ101">
            <v>8</v>
          </cell>
          <cell r="AK101">
            <v>10</v>
          </cell>
          <cell r="AL101">
            <v>80</v>
          </cell>
          <cell r="AM101">
            <v>1200</v>
          </cell>
          <cell r="AN101">
            <v>800</v>
          </cell>
          <cell r="AO101">
            <v>1250</v>
          </cell>
          <cell r="AP101">
            <v>480</v>
          </cell>
          <cell r="AQ101">
            <v>860</v>
          </cell>
          <cell r="AR101">
            <v>1</v>
          </cell>
          <cell r="AS101">
            <v>0</v>
          </cell>
          <cell r="AT101" t="str">
            <v xml:space="preserve">EURO One-way </v>
          </cell>
          <cell r="AU101" t="str">
            <v>3383260012172</v>
          </cell>
        </row>
        <row r="102">
          <cell r="A102">
            <v>283001</v>
          </cell>
          <cell r="B102" t="str">
            <v>4645</v>
          </cell>
          <cell r="C102" t="str">
            <v>COSTA CAFFE CREMA BEANS BAG 1KG X10</v>
          </cell>
          <cell r="D102" t="str">
            <v>COSTA CAFFE CREMA BEANS BAG 1KG X10</v>
          </cell>
          <cell r="E102" t="str">
            <v>Costa Coffee</v>
          </cell>
          <cell r="F102" t="str">
            <v>Crema</v>
          </cell>
          <cell r="G102" t="str">
            <v>BAG</v>
          </cell>
          <cell r="H102" t="str">
            <v xml:space="preserve"> %</v>
          </cell>
          <cell r="I102" t="str">
            <v>10 x 16.7L</v>
          </cell>
          <cell r="J102" t="str">
            <v/>
          </cell>
          <cell r="K102">
            <v>10</v>
          </cell>
          <cell r="L102" t="str">
            <v>6% - 3%</v>
          </cell>
          <cell r="M102" t="str">
            <v>12</v>
          </cell>
          <cell r="N102" t="str">
            <v>M</v>
          </cell>
          <cell r="O102" t="str">
            <v>0</v>
          </cell>
          <cell r="P102">
            <v>16.7</v>
          </cell>
          <cell r="Q102" t="str">
            <v>n/a</v>
          </cell>
          <cell r="R102" t="str">
            <v>8 x 14 x 26</v>
          </cell>
          <cell r="S102">
            <v>1</v>
          </cell>
          <cell r="T102">
            <v>1</v>
          </cell>
          <cell r="U102">
            <v>0</v>
          </cell>
          <cell r="V102" t="str">
            <v>1 x 16.7L</v>
          </cell>
          <cell r="W102" t="str">
            <v>PLASTIC BAG</v>
          </cell>
          <cell r="X102" t="str">
            <v>n/a</v>
          </cell>
          <cell r="Y102" t="str">
            <v>8 x 14 x 26</v>
          </cell>
          <cell r="Z102">
            <v>1</v>
          </cell>
          <cell r="AA102">
            <v>1</v>
          </cell>
          <cell r="AB102">
            <v>0</v>
          </cell>
          <cell r="AC102" t="str">
            <v>10 x 16.7L</v>
          </cell>
          <cell r="AD102" t="str">
            <v>CARDBOARD</v>
          </cell>
          <cell r="AE102" t="str">
            <v>15012547002210</v>
          </cell>
          <cell r="AF102" t="str">
            <v>39.7 x 29.3 x 26</v>
          </cell>
          <cell r="AG102">
            <v>10</v>
          </cell>
          <cell r="AH102">
            <v>10.5</v>
          </cell>
          <cell r="AI102">
            <v>0</v>
          </cell>
          <cell r="AJ102">
            <v>8</v>
          </cell>
          <cell r="AK102">
            <v>6</v>
          </cell>
          <cell r="AL102">
            <v>48</v>
          </cell>
          <cell r="AM102">
            <v>1200</v>
          </cell>
          <cell r="AN102">
            <v>800</v>
          </cell>
          <cell r="AO102">
            <v>1759</v>
          </cell>
          <cell r="AP102">
            <v>480</v>
          </cell>
          <cell r="AQ102">
            <v>529.20000000000005</v>
          </cell>
          <cell r="AR102">
            <v>1</v>
          </cell>
          <cell r="AS102">
            <v>0</v>
          </cell>
          <cell r="AT102" t="str">
            <v xml:space="preserve">EURO One-way </v>
          </cell>
          <cell r="AU102" t="str">
            <v>3383260012035</v>
          </cell>
        </row>
        <row r="103">
          <cell r="A103">
            <v>283002</v>
          </cell>
          <cell r="B103" t="str">
            <v>4646</v>
          </cell>
          <cell r="C103" t="str">
            <v>COSTA SIGNATURE BLEND MED ROAST 1KG X10</v>
          </cell>
          <cell r="D103" t="str">
            <v>COSTA SIGNATURE BLEND MED ROAST 1KG X10</v>
          </cell>
          <cell r="E103" t="str">
            <v>Costa Coffee</v>
          </cell>
          <cell r="F103" t="str">
            <v>Signature Blend Mito</v>
          </cell>
          <cell r="G103" t="str">
            <v>BAG</v>
          </cell>
          <cell r="H103" t="str">
            <v xml:space="preserve"> %</v>
          </cell>
          <cell r="I103" t="str">
            <v>10 x 1.84L</v>
          </cell>
          <cell r="J103" t="str">
            <v/>
          </cell>
          <cell r="K103">
            <v>10</v>
          </cell>
          <cell r="L103" t="str">
            <v>6% - 3%</v>
          </cell>
          <cell r="M103" t="str">
            <v>24</v>
          </cell>
          <cell r="N103" t="str">
            <v>M</v>
          </cell>
          <cell r="O103" t="str">
            <v>0</v>
          </cell>
          <cell r="P103">
            <v>1.84</v>
          </cell>
          <cell r="Q103" t="str">
            <v>n/a</v>
          </cell>
          <cell r="R103" t="str">
            <v>7 x 13 x 23</v>
          </cell>
          <cell r="S103">
            <v>1</v>
          </cell>
          <cell r="T103">
            <v>1</v>
          </cell>
          <cell r="U103">
            <v>0</v>
          </cell>
          <cell r="V103" t="str">
            <v>1 x 1.84L</v>
          </cell>
          <cell r="W103" t="str">
            <v>PLASTIC BAG</v>
          </cell>
          <cell r="X103" t="str">
            <v>n/a</v>
          </cell>
          <cell r="Y103" t="str">
            <v>7 x 13 x 23</v>
          </cell>
          <cell r="Z103">
            <v>1</v>
          </cell>
          <cell r="AA103">
            <v>1</v>
          </cell>
          <cell r="AB103">
            <v>0</v>
          </cell>
          <cell r="AC103" t="str">
            <v>10 x 1.84L</v>
          </cell>
          <cell r="AD103" t="str">
            <v>CARDBOARD</v>
          </cell>
          <cell r="AE103" t="str">
            <v>15012547002203</v>
          </cell>
          <cell r="AF103" t="str">
            <v>39.3 x 29.3 x 26</v>
          </cell>
          <cell r="AG103">
            <v>10</v>
          </cell>
          <cell r="AH103">
            <v>10.5</v>
          </cell>
          <cell r="AI103">
            <v>0</v>
          </cell>
          <cell r="AJ103">
            <v>8</v>
          </cell>
          <cell r="AK103">
            <v>6</v>
          </cell>
          <cell r="AL103">
            <v>48</v>
          </cell>
          <cell r="AM103">
            <v>1200</v>
          </cell>
          <cell r="AN103">
            <v>800</v>
          </cell>
          <cell r="AO103">
            <v>1759</v>
          </cell>
          <cell r="AP103">
            <v>480</v>
          </cell>
          <cell r="AQ103">
            <v>529.20000000000005</v>
          </cell>
          <cell r="AR103">
            <v>1</v>
          </cell>
          <cell r="AS103">
            <v>0</v>
          </cell>
          <cell r="AT103" t="str">
            <v xml:space="preserve">EURO One-way </v>
          </cell>
          <cell r="AU103" t="str">
            <v>3383260012028</v>
          </cell>
        </row>
        <row r="104">
          <cell r="A104">
            <v>283041</v>
          </cell>
          <cell r="B104" t="str">
            <v>3179</v>
          </cell>
          <cell r="C104" t="str">
            <v>MONSTER ENERGY ULTRA FIESTA MANGO BLIK 0.50L X24</v>
          </cell>
          <cell r="D104" t="str">
            <v>MONSTER ENERGY ULTRA FIESTA MANGO BOITE 0.50L X24</v>
          </cell>
          <cell r="E104" t="str">
            <v xml:space="preserve">Monster </v>
          </cell>
          <cell r="F104" t="str">
            <v>Energy Ultra Fiesta Mango</v>
          </cell>
          <cell r="G104" t="str">
            <v xml:space="preserve">CAN </v>
          </cell>
          <cell r="H104" t="str">
            <v xml:space="preserve"> %</v>
          </cell>
          <cell r="I104" t="str">
            <v>24 x 0.5L</v>
          </cell>
          <cell r="J104" t="str">
            <v/>
          </cell>
          <cell r="K104">
            <v>24</v>
          </cell>
          <cell r="L104" t="str">
            <v>6% - 3%</v>
          </cell>
          <cell r="M104" t="str">
            <v>24</v>
          </cell>
          <cell r="N104" t="str">
            <v>M</v>
          </cell>
          <cell r="O104" t="str">
            <v>8</v>
          </cell>
          <cell r="P104">
            <v>0.5</v>
          </cell>
          <cell r="Q104" t="str">
            <v>5060751215011</v>
          </cell>
          <cell r="R104" t="str">
            <v>6.65 x 6.65 x 16.8</v>
          </cell>
          <cell r="S104">
            <v>0.503</v>
          </cell>
          <cell r="T104">
            <v>0.51900000000000002</v>
          </cell>
          <cell r="U104">
            <v>0</v>
          </cell>
          <cell r="V104" t="str">
            <v>1 x 0.5L</v>
          </cell>
          <cell r="W104" t="str">
            <v>CAN</v>
          </cell>
          <cell r="X104" t="str">
            <v>5060751215011</v>
          </cell>
          <cell r="Y104" t="str">
            <v>6.65 x 6.65 x 16.8</v>
          </cell>
          <cell r="Z104">
            <v>0.503</v>
          </cell>
          <cell r="AA104">
            <v>0.51900000000000002</v>
          </cell>
          <cell r="AB104">
            <v>0</v>
          </cell>
          <cell r="AC104" t="str">
            <v>24 x 0.5L</v>
          </cell>
          <cell r="AD104" t="str">
            <v>TRAY WITH SHRINK</v>
          </cell>
          <cell r="AE104" t="str">
            <v>5060751215028</v>
          </cell>
          <cell r="AF104" t="str">
            <v>40.5 x 27.2 x 17.1</v>
          </cell>
          <cell r="AG104">
            <v>12.077999999999999</v>
          </cell>
          <cell r="AH104">
            <v>12.568</v>
          </cell>
          <cell r="AI104">
            <v>0</v>
          </cell>
          <cell r="AJ104">
            <v>10</v>
          </cell>
          <cell r="AK104">
            <v>8</v>
          </cell>
          <cell r="AL104">
            <v>80</v>
          </cell>
          <cell r="AM104">
            <v>1217</v>
          </cell>
          <cell r="AN104">
            <v>1000</v>
          </cell>
          <cell r="AO104">
            <v>1529</v>
          </cell>
          <cell r="AP104">
            <v>966.24</v>
          </cell>
          <cell r="AQ104">
            <v>1036.1079999999999</v>
          </cell>
          <cell r="AR104">
            <v>3</v>
          </cell>
          <cell r="AS104">
            <v>0</v>
          </cell>
          <cell r="AT104" t="str">
            <v>CHEP</v>
          </cell>
          <cell r="AU104" t="str">
            <v>5060751215035</v>
          </cell>
        </row>
        <row r="105">
          <cell r="A105">
            <v>283054</v>
          </cell>
          <cell r="B105" t="str">
            <v>1178</v>
          </cell>
          <cell r="C105" t="str">
            <v>FANTA ORANGE (88) / SPRITE (44) BLIK 0.15L X12 HP DD LIDL</v>
          </cell>
          <cell r="D105" t="str">
            <v>FANTA ORANGE (88) / SPRITE (44) BOITE 0.15L X12 HP DD LIDL</v>
          </cell>
          <cell r="E105" t="str">
            <v>Fanta/Sprite</v>
          </cell>
          <cell r="F105" t="str">
            <v>Mix</v>
          </cell>
          <cell r="G105" t="str">
            <v>CAN</v>
          </cell>
          <cell r="H105" t="str">
            <v xml:space="preserve"> %</v>
          </cell>
          <cell r="I105" t="str">
            <v>132 x 12 x 0.15L</v>
          </cell>
          <cell r="J105" t="str">
            <v/>
          </cell>
          <cell r="K105">
            <v>1584</v>
          </cell>
          <cell r="L105" t="str">
            <v>6% - 3%</v>
          </cell>
          <cell r="M105" t="str">
            <v>12</v>
          </cell>
          <cell r="N105" t="str">
            <v>M</v>
          </cell>
          <cell r="O105" t="str">
            <v>0</v>
          </cell>
          <cell r="P105">
            <v>0.15</v>
          </cell>
          <cell r="Q105" t="str">
            <v>n/a</v>
          </cell>
          <cell r="R105" t="str">
            <v>5.35 x 5.35 x 8.87</v>
          </cell>
          <cell r="S105">
            <v>0.156</v>
          </cell>
          <cell r="T105">
            <v>0.16600000000000001</v>
          </cell>
          <cell r="U105">
            <v>0</v>
          </cell>
          <cell r="V105" t="str">
            <v>12 x 0.15L</v>
          </cell>
          <cell r="W105" t="str">
            <v>CARDBOARD</v>
          </cell>
          <cell r="X105" t="str">
            <v>n/a</v>
          </cell>
          <cell r="Y105" t="str">
            <v>21.4 x 16.2 x 8.95</v>
          </cell>
          <cell r="Z105">
            <v>1.8660000000000001</v>
          </cell>
          <cell r="AA105">
            <v>2.036</v>
          </cell>
          <cell r="AB105">
            <v>0</v>
          </cell>
          <cell r="AC105" t="str">
            <v>132 x 12 x 0.15L</v>
          </cell>
          <cell r="AD105" t="str">
            <v>HALF PALLET</v>
          </cell>
          <cell r="AE105" t="str">
            <v>3383260012325</v>
          </cell>
          <cell r="AF105" t="str">
            <v>80 x 60 x 114.8</v>
          </cell>
          <cell r="AG105">
            <v>246.31200000000001</v>
          </cell>
          <cell r="AH105">
            <v>283.60000000000002</v>
          </cell>
          <cell r="AI105">
            <v>0</v>
          </cell>
          <cell r="AJ105">
            <v>2</v>
          </cell>
          <cell r="AK105">
            <v>1</v>
          </cell>
          <cell r="AL105">
            <v>2</v>
          </cell>
          <cell r="AM105">
            <v>1200</v>
          </cell>
          <cell r="AN105">
            <v>800</v>
          </cell>
          <cell r="AO105">
            <v>1292</v>
          </cell>
          <cell r="AP105">
            <v>492.62400000000002</v>
          </cell>
          <cell r="AQ105">
            <v>592.20399999999995</v>
          </cell>
          <cell r="AR105">
            <v>1.5</v>
          </cell>
          <cell r="AS105">
            <v>0</v>
          </cell>
          <cell r="AT105" t="str">
            <v>1xECHEP + 2x Dusseldorfer CHEP</v>
          </cell>
          <cell r="AU105" t="str">
            <v>3383260012318</v>
          </cell>
        </row>
        <row r="106">
          <cell r="A106">
            <v>283087</v>
          </cell>
          <cell r="B106" t="str">
            <v>7008</v>
          </cell>
          <cell r="C106" t="str">
            <v>MONSTER JUICED MONARCH BLIK 0.50L X24</v>
          </cell>
          <cell r="D106" t="str">
            <v>MONSTER JUICED MONARCH BOITE 0.50L X24</v>
          </cell>
          <cell r="E106" t="str">
            <v>Monster</v>
          </cell>
          <cell r="F106" t="str">
            <v>Juiced Monarch</v>
          </cell>
          <cell r="G106" t="str">
            <v xml:space="preserve">CAN </v>
          </cell>
          <cell r="H106" t="str">
            <v xml:space="preserve"> %</v>
          </cell>
          <cell r="I106" t="str">
            <v>24 x 0.5L</v>
          </cell>
          <cell r="J106" t="str">
            <v/>
          </cell>
          <cell r="K106">
            <v>24</v>
          </cell>
          <cell r="L106" t="str">
            <v>6% - 3%</v>
          </cell>
          <cell r="M106" t="str">
            <v>24</v>
          </cell>
          <cell r="N106" t="str">
            <v>M</v>
          </cell>
          <cell r="O106" t="str">
            <v>8</v>
          </cell>
          <cell r="P106">
            <v>0.5</v>
          </cell>
          <cell r="Q106" t="str">
            <v>5060751215905</v>
          </cell>
          <cell r="R106" t="str">
            <v>6.65 x 6.65 x 16.8</v>
          </cell>
          <cell r="S106">
            <v>0.52100000000000002</v>
          </cell>
          <cell r="T106">
            <v>0.53700000000000003</v>
          </cell>
          <cell r="U106">
            <v>0</v>
          </cell>
          <cell r="V106" t="str">
            <v>1 x 0.5L</v>
          </cell>
          <cell r="W106" t="str">
            <v>CAN</v>
          </cell>
          <cell r="X106" t="str">
            <v>5060751215905</v>
          </cell>
          <cell r="Y106" t="str">
            <v>6.65 x 6.65 x 16.8</v>
          </cell>
          <cell r="Z106">
            <v>0.52100000000000002</v>
          </cell>
          <cell r="AA106">
            <v>0.53700000000000003</v>
          </cell>
          <cell r="AB106">
            <v>0</v>
          </cell>
          <cell r="AC106" t="str">
            <v>24 x 0.5L</v>
          </cell>
          <cell r="AD106" t="str">
            <v>TRAY WITH SHRINK</v>
          </cell>
          <cell r="AE106" t="str">
            <v>5060751215141</v>
          </cell>
          <cell r="AF106" t="str">
            <v>40.5 x 27.2 x 17.1</v>
          </cell>
          <cell r="AG106">
            <v>12.510999999999999</v>
          </cell>
          <cell r="AH106">
            <v>13.000999999999999</v>
          </cell>
          <cell r="AI106">
            <v>0</v>
          </cell>
          <cell r="AJ106">
            <v>10</v>
          </cell>
          <cell r="AK106">
            <v>8</v>
          </cell>
          <cell r="AL106">
            <v>80</v>
          </cell>
          <cell r="AM106">
            <v>1217</v>
          </cell>
          <cell r="AN106">
            <v>1000</v>
          </cell>
          <cell r="AO106">
            <v>1529</v>
          </cell>
          <cell r="AP106">
            <v>1000.88</v>
          </cell>
          <cell r="AQ106">
            <v>1070.7639999999999</v>
          </cell>
          <cell r="AR106">
            <v>3</v>
          </cell>
          <cell r="AS106">
            <v>0</v>
          </cell>
          <cell r="AT106" t="str">
            <v>CHEP</v>
          </cell>
          <cell r="AU106" t="str">
            <v>5060751215158</v>
          </cell>
        </row>
        <row r="107">
          <cell r="A107">
            <v>283402</v>
          </cell>
          <cell r="B107" t="str">
            <v>4179</v>
          </cell>
          <cell r="C107" t="str">
            <v>COCA-COLA ZERO NO CAFFEINE PET 1.5L X6</v>
          </cell>
          <cell r="D107" t="str">
            <v>COCA COLA ZERO NO CAFFEINE PET 1.5L X6</v>
          </cell>
          <cell r="E107" t="str">
            <v>Coca-Cola Zero</v>
          </cell>
          <cell r="F107" t="str">
            <v>No Caffeine</v>
          </cell>
          <cell r="G107" t="str">
            <v>PET</v>
          </cell>
          <cell r="H107" t="str">
            <v xml:space="preserve"> %</v>
          </cell>
          <cell r="I107" t="str">
            <v>6 x 1.5L</v>
          </cell>
          <cell r="J107" t="str">
            <v/>
          </cell>
          <cell r="K107">
            <v>6</v>
          </cell>
          <cell r="L107" t="str">
            <v>6% - 3%</v>
          </cell>
          <cell r="M107" t="str">
            <v>6</v>
          </cell>
          <cell r="N107" t="str">
            <v>M</v>
          </cell>
          <cell r="O107" t="str">
            <v>0</v>
          </cell>
          <cell r="P107">
            <v>1.5</v>
          </cell>
          <cell r="Q107" t="str">
            <v>5449000169358</v>
          </cell>
          <cell r="R107" t="str">
            <v>9.48 x 9.48 x 31.6</v>
          </cell>
          <cell r="S107">
            <v>1.4970000000000001</v>
          </cell>
          <cell r="T107">
            <v>1.5389999999999999</v>
          </cell>
          <cell r="U107">
            <v>0</v>
          </cell>
          <cell r="V107" t="str">
            <v>6 x 1.5L</v>
          </cell>
          <cell r="W107" t="str">
            <v>SHRINK</v>
          </cell>
          <cell r="X107" t="str">
            <v>5449000179197</v>
          </cell>
          <cell r="Y107" t="str">
            <v>28.43 x 18.95 x 31.6</v>
          </cell>
          <cell r="Z107">
            <v>8.9819999999999993</v>
          </cell>
          <cell r="AA107">
            <v>9.25</v>
          </cell>
          <cell r="AB107">
            <v>0</v>
          </cell>
          <cell r="AC107" t="str">
            <v>6 x 1.5L</v>
          </cell>
          <cell r="AD107" t="str">
            <v>SHRINKWRAPPED</v>
          </cell>
          <cell r="AE107" t="str">
            <v>5449000179197</v>
          </cell>
          <cell r="AF107" t="str">
            <v>28.43 x 18.95 x 31.6</v>
          </cell>
          <cell r="AG107">
            <v>8.9819999999999993</v>
          </cell>
          <cell r="AH107">
            <v>9.25</v>
          </cell>
          <cell r="AI107">
            <v>0</v>
          </cell>
          <cell r="AJ107">
            <v>22</v>
          </cell>
          <cell r="AK107">
            <v>5</v>
          </cell>
          <cell r="AL107">
            <v>110</v>
          </cell>
          <cell r="AM107">
            <v>1200</v>
          </cell>
          <cell r="AN107">
            <v>1043</v>
          </cell>
          <cell r="AO107">
            <v>1754</v>
          </cell>
          <cell r="AP107">
            <v>988.02</v>
          </cell>
          <cell r="AQ107">
            <v>1049.952</v>
          </cell>
          <cell r="AR107">
            <v>2.5</v>
          </cell>
          <cell r="AS107">
            <v>0</v>
          </cell>
          <cell r="AT107" t="str">
            <v>CHEP</v>
          </cell>
          <cell r="AU107" t="str">
            <v>5449000979094</v>
          </cell>
        </row>
        <row r="108">
          <cell r="A108">
            <v>283568</v>
          </cell>
          <cell r="B108" t="str">
            <v>6200</v>
          </cell>
          <cell r="C108" t="str">
            <v>COCA-COLA CHERRY PET 0.375L X12</v>
          </cell>
          <cell r="D108" t="str">
            <v>COCA-COLA CHERRY PET 0.375L X12</v>
          </cell>
          <cell r="E108" t="str">
            <v>Coca-Cola</v>
          </cell>
          <cell r="F108" t="str">
            <v>Cherry</v>
          </cell>
          <cell r="G108" t="str">
            <v>PET</v>
          </cell>
          <cell r="H108" t="str">
            <v xml:space="preserve"> %</v>
          </cell>
          <cell r="I108" t="str">
            <v>12 x 0.375L</v>
          </cell>
          <cell r="J108" t="str">
            <v/>
          </cell>
          <cell r="K108">
            <v>12</v>
          </cell>
          <cell r="L108" t="str">
            <v>6% - 3%</v>
          </cell>
          <cell r="M108" t="str">
            <v>5</v>
          </cell>
          <cell r="N108" t="str">
            <v>M</v>
          </cell>
          <cell r="O108" t="str">
            <v>0</v>
          </cell>
          <cell r="P108">
            <v>0.375</v>
          </cell>
          <cell r="Q108" t="str">
            <v>5449000229755</v>
          </cell>
          <cell r="R108" t="str">
            <v>5.95 x 5.95 x 20.47</v>
          </cell>
          <cell r="S108">
            <v>0.39100000000000001</v>
          </cell>
          <cell r="T108">
            <v>0.41299999999999998</v>
          </cell>
          <cell r="U108">
            <v>0</v>
          </cell>
          <cell r="V108" t="str">
            <v>1 x 0.375L</v>
          </cell>
          <cell r="W108" t="str">
            <v>PET</v>
          </cell>
          <cell r="X108" t="str">
            <v>5449000229755</v>
          </cell>
          <cell r="Y108" t="str">
            <v>5.95 x 5.95 x 20.47</v>
          </cell>
          <cell r="Z108">
            <v>0.39100000000000001</v>
          </cell>
          <cell r="AA108">
            <v>0.41299999999999998</v>
          </cell>
          <cell r="AB108">
            <v>0</v>
          </cell>
          <cell r="AC108" t="str">
            <v>12 x 0.375L</v>
          </cell>
          <cell r="AD108" t="str">
            <v>SHRINKWRAPPED</v>
          </cell>
          <cell r="AE108" t="str">
            <v>5449000229748</v>
          </cell>
          <cell r="AF108" t="str">
            <v>23.8 x 17.85 x 20.7</v>
          </cell>
          <cell r="AG108">
            <v>4.6870000000000003</v>
          </cell>
          <cell r="AH108">
            <v>4.968</v>
          </cell>
          <cell r="AI108">
            <v>0</v>
          </cell>
          <cell r="AJ108">
            <v>22</v>
          </cell>
          <cell r="AK108">
            <v>7</v>
          </cell>
          <cell r="AL108">
            <v>154</v>
          </cell>
          <cell r="AM108">
            <v>1200</v>
          </cell>
          <cell r="AN108">
            <v>833</v>
          </cell>
          <cell r="AO108">
            <v>1600</v>
          </cell>
          <cell r="AP108">
            <v>721.798</v>
          </cell>
          <cell r="AQ108">
            <v>790.36500000000001</v>
          </cell>
          <cell r="AR108">
            <v>2</v>
          </cell>
          <cell r="AS108">
            <v>0</v>
          </cell>
          <cell r="AT108" t="str">
            <v>EURO CHEP</v>
          </cell>
          <cell r="AU108" t="str">
            <v>5449000661807</v>
          </cell>
        </row>
        <row r="109">
          <cell r="A109">
            <v>283745</v>
          </cell>
          <cell r="B109" t="str">
            <v>1125</v>
          </cell>
          <cell r="C109" t="str">
            <v>COCA-COLA PET 1.5L X6 EURO</v>
          </cell>
          <cell r="D109" t="str">
            <v>COCA-COLA PET 1.5L X6 EURO</v>
          </cell>
          <cell r="E109" t="str">
            <v>Coca-Cola</v>
          </cell>
          <cell r="F109" t="str">
            <v/>
          </cell>
          <cell r="G109" t="str">
            <v>PET</v>
          </cell>
          <cell r="H109" t="str">
            <v xml:space="preserve"> %</v>
          </cell>
          <cell r="I109" t="str">
            <v>6 x 1.5L</v>
          </cell>
          <cell r="J109" t="str">
            <v/>
          </cell>
          <cell r="K109">
            <v>6</v>
          </cell>
          <cell r="L109" t="str">
            <v>6% - 3%</v>
          </cell>
          <cell r="M109" t="str">
            <v>6</v>
          </cell>
          <cell r="N109" t="str">
            <v>M</v>
          </cell>
          <cell r="O109" t="str">
            <v>0</v>
          </cell>
          <cell r="P109">
            <v>1.5</v>
          </cell>
          <cell r="Q109" t="str">
            <v>5449000000439</v>
          </cell>
          <cell r="R109" t="str">
            <v>9.48 x 9.48 x 31.3</v>
          </cell>
          <cell r="S109">
            <v>1.5580000000000001</v>
          </cell>
          <cell r="T109">
            <v>1.6</v>
          </cell>
          <cell r="U109">
            <v>0</v>
          </cell>
          <cell r="V109" t="str">
            <v>6 x 1.5L</v>
          </cell>
          <cell r="W109" t="str">
            <v>SHRINK</v>
          </cell>
          <cell r="X109" t="str">
            <v>5449000050564</v>
          </cell>
          <cell r="Y109" t="str">
            <v>28.43 x 18.95 x 31.6</v>
          </cell>
          <cell r="Z109">
            <v>9.3469999999999995</v>
          </cell>
          <cell r="AA109">
            <v>9.6150000000000002</v>
          </cell>
          <cell r="AB109">
            <v>0</v>
          </cell>
          <cell r="AC109" t="str">
            <v>6 x 1.5L</v>
          </cell>
          <cell r="AD109" t="str">
            <v>SHRINKWRAPPED</v>
          </cell>
          <cell r="AE109" t="str">
            <v>5449000050564</v>
          </cell>
          <cell r="AF109" t="str">
            <v>28.43 x 18.95 x 31.6</v>
          </cell>
          <cell r="AG109">
            <v>9.3469999999999995</v>
          </cell>
          <cell r="AH109">
            <v>9.6150000000000002</v>
          </cell>
          <cell r="AI109">
            <v>0</v>
          </cell>
          <cell r="AJ109">
            <v>16</v>
          </cell>
          <cell r="AK109">
            <v>4</v>
          </cell>
          <cell r="AL109">
            <v>64</v>
          </cell>
          <cell r="AM109">
            <v>1200</v>
          </cell>
          <cell r="AN109">
            <v>800</v>
          </cell>
          <cell r="AO109">
            <v>1415</v>
          </cell>
          <cell r="AP109">
            <v>598.20799999999997</v>
          </cell>
          <cell r="AQ109">
            <v>642.03700000000003</v>
          </cell>
          <cell r="AR109">
            <v>2</v>
          </cell>
          <cell r="AS109">
            <v>0</v>
          </cell>
          <cell r="AT109" t="str">
            <v>EURO CHEP</v>
          </cell>
          <cell r="AU109" t="str">
            <v>3383260013780</v>
          </cell>
        </row>
        <row r="110">
          <cell r="A110">
            <v>283746</v>
          </cell>
          <cell r="B110" t="str">
            <v>1126</v>
          </cell>
          <cell r="C110" t="str">
            <v>COCA-COLA ZERO PET 1.5L X6 EURO</v>
          </cell>
          <cell r="D110" t="str">
            <v>COCA-COLA ZERO PET 1.5L X6 EURO</v>
          </cell>
          <cell r="E110" t="str">
            <v>Coca-Cola Zero</v>
          </cell>
          <cell r="F110" t="str">
            <v/>
          </cell>
          <cell r="G110" t="str">
            <v>PET</v>
          </cell>
          <cell r="H110" t="str">
            <v xml:space="preserve"> %</v>
          </cell>
          <cell r="I110" t="str">
            <v>6 x 1.5L</v>
          </cell>
          <cell r="J110" t="str">
            <v/>
          </cell>
          <cell r="K110">
            <v>6</v>
          </cell>
          <cell r="L110" t="str">
            <v>6% - 3%</v>
          </cell>
          <cell r="M110" t="str">
            <v>6</v>
          </cell>
          <cell r="N110" t="str">
            <v>M</v>
          </cell>
          <cell r="O110" t="str">
            <v>0</v>
          </cell>
          <cell r="P110">
            <v>1.5</v>
          </cell>
          <cell r="Q110" t="str">
            <v>5449000133335</v>
          </cell>
          <cell r="R110" t="str">
            <v>9.48 x 9.48 x 31.3</v>
          </cell>
          <cell r="S110">
            <v>1.4970000000000001</v>
          </cell>
          <cell r="T110">
            <v>1.5389999999999999</v>
          </cell>
          <cell r="U110">
            <v>0</v>
          </cell>
          <cell r="V110" t="str">
            <v>6 x 1.5L</v>
          </cell>
          <cell r="W110" t="str">
            <v>SHRINK</v>
          </cell>
          <cell r="X110" t="str">
            <v>5449000134578</v>
          </cell>
          <cell r="Y110" t="str">
            <v>28.43 x 18.95 x 31.6</v>
          </cell>
          <cell r="Z110">
            <v>8.9819999999999993</v>
          </cell>
          <cell r="AA110">
            <v>9.25</v>
          </cell>
          <cell r="AB110">
            <v>0</v>
          </cell>
          <cell r="AC110" t="str">
            <v>6 x 1.5L</v>
          </cell>
          <cell r="AD110" t="str">
            <v>SHRINKWRAPPED</v>
          </cell>
          <cell r="AE110" t="str">
            <v>5449000134578</v>
          </cell>
          <cell r="AF110" t="str">
            <v>28.43 x 18.95 x 31.6</v>
          </cell>
          <cell r="AG110">
            <v>8.9819999999999993</v>
          </cell>
          <cell r="AH110">
            <v>9.25</v>
          </cell>
          <cell r="AI110">
            <v>0</v>
          </cell>
          <cell r="AJ110">
            <v>16</v>
          </cell>
          <cell r="AK110">
            <v>4</v>
          </cell>
          <cell r="AL110">
            <v>64</v>
          </cell>
          <cell r="AM110">
            <v>1200</v>
          </cell>
          <cell r="AN110">
            <v>800</v>
          </cell>
          <cell r="AO110">
            <v>1415</v>
          </cell>
          <cell r="AP110">
            <v>574.84799999999996</v>
          </cell>
          <cell r="AQ110">
            <v>618.65099999999995</v>
          </cell>
          <cell r="AR110">
            <v>2</v>
          </cell>
          <cell r="AS110">
            <v>0</v>
          </cell>
          <cell r="AT110" t="str">
            <v>EURO CHEP</v>
          </cell>
          <cell r="AU110" t="str">
            <v>3383260013803</v>
          </cell>
        </row>
        <row r="111">
          <cell r="A111">
            <v>283751</v>
          </cell>
          <cell r="B111" t="str">
            <v>1128</v>
          </cell>
          <cell r="C111" t="str">
            <v>FANTA SINAAS PET 1.5L X4 EURO</v>
          </cell>
          <cell r="D111" t="str">
            <v>FANTA ORANGE PET 1.5L X4 EURO</v>
          </cell>
          <cell r="E111" t="str">
            <v>Fanta</v>
          </cell>
          <cell r="F111" t="str">
            <v>Orange</v>
          </cell>
          <cell r="G111" t="str">
            <v>PET</v>
          </cell>
          <cell r="H111" t="str">
            <v xml:space="preserve"> %</v>
          </cell>
          <cell r="I111" t="str">
            <v>4 x 1.5L</v>
          </cell>
          <cell r="J111" t="str">
            <v/>
          </cell>
          <cell r="K111">
            <v>4</v>
          </cell>
          <cell r="L111" t="str">
            <v>6% - 3%</v>
          </cell>
          <cell r="M111" t="str">
            <v>6</v>
          </cell>
          <cell r="N111" t="str">
            <v>M</v>
          </cell>
          <cell r="O111" t="str">
            <v>0</v>
          </cell>
          <cell r="P111">
            <v>1.5</v>
          </cell>
          <cell r="Q111" t="str">
            <v>5449000052926</v>
          </cell>
          <cell r="R111" t="str">
            <v>9.48 x 9.48 x 31.6</v>
          </cell>
          <cell r="S111">
            <v>1.5649999999999999</v>
          </cell>
          <cell r="T111">
            <v>1.6060000000000001</v>
          </cell>
          <cell r="U111">
            <v>0</v>
          </cell>
          <cell r="V111" t="str">
            <v>4 x 1.5L</v>
          </cell>
          <cell r="W111" t="str">
            <v>SHRINK</v>
          </cell>
          <cell r="X111" t="str">
            <v>5449000022042</v>
          </cell>
          <cell r="Y111" t="str">
            <v>18.95 x 18.95 x 31.6</v>
          </cell>
          <cell r="Z111">
            <v>6.26</v>
          </cell>
          <cell r="AA111">
            <v>6.4390000000000001</v>
          </cell>
          <cell r="AB111">
            <v>0</v>
          </cell>
          <cell r="AC111" t="str">
            <v>4 x 1.5L</v>
          </cell>
          <cell r="AD111" t="str">
            <v>SHRINKWRAPPED</v>
          </cell>
          <cell r="AE111" t="str">
            <v>5449000022042</v>
          </cell>
          <cell r="AF111" t="str">
            <v>18.95 x 18.95 x 31.6</v>
          </cell>
          <cell r="AG111">
            <v>6.26</v>
          </cell>
          <cell r="AH111">
            <v>6.4390000000000001</v>
          </cell>
          <cell r="AI111">
            <v>0</v>
          </cell>
          <cell r="AJ111">
            <v>24</v>
          </cell>
          <cell r="AK111">
            <v>4</v>
          </cell>
          <cell r="AL111">
            <v>96</v>
          </cell>
          <cell r="AM111">
            <v>1200</v>
          </cell>
          <cell r="AN111">
            <v>800</v>
          </cell>
          <cell r="AO111">
            <v>1416</v>
          </cell>
          <cell r="AP111">
            <v>600.96</v>
          </cell>
          <cell r="AQ111">
            <v>648.678</v>
          </cell>
          <cell r="AR111">
            <v>2</v>
          </cell>
          <cell r="AS111">
            <v>0</v>
          </cell>
          <cell r="AT111" t="str">
            <v>EURO CHEP</v>
          </cell>
          <cell r="AU111" t="str">
            <v>3383260013810</v>
          </cell>
        </row>
        <row r="112">
          <cell r="A112">
            <v>283884</v>
          </cell>
          <cell r="B112" t="str">
            <v>1011</v>
          </cell>
          <cell r="C112" t="str">
            <v>COCA-COLA ZERO VANILLA BLIK 0.33L 4X6 SLEEK</v>
          </cell>
          <cell r="D112" t="str">
            <v>COCA-COLA ZERO VANILLA BOITE 0.33L 4X6 SLEEK</v>
          </cell>
          <cell r="E112" t="str">
            <v>Coca-Cola Zero</v>
          </cell>
          <cell r="F112" t="str">
            <v>Vanilla</v>
          </cell>
          <cell r="G112" t="str">
            <v>SLEEKCAN</v>
          </cell>
          <cell r="H112" t="str">
            <v xml:space="preserve"> %</v>
          </cell>
          <cell r="I112" t="str">
            <v>4 x 6 x 0.33L</v>
          </cell>
          <cell r="J112" t="str">
            <v/>
          </cell>
          <cell r="K112">
            <v>24</v>
          </cell>
          <cell r="L112" t="str">
            <v>6% - 3%</v>
          </cell>
          <cell r="M112" t="str">
            <v>6</v>
          </cell>
          <cell r="N112" t="str">
            <v>M</v>
          </cell>
          <cell r="O112" t="str">
            <v>0</v>
          </cell>
          <cell r="P112">
            <v>0.33</v>
          </cell>
          <cell r="Q112" t="str">
            <v>5449000259769</v>
          </cell>
          <cell r="R112" t="str">
            <v>5.85 x 5.85 x 14.55</v>
          </cell>
          <cell r="S112">
            <v>0.32900000000000001</v>
          </cell>
          <cell r="T112">
            <v>0.34100000000000003</v>
          </cell>
          <cell r="U112">
            <v>0</v>
          </cell>
          <cell r="V112" t="str">
            <v>6 x 0.33L</v>
          </cell>
          <cell r="W112" t="str">
            <v>SHRINK</v>
          </cell>
          <cell r="X112" t="str">
            <v>5449000304292</v>
          </cell>
          <cell r="Y112" t="str">
            <v>17.55 x 11.7 x 14.55</v>
          </cell>
          <cell r="Z112">
            <v>1.976</v>
          </cell>
          <cell r="AA112">
            <v>2.0539999999999998</v>
          </cell>
          <cell r="AB112">
            <v>0</v>
          </cell>
          <cell r="AC112" t="str">
            <v>4 x 6 x 0.33L</v>
          </cell>
          <cell r="AD112" t="str">
            <v>TRAY WITHOUT SHRINK</v>
          </cell>
          <cell r="AE112" t="str">
            <v>5449000304308</v>
          </cell>
          <cell r="AF112" t="str">
            <v>35.8 x 23.7 x 14.75</v>
          </cell>
          <cell r="AG112">
            <v>7.9029999999999996</v>
          </cell>
          <cell r="AH112">
            <v>8.2780000000000005</v>
          </cell>
          <cell r="AI112">
            <v>0</v>
          </cell>
          <cell r="AJ112">
            <v>13</v>
          </cell>
          <cell r="AK112">
            <v>10</v>
          </cell>
          <cell r="AL112">
            <v>130</v>
          </cell>
          <cell r="AM112">
            <v>1200</v>
          </cell>
          <cell r="AN112">
            <v>1000</v>
          </cell>
          <cell r="AO112">
            <v>1638</v>
          </cell>
          <cell r="AP112">
            <v>1027.3900000000001</v>
          </cell>
          <cell r="AQ112">
            <v>1106.5229999999999</v>
          </cell>
          <cell r="AR112">
            <v>3</v>
          </cell>
          <cell r="AS112">
            <v>0</v>
          </cell>
          <cell r="AT112" t="str">
            <v>CHEP</v>
          </cell>
          <cell r="AU112" t="str">
            <v>5449000714374</v>
          </cell>
        </row>
        <row r="113">
          <cell r="A113">
            <v>283967</v>
          </cell>
          <cell r="B113" t="str">
            <v>3739</v>
          </cell>
          <cell r="C113" t="str">
            <v>COSTA CHARACTER ROAST COLUMBIA BAG 1KG X10</v>
          </cell>
          <cell r="D113" t="str">
            <v>COSTA CHARACTER ROAST COLUMBIA BAG 1KG X10</v>
          </cell>
          <cell r="E113" t="str">
            <v>Costa Coffee</v>
          </cell>
          <cell r="F113" t="str">
            <v>Columbia</v>
          </cell>
          <cell r="G113" t="str">
            <v>BAG</v>
          </cell>
          <cell r="H113" t="str">
            <v xml:space="preserve"> %</v>
          </cell>
          <cell r="I113" t="str">
            <v>10 x 18.397L</v>
          </cell>
          <cell r="J113" t="str">
            <v/>
          </cell>
          <cell r="K113">
            <v>10</v>
          </cell>
          <cell r="L113" t="str">
            <v>6% - 3%</v>
          </cell>
          <cell r="M113" t="str">
            <v>24</v>
          </cell>
          <cell r="N113" t="str">
            <v>M</v>
          </cell>
          <cell r="O113" t="str">
            <v>0</v>
          </cell>
          <cell r="P113">
            <v>18.396999999999998</v>
          </cell>
          <cell r="Q113" t="str">
            <v>5012547002268</v>
          </cell>
          <cell r="R113" t="str">
            <v>7 x 13 x 23</v>
          </cell>
          <cell r="S113">
            <v>1</v>
          </cell>
          <cell r="T113">
            <v>1</v>
          </cell>
          <cell r="U113">
            <v>0</v>
          </cell>
          <cell r="V113" t="str">
            <v>1 x 18.397L</v>
          </cell>
          <cell r="W113" t="str">
            <v>FOIL</v>
          </cell>
          <cell r="X113" t="str">
            <v>5012547002268</v>
          </cell>
          <cell r="Y113" t="str">
            <v>7 x 13 x 23</v>
          </cell>
          <cell r="Z113">
            <v>1</v>
          </cell>
          <cell r="AA113">
            <v>1</v>
          </cell>
          <cell r="AB113">
            <v>0</v>
          </cell>
          <cell r="AC113" t="str">
            <v>10 x 18.397L</v>
          </cell>
          <cell r="AD113" t="str">
            <v>CARDBOARD</v>
          </cell>
          <cell r="AE113" t="str">
            <v>15012547002265</v>
          </cell>
          <cell r="AF113" t="str">
            <v>39.3 x 29.3 x 26</v>
          </cell>
          <cell r="AG113">
            <v>10</v>
          </cell>
          <cell r="AH113">
            <v>10.5</v>
          </cell>
          <cell r="AI113">
            <v>0</v>
          </cell>
          <cell r="AJ113">
            <v>8</v>
          </cell>
          <cell r="AK113">
            <v>6</v>
          </cell>
          <cell r="AL113">
            <v>48</v>
          </cell>
          <cell r="AM113">
            <v>1200</v>
          </cell>
          <cell r="AN113">
            <v>800</v>
          </cell>
          <cell r="AO113">
            <v>1759</v>
          </cell>
          <cell r="AP113">
            <v>480</v>
          </cell>
          <cell r="AQ113">
            <v>529.20000000000005</v>
          </cell>
          <cell r="AR113">
            <v>1</v>
          </cell>
          <cell r="AS113">
            <v>0</v>
          </cell>
          <cell r="AT113" t="str">
            <v xml:space="preserve">EURO White </v>
          </cell>
          <cell r="AU113" t="str">
            <v>3383260014251</v>
          </cell>
        </row>
        <row r="114">
          <cell r="A114">
            <v>283968</v>
          </cell>
          <cell r="B114" t="str">
            <v>7049</v>
          </cell>
          <cell r="C114" t="str">
            <v>COCA-COLA ZERO NO CAFFEINE BLIK 0.33L 4X6 SLEEK</v>
          </cell>
          <cell r="D114" t="str">
            <v>COCA COLA ZERO NO CAFFEINE BOITE 0.33L 4X6 SLEEK</v>
          </cell>
          <cell r="E114" t="str">
            <v>Coca-Cola Zero</v>
          </cell>
          <cell r="F114" t="str">
            <v>No Caffeine</v>
          </cell>
          <cell r="G114" t="str">
            <v>SLEEKCAN</v>
          </cell>
          <cell r="H114" t="str">
            <v xml:space="preserve"> %</v>
          </cell>
          <cell r="I114" t="str">
            <v>4 x 6 x 0.33L</v>
          </cell>
          <cell r="J114" t="str">
            <v/>
          </cell>
          <cell r="K114">
            <v>24</v>
          </cell>
          <cell r="L114" t="str">
            <v>6% - 3%</v>
          </cell>
          <cell r="M114" t="str">
            <v>6</v>
          </cell>
          <cell r="N114" t="str">
            <v>M</v>
          </cell>
          <cell r="O114" t="str">
            <v>0</v>
          </cell>
          <cell r="P114">
            <v>0.33</v>
          </cell>
          <cell r="Q114" t="str">
            <v>5449000233295</v>
          </cell>
          <cell r="R114" t="str">
            <v>5.8 x 5.8 x 14.55</v>
          </cell>
          <cell r="S114">
            <v>0.32900000000000001</v>
          </cell>
          <cell r="T114">
            <v>0.34100000000000003</v>
          </cell>
          <cell r="U114">
            <v>0</v>
          </cell>
          <cell r="V114" t="str">
            <v>6 x 0.33L</v>
          </cell>
          <cell r="W114" t="str">
            <v>SHRINK</v>
          </cell>
          <cell r="X114" t="str">
            <v>5449000233721</v>
          </cell>
          <cell r="Y114" t="str">
            <v>17.55 x 11.7 x 14.55</v>
          </cell>
          <cell r="Z114">
            <v>1.976</v>
          </cell>
          <cell r="AA114">
            <v>2.0539999999999998</v>
          </cell>
          <cell r="AB114">
            <v>0</v>
          </cell>
          <cell r="AC114" t="str">
            <v>4 x 6 x 0.33L</v>
          </cell>
          <cell r="AD114" t="str">
            <v>TRAY WITHOUT SHRINK</v>
          </cell>
          <cell r="AE114" t="str">
            <v>5449000304339</v>
          </cell>
          <cell r="AF114" t="str">
            <v>35.8 x 23.7 x 14.75</v>
          </cell>
          <cell r="AG114">
            <v>7.9039999999999999</v>
          </cell>
          <cell r="AH114">
            <v>8.2789999999999999</v>
          </cell>
          <cell r="AI114">
            <v>0</v>
          </cell>
          <cell r="AJ114">
            <v>13</v>
          </cell>
          <cell r="AK114">
            <v>10</v>
          </cell>
          <cell r="AL114">
            <v>130</v>
          </cell>
          <cell r="AM114">
            <v>1200</v>
          </cell>
          <cell r="AN114">
            <v>1000</v>
          </cell>
          <cell r="AO114">
            <v>1638</v>
          </cell>
          <cell r="AP114">
            <v>1027.52</v>
          </cell>
          <cell r="AQ114">
            <v>1106.5740000000001</v>
          </cell>
          <cell r="AR114">
            <v>3</v>
          </cell>
          <cell r="AS114">
            <v>0</v>
          </cell>
          <cell r="AT114" t="str">
            <v>CHEP</v>
          </cell>
          <cell r="AU114" t="str">
            <v>5449000714497</v>
          </cell>
        </row>
        <row r="115">
          <cell r="A115">
            <v>284091</v>
          </cell>
          <cell r="B115" t="str">
            <v>3203</v>
          </cell>
          <cell r="C115" t="str">
            <v>COCA-COLA ZERO NO CAFFEINE BLIK 0.15L 2X12</v>
          </cell>
          <cell r="D115" t="str">
            <v>COCA COLA ZERO NO CAFFEINE BOITE 0.15L 2X12</v>
          </cell>
          <cell r="E115" t="str">
            <v>Coca-Cola Zero</v>
          </cell>
          <cell r="F115" t="str">
            <v>No Caffeine</v>
          </cell>
          <cell r="G115" t="str">
            <v xml:space="preserve">CAN </v>
          </cell>
          <cell r="H115" t="str">
            <v xml:space="preserve"> %</v>
          </cell>
          <cell r="I115" t="str">
            <v>2 x 12 x 0.15L</v>
          </cell>
          <cell r="J115" t="str">
            <v/>
          </cell>
          <cell r="K115">
            <v>24</v>
          </cell>
          <cell r="L115" t="str">
            <v>6% - 3%</v>
          </cell>
          <cell r="M115" t="str">
            <v>6</v>
          </cell>
          <cell r="N115" t="str">
            <v>M</v>
          </cell>
          <cell r="O115" t="str">
            <v>0</v>
          </cell>
          <cell r="P115">
            <v>0.15</v>
          </cell>
          <cell r="Q115" t="str">
            <v>90490286</v>
          </cell>
          <cell r="R115" t="str">
            <v>5.35 x 5.35 x 8.87</v>
          </cell>
          <cell r="S115">
            <v>0.15</v>
          </cell>
          <cell r="T115">
            <v>0.159</v>
          </cell>
          <cell r="U115">
            <v>0</v>
          </cell>
          <cell r="V115" t="str">
            <v>12 x 0.15L</v>
          </cell>
          <cell r="W115" t="str">
            <v>CARDBOARD</v>
          </cell>
          <cell r="X115" t="str">
            <v>5449000306180</v>
          </cell>
          <cell r="Y115" t="str">
            <v>21.4 x 16.2 x 8.95</v>
          </cell>
          <cell r="Z115">
            <v>1.796</v>
          </cell>
          <cell r="AA115">
            <v>1.9550000000000001</v>
          </cell>
          <cell r="AB115">
            <v>0</v>
          </cell>
          <cell r="AC115" t="str">
            <v>2 x 12 x 0.15L</v>
          </cell>
          <cell r="AD115" t="str">
            <v>TRAY OVER CARDBOARD</v>
          </cell>
          <cell r="AE115" t="str">
            <v>5449000306197</v>
          </cell>
          <cell r="AF115" t="str">
            <v>33.1 x 21.7 x 9.2</v>
          </cell>
          <cell r="AG115">
            <v>3.5920000000000001</v>
          </cell>
          <cell r="AH115">
            <v>3.9649999999999999</v>
          </cell>
          <cell r="AI115">
            <v>0</v>
          </cell>
          <cell r="AJ115">
            <v>16</v>
          </cell>
          <cell r="AK115">
            <v>15</v>
          </cell>
          <cell r="AL115">
            <v>240</v>
          </cell>
          <cell r="AM115">
            <v>1200</v>
          </cell>
          <cell r="AN115">
            <v>1000</v>
          </cell>
          <cell r="AO115">
            <v>1543</v>
          </cell>
          <cell r="AP115">
            <v>862.08</v>
          </cell>
          <cell r="AQ115">
            <v>981.99599999999998</v>
          </cell>
          <cell r="AR115">
            <v>3</v>
          </cell>
          <cell r="AS115">
            <v>0</v>
          </cell>
          <cell r="AT115" t="str">
            <v>CHEP</v>
          </cell>
          <cell r="AU115" t="str">
            <v>5449000715487</v>
          </cell>
        </row>
        <row r="116">
          <cell r="A116">
            <v>284123</v>
          </cell>
          <cell r="B116" t="str">
            <v>2210</v>
          </cell>
          <cell r="C116" t="str">
            <v>COCA-COLA ZERO BLIK 0.33L X15 HP SLEEK 7 LAYERS</v>
          </cell>
          <cell r="D116" t="str">
            <v>COCA-COLA ZERO BOITE 0.33L X15 HP SLEEK 7 LAYERS</v>
          </cell>
          <cell r="E116" t="str">
            <v>Coca-Cola Zero</v>
          </cell>
          <cell r="F116" t="str">
            <v/>
          </cell>
          <cell r="G116" t="str">
            <v>SLEEKCAN</v>
          </cell>
          <cell r="H116" t="str">
            <v xml:space="preserve"> %</v>
          </cell>
          <cell r="I116" t="str">
            <v>77 x 15 x 0.33L</v>
          </cell>
          <cell r="J116" t="str">
            <v/>
          </cell>
          <cell r="K116">
            <v>1155</v>
          </cell>
          <cell r="L116" t="str">
            <v>6% - 3%</v>
          </cell>
          <cell r="M116" t="str">
            <v>6</v>
          </cell>
          <cell r="N116" t="str">
            <v>M</v>
          </cell>
          <cell r="O116" t="str">
            <v>0</v>
          </cell>
          <cell r="P116">
            <v>0.33</v>
          </cell>
          <cell r="Q116" t="str">
            <v>5000112638745</v>
          </cell>
          <cell r="R116" t="str">
            <v>5.85 x 5.85 x 14.55</v>
          </cell>
          <cell r="S116">
            <v>0.32900000000000001</v>
          </cell>
          <cell r="T116">
            <v>0.34100000000000003</v>
          </cell>
          <cell r="U116">
            <v>0</v>
          </cell>
          <cell r="V116" t="str">
            <v>15 x 0.33L</v>
          </cell>
          <cell r="W116" t="str">
            <v>SHRINK</v>
          </cell>
          <cell r="X116" t="str">
            <v>5449000288622</v>
          </cell>
          <cell r="Y116" t="str">
            <v>29.25 x 17.55 x 14.7</v>
          </cell>
          <cell r="Z116">
            <v>4.9400000000000004</v>
          </cell>
          <cell r="AA116">
            <v>5.1529999999999996</v>
          </cell>
          <cell r="AB116">
            <v>0</v>
          </cell>
          <cell r="AC116" t="str">
            <v>77 x 15 x 0.33L</v>
          </cell>
          <cell r="AD116" t="str">
            <v>HALF PALLET</v>
          </cell>
          <cell r="AE116" t="str">
            <v>3383260014640</v>
          </cell>
          <cell r="AF116" t="str">
            <v>101 x 60 x 119.7</v>
          </cell>
          <cell r="AG116">
            <v>380.38</v>
          </cell>
          <cell r="AH116">
            <v>412.54899999999998</v>
          </cell>
          <cell r="AI116">
            <v>0</v>
          </cell>
          <cell r="AJ116">
            <v>2</v>
          </cell>
          <cell r="AK116">
            <v>1</v>
          </cell>
          <cell r="AL116">
            <v>2</v>
          </cell>
          <cell r="AM116">
            <v>1200</v>
          </cell>
          <cell r="AN116">
            <v>1010</v>
          </cell>
          <cell r="AO116">
            <v>1355</v>
          </cell>
          <cell r="AP116">
            <v>760.76</v>
          </cell>
          <cell r="AQ116">
            <v>855.09699999999998</v>
          </cell>
          <cell r="AR116">
            <v>3</v>
          </cell>
          <cell r="AS116">
            <v>0</v>
          </cell>
          <cell r="AT116" t="str">
            <v>1xCHEP + 2x1/2 CHEP</v>
          </cell>
          <cell r="AU116" t="str">
            <v>3383260014657</v>
          </cell>
        </row>
        <row r="117">
          <cell r="A117">
            <v>284126</v>
          </cell>
          <cell r="B117" t="str">
            <v>2209</v>
          </cell>
          <cell r="C117" t="str">
            <v>COCA-COLA BLIK 0.33L X15 HP SLEEK 7 LAYERS</v>
          </cell>
          <cell r="D117" t="str">
            <v>COCA-COLA BOITE 0.33L X15 HP SLEEK 7 LAYERS</v>
          </cell>
          <cell r="E117" t="str">
            <v>Coca-Cola</v>
          </cell>
          <cell r="F117" t="str">
            <v/>
          </cell>
          <cell r="G117" t="str">
            <v>SLEEKCAN</v>
          </cell>
          <cell r="H117" t="str">
            <v xml:space="preserve"> %</v>
          </cell>
          <cell r="I117" t="str">
            <v>77 x 15 x 0.33L</v>
          </cell>
          <cell r="J117" t="str">
            <v/>
          </cell>
          <cell r="K117">
            <v>1155</v>
          </cell>
          <cell r="L117" t="str">
            <v>6% - 3%</v>
          </cell>
          <cell r="M117" t="str">
            <v>12</v>
          </cell>
          <cell r="N117" t="str">
            <v>M</v>
          </cell>
          <cell r="O117" t="str">
            <v>0</v>
          </cell>
          <cell r="P117">
            <v>0.33</v>
          </cell>
          <cell r="Q117" t="str">
            <v>5000112638769</v>
          </cell>
          <cell r="R117" t="str">
            <v>5.85 x 5.85 x 14.55</v>
          </cell>
          <cell r="S117">
            <v>0.34300000000000003</v>
          </cell>
          <cell r="T117">
            <v>0.35499999999999998</v>
          </cell>
          <cell r="U117">
            <v>0</v>
          </cell>
          <cell r="V117" t="str">
            <v>15 x 0.33L</v>
          </cell>
          <cell r="W117" t="str">
            <v>SHRINK</v>
          </cell>
          <cell r="X117" t="str">
            <v>5449000288639</v>
          </cell>
          <cell r="Y117" t="str">
            <v>29.25 x 17.55 x 14.7</v>
          </cell>
          <cell r="Z117">
            <v>5.141</v>
          </cell>
          <cell r="AA117">
            <v>5.3540000000000001</v>
          </cell>
          <cell r="AB117">
            <v>0</v>
          </cell>
          <cell r="AC117" t="str">
            <v>77 x 15 x 0.33L</v>
          </cell>
          <cell r="AD117" t="str">
            <v>HALF PALLET</v>
          </cell>
          <cell r="AE117" t="str">
            <v>3383260014626</v>
          </cell>
          <cell r="AF117" t="str">
            <v>101 x 60 x 119.7</v>
          </cell>
          <cell r="AG117">
            <v>395.85700000000003</v>
          </cell>
          <cell r="AH117">
            <v>428.02300000000002</v>
          </cell>
          <cell r="AI117">
            <v>0</v>
          </cell>
          <cell r="AJ117">
            <v>2</v>
          </cell>
          <cell r="AK117">
            <v>1</v>
          </cell>
          <cell r="AL117">
            <v>2</v>
          </cell>
          <cell r="AM117">
            <v>1200</v>
          </cell>
          <cell r="AN117">
            <v>1010</v>
          </cell>
          <cell r="AO117">
            <v>1355</v>
          </cell>
          <cell r="AP117">
            <v>791.71400000000006</v>
          </cell>
          <cell r="AQ117">
            <v>886.04700000000003</v>
          </cell>
          <cell r="AR117">
            <v>3</v>
          </cell>
          <cell r="AS117">
            <v>0</v>
          </cell>
          <cell r="AT117" t="str">
            <v>1xCHEP + 2x1/2 CHEP</v>
          </cell>
          <cell r="AU117" t="str">
            <v>3383260014633</v>
          </cell>
        </row>
        <row r="118">
          <cell r="A118">
            <v>284181</v>
          </cell>
          <cell r="B118" t="str">
            <v>6230</v>
          </cell>
          <cell r="C118" t="str">
            <v>COSTA BISCUIT 7G X300</v>
          </cell>
          <cell r="D118" t="str">
            <v>COSTA BISCUIT 7G X300</v>
          </cell>
          <cell r="E118" t="str">
            <v>Costa Biscuit</v>
          </cell>
          <cell r="F118" t="str">
            <v>Costa Biscuit</v>
          </cell>
          <cell r="G118" t="str">
            <v>WRAPPING</v>
          </cell>
          <cell r="H118" t="str">
            <v xml:space="preserve"> %</v>
          </cell>
          <cell r="I118" t="str">
            <v>300 x 7G</v>
          </cell>
          <cell r="J118" t="str">
            <v/>
          </cell>
          <cell r="K118">
            <v>300</v>
          </cell>
          <cell r="L118" t="str">
            <v>6% - 3%</v>
          </cell>
          <cell r="M118" t="str">
            <v>360</v>
          </cell>
          <cell r="N118" t="str">
            <v>D</v>
          </cell>
          <cell r="O118" t="str">
            <v>0</v>
          </cell>
          <cell r="P118" t="str">
            <v>7G</v>
          </cell>
          <cell r="Q118" t="str">
            <v>n/a</v>
          </cell>
          <cell r="R118" t="str">
            <v>13.5 x 5 x 8</v>
          </cell>
          <cell r="S118">
            <v>7.0000000000000001E-3</v>
          </cell>
          <cell r="T118">
            <v>0</v>
          </cell>
          <cell r="U118">
            <v>0</v>
          </cell>
          <cell r="V118" t="str">
            <v>1 x 7G</v>
          </cell>
          <cell r="W118" t="str">
            <v>INDIVIDUAL WRAPPED</v>
          </cell>
          <cell r="X118" t="str">
            <v>n/a</v>
          </cell>
          <cell r="Y118" t="str">
            <v>13.5 x 5 x 8</v>
          </cell>
          <cell r="Z118">
            <v>7.0000000000000001E-3</v>
          </cell>
          <cell r="AA118">
            <v>0</v>
          </cell>
          <cell r="AB118">
            <v>0</v>
          </cell>
          <cell r="AC118" t="str">
            <v>300 x 7G</v>
          </cell>
          <cell r="AD118" t="str">
            <v>CARDBOARD</v>
          </cell>
          <cell r="AE118" t="str">
            <v>5425034751448</v>
          </cell>
          <cell r="AF118" t="str">
            <v>38.5 x 20 x 16.5</v>
          </cell>
          <cell r="AG118">
            <v>2.1</v>
          </cell>
          <cell r="AH118">
            <v>2.2999999999999998</v>
          </cell>
          <cell r="AI118">
            <v>0</v>
          </cell>
          <cell r="AJ118">
            <v>12</v>
          </cell>
          <cell r="AK118">
            <v>9</v>
          </cell>
          <cell r="AL118">
            <v>108</v>
          </cell>
          <cell r="AM118">
            <v>1200</v>
          </cell>
          <cell r="AN118">
            <v>800</v>
          </cell>
          <cell r="AO118">
            <v>1474</v>
          </cell>
          <cell r="AP118">
            <v>226.8</v>
          </cell>
          <cell r="AQ118">
            <v>273.60000000000002</v>
          </cell>
          <cell r="AR118">
            <v>1</v>
          </cell>
          <cell r="AS118">
            <v>0</v>
          </cell>
          <cell r="AT118" t="str">
            <v xml:space="preserve">EURO White </v>
          </cell>
          <cell r="AU118" t="str">
            <v>5425034751455</v>
          </cell>
        </row>
        <row r="119">
          <cell r="A119">
            <v>284190</v>
          </cell>
          <cell r="B119" t="str">
            <v>3394</v>
          </cell>
          <cell r="C119" t="str">
            <v>MONSTER ENERGY ULTRA WATERMELON BLIK 0.50L X24</v>
          </cell>
          <cell r="D119" t="str">
            <v>MONSTER ENERGY ULTRA WATERMELON BOITE 0.50L X24</v>
          </cell>
          <cell r="E119" t="str">
            <v>Monster</v>
          </cell>
          <cell r="F119" t="str">
            <v>Energy Ultra Watermelon</v>
          </cell>
          <cell r="G119" t="str">
            <v xml:space="preserve">CAN </v>
          </cell>
          <cell r="H119" t="str">
            <v xml:space="preserve"> %</v>
          </cell>
          <cell r="I119" t="str">
            <v>24 x 0.5L</v>
          </cell>
          <cell r="J119" t="str">
            <v/>
          </cell>
          <cell r="K119">
            <v>24</v>
          </cell>
          <cell r="L119" t="str">
            <v>6% - 3%</v>
          </cell>
          <cell r="M119" t="str">
            <v>24</v>
          </cell>
          <cell r="N119" t="str">
            <v>M</v>
          </cell>
          <cell r="O119" t="str">
            <v>8</v>
          </cell>
          <cell r="P119">
            <v>0.5</v>
          </cell>
          <cell r="Q119" t="str">
            <v>5060896621814</v>
          </cell>
          <cell r="R119" t="str">
            <v>6.65 x 6.65 x 16.8</v>
          </cell>
          <cell r="S119">
            <v>0.503</v>
          </cell>
          <cell r="T119">
            <v>0.51900000000000002</v>
          </cell>
          <cell r="U119">
            <v>0</v>
          </cell>
          <cell r="V119" t="str">
            <v>1 x 0.5L</v>
          </cell>
          <cell r="W119" t="str">
            <v>CAN</v>
          </cell>
          <cell r="X119" t="str">
            <v>5060896621814</v>
          </cell>
          <cell r="Y119" t="str">
            <v>6.65 x 6.65 x 16.8</v>
          </cell>
          <cell r="Z119">
            <v>0.503</v>
          </cell>
          <cell r="AA119">
            <v>0.51900000000000002</v>
          </cell>
          <cell r="AB119">
            <v>0</v>
          </cell>
          <cell r="AC119" t="str">
            <v>24 x 0.5L</v>
          </cell>
          <cell r="AD119" t="str">
            <v>TRAY WITH SHRINK</v>
          </cell>
          <cell r="AE119" t="str">
            <v>5060896621821</v>
          </cell>
          <cell r="AF119" t="str">
            <v>40.5 x 27.2 x 17.1</v>
          </cell>
          <cell r="AG119">
            <v>12.061999999999999</v>
          </cell>
          <cell r="AH119">
            <v>12.552</v>
          </cell>
          <cell r="AI119">
            <v>0</v>
          </cell>
          <cell r="AJ119">
            <v>10</v>
          </cell>
          <cell r="AK119">
            <v>8</v>
          </cell>
          <cell r="AL119">
            <v>80</v>
          </cell>
          <cell r="AM119">
            <v>1217</v>
          </cell>
          <cell r="AN119">
            <v>1000</v>
          </cell>
          <cell r="AO119">
            <v>1529</v>
          </cell>
          <cell r="AP119">
            <v>964.96</v>
          </cell>
          <cell r="AQ119">
            <v>1034.8599999999999</v>
          </cell>
          <cell r="AR119">
            <v>3</v>
          </cell>
          <cell r="AS119">
            <v>0</v>
          </cell>
          <cell r="AT119" t="str">
            <v>CHEP</v>
          </cell>
          <cell r="AU119" t="str">
            <v>5060896621838</v>
          </cell>
        </row>
        <row r="120">
          <cell r="A120">
            <v>284206</v>
          </cell>
          <cell r="B120" t="str">
            <v>6227</v>
          </cell>
          <cell r="C120" t="str">
            <v>MONSTER JUICED KHAOTIC BLIK 0.50L X24</v>
          </cell>
          <cell r="D120" t="str">
            <v>MONSTER JUICED KHAOTIC BOITE 0.50L X24</v>
          </cell>
          <cell r="E120" t="str">
            <v>Monster</v>
          </cell>
          <cell r="F120" t="str">
            <v>Juiced Khaotic</v>
          </cell>
          <cell r="G120" t="str">
            <v xml:space="preserve">CAN </v>
          </cell>
          <cell r="H120" t="str">
            <v xml:space="preserve"> %</v>
          </cell>
          <cell r="I120" t="str">
            <v>24 x 0.5L</v>
          </cell>
          <cell r="J120" t="str">
            <v/>
          </cell>
          <cell r="K120">
            <v>24</v>
          </cell>
          <cell r="L120" t="str">
            <v>6% - 3%</v>
          </cell>
          <cell r="M120" t="str">
            <v>24</v>
          </cell>
          <cell r="N120" t="str">
            <v>M</v>
          </cell>
          <cell r="O120" t="str">
            <v>8</v>
          </cell>
          <cell r="P120">
            <v>0.5</v>
          </cell>
          <cell r="Q120" t="str">
            <v>5060896622071</v>
          </cell>
          <cell r="R120" t="str">
            <v>6.65 x 6.65 x 16.8</v>
          </cell>
          <cell r="S120">
            <v>0.51700000000000002</v>
          </cell>
          <cell r="T120">
            <v>0.53300000000000003</v>
          </cell>
          <cell r="U120">
            <v>0</v>
          </cell>
          <cell r="V120" t="str">
            <v>1 x 0.5L</v>
          </cell>
          <cell r="W120" t="str">
            <v>CAN</v>
          </cell>
          <cell r="X120" t="str">
            <v>5060896622071</v>
          </cell>
          <cell r="Y120" t="str">
            <v>6.65 x 6.65 x 16.8</v>
          </cell>
          <cell r="Z120">
            <v>0.51700000000000002</v>
          </cell>
          <cell r="AA120">
            <v>0.53300000000000003</v>
          </cell>
          <cell r="AB120">
            <v>0</v>
          </cell>
          <cell r="AC120" t="str">
            <v>24 x 0.5L</v>
          </cell>
          <cell r="AD120" t="str">
            <v>TRAY WITH SHRINK</v>
          </cell>
          <cell r="AE120" t="str">
            <v>5060896622088</v>
          </cell>
          <cell r="AF120" t="str">
            <v>40.5 x 27.2 x 17.1</v>
          </cell>
          <cell r="AG120">
            <v>12.409000000000001</v>
          </cell>
          <cell r="AH120">
            <v>12.898999999999999</v>
          </cell>
          <cell r="AI120">
            <v>0</v>
          </cell>
          <cell r="AJ120">
            <v>10</v>
          </cell>
          <cell r="AK120">
            <v>8</v>
          </cell>
          <cell r="AL120">
            <v>80</v>
          </cell>
          <cell r="AM120">
            <v>1217</v>
          </cell>
          <cell r="AN120">
            <v>1000</v>
          </cell>
          <cell r="AO120">
            <v>1529</v>
          </cell>
          <cell r="AP120">
            <v>992.72</v>
          </cell>
          <cell r="AQ120">
            <v>1062.604</v>
          </cell>
          <cell r="AR120">
            <v>3</v>
          </cell>
          <cell r="AS120">
            <v>0</v>
          </cell>
          <cell r="AT120" t="str">
            <v>CHEP</v>
          </cell>
          <cell r="AU120" t="str">
            <v>5060896622095</v>
          </cell>
        </row>
        <row r="121">
          <cell r="A121">
            <v>284211</v>
          </cell>
          <cell r="B121" t="str">
            <v>6233</v>
          </cell>
          <cell r="C121" t="str">
            <v>ROSPORT VIVA PET 1.5L X6 ECHEP</v>
          </cell>
          <cell r="D121" t="str">
            <v>ROSPORT VIVA PET 1.5L X6 ECHEP</v>
          </cell>
          <cell r="E121" t="str">
            <v>Rosport</v>
          </cell>
          <cell r="F121" t="str">
            <v>Viva</v>
          </cell>
          <cell r="G121" t="str">
            <v>PET</v>
          </cell>
          <cell r="H121" t="str">
            <v xml:space="preserve"> %</v>
          </cell>
          <cell r="I121" t="str">
            <v>6 x 1.5L</v>
          </cell>
          <cell r="J121" t="str">
            <v/>
          </cell>
          <cell r="K121">
            <v>6</v>
          </cell>
          <cell r="L121" t="str">
            <v>6% - 3%</v>
          </cell>
          <cell r="M121" t="str">
            <v>12</v>
          </cell>
          <cell r="N121" t="str">
            <v>M*</v>
          </cell>
          <cell r="O121" t="str">
            <v>0</v>
          </cell>
          <cell r="P121">
            <v>1.5</v>
          </cell>
          <cell r="Q121" t="str">
            <v>5450038030596</v>
          </cell>
          <cell r="R121" t="str">
            <v>8.7 x 8.7 x 33.7</v>
          </cell>
          <cell r="S121">
            <v>1.496</v>
          </cell>
          <cell r="T121">
            <v>1.5309999999999999</v>
          </cell>
          <cell r="U121">
            <v>0</v>
          </cell>
          <cell r="V121" t="str">
            <v>6 x 1.5L</v>
          </cell>
          <cell r="W121" t="str">
            <v>SHRINK</v>
          </cell>
          <cell r="X121" t="str">
            <v>5450038030695</v>
          </cell>
          <cell r="Y121" t="str">
            <v>26.1 x 17.4 x 33.7</v>
          </cell>
          <cell r="Z121">
            <v>8.9740000000000002</v>
          </cell>
          <cell r="AA121">
            <v>9.2050000000000001</v>
          </cell>
          <cell r="AB121">
            <v>0</v>
          </cell>
          <cell r="AC121" t="str">
            <v>6 x 1.5L</v>
          </cell>
          <cell r="AD121" t="str">
            <v>SHRINKWRAPPED</v>
          </cell>
          <cell r="AE121" t="str">
            <v>5450038030695</v>
          </cell>
          <cell r="AF121" t="str">
            <v>26.1 x 17.4 x 33.7</v>
          </cell>
          <cell r="AG121">
            <v>8.9740000000000002</v>
          </cell>
          <cell r="AH121">
            <v>9.2050000000000001</v>
          </cell>
          <cell r="AI121">
            <v>0</v>
          </cell>
          <cell r="AJ121">
            <v>21</v>
          </cell>
          <cell r="AK121">
            <v>4</v>
          </cell>
          <cell r="AL121">
            <v>84</v>
          </cell>
          <cell r="AM121">
            <v>1200</v>
          </cell>
          <cell r="AN121">
            <v>800</v>
          </cell>
          <cell r="AO121">
            <v>1492</v>
          </cell>
          <cell r="AP121">
            <v>753.81600000000003</v>
          </cell>
          <cell r="AQ121">
            <v>799.87099999999998</v>
          </cell>
          <cell r="AR121">
            <v>1.5</v>
          </cell>
          <cell r="AS121">
            <v>0</v>
          </cell>
          <cell r="AT121" t="str">
            <v>EURO CHEP</v>
          </cell>
          <cell r="AU121" t="str">
            <v>5450038930674</v>
          </cell>
        </row>
        <row r="122">
          <cell r="A122">
            <v>284213</v>
          </cell>
          <cell r="B122" t="str">
            <v>6228</v>
          </cell>
          <cell r="C122" t="str">
            <v>ROSPORT BLUE PET 1.00L X6 ECHEP</v>
          </cell>
          <cell r="D122" t="str">
            <v>ROSPORT BLUE PET 1.00L X6 ECHEP</v>
          </cell>
          <cell r="E122" t="str">
            <v>Rosport</v>
          </cell>
          <cell r="F122" t="str">
            <v>Blue</v>
          </cell>
          <cell r="G122" t="str">
            <v>PET</v>
          </cell>
          <cell r="H122" t="str">
            <v xml:space="preserve"> %</v>
          </cell>
          <cell r="I122" t="str">
            <v>6 x 1L</v>
          </cell>
          <cell r="J122" t="str">
            <v/>
          </cell>
          <cell r="K122">
            <v>6</v>
          </cell>
          <cell r="L122" t="str">
            <v>6% - 3%</v>
          </cell>
          <cell r="M122" t="str">
            <v>6</v>
          </cell>
          <cell r="N122" t="str">
            <v>M*</v>
          </cell>
          <cell r="O122" t="str">
            <v>0</v>
          </cell>
          <cell r="P122">
            <v>1</v>
          </cell>
          <cell r="Q122" t="str">
            <v>5450038020573</v>
          </cell>
          <cell r="R122" t="str">
            <v>8 x 8 x 31.2</v>
          </cell>
          <cell r="S122">
            <v>0.998</v>
          </cell>
          <cell r="T122">
            <v>1.038</v>
          </cell>
          <cell r="U122">
            <v>0</v>
          </cell>
          <cell r="V122" t="str">
            <v>6 x 1L</v>
          </cell>
          <cell r="W122" t="str">
            <v>SHRINK</v>
          </cell>
          <cell r="X122" t="str">
            <v>5450038020672</v>
          </cell>
          <cell r="Y122" t="str">
            <v>24 x 16 x 31.5</v>
          </cell>
          <cell r="Z122">
            <v>5.9880000000000004</v>
          </cell>
          <cell r="AA122">
            <v>6.242</v>
          </cell>
          <cell r="AB122">
            <v>0</v>
          </cell>
          <cell r="AC122" t="str">
            <v>6 x 1L</v>
          </cell>
          <cell r="AD122" t="str">
            <v>SHRINKWRAPPED</v>
          </cell>
          <cell r="AE122" t="str">
            <v>5450038020672</v>
          </cell>
          <cell r="AF122" t="str">
            <v>24 x 16 x 31.5</v>
          </cell>
          <cell r="AG122">
            <v>5.9880000000000004</v>
          </cell>
          <cell r="AH122">
            <v>6.242</v>
          </cell>
          <cell r="AI122">
            <v>0</v>
          </cell>
          <cell r="AJ122">
            <v>25</v>
          </cell>
          <cell r="AK122">
            <v>5</v>
          </cell>
          <cell r="AL122">
            <v>125</v>
          </cell>
          <cell r="AM122">
            <v>1200</v>
          </cell>
          <cell r="AN122">
            <v>800</v>
          </cell>
          <cell r="AO122">
            <v>1719</v>
          </cell>
          <cell r="AP122">
            <v>748.5</v>
          </cell>
          <cell r="AQ122">
            <v>810.55799999999999</v>
          </cell>
          <cell r="AR122">
            <v>1.5</v>
          </cell>
          <cell r="AS122">
            <v>0</v>
          </cell>
          <cell r="AT122" t="str">
            <v>EURO CHEP</v>
          </cell>
          <cell r="AU122" t="str">
            <v>5450038820678</v>
          </cell>
        </row>
        <row r="123">
          <cell r="A123">
            <v>284431</v>
          </cell>
          <cell r="B123" t="str">
            <v>6236</v>
          </cell>
          <cell r="C123" t="str">
            <v>FUZE TEA BLACK TEA PEACH ELDERFLOWER NO SUGAR PET 0.40L 6X4</v>
          </cell>
          <cell r="D123" t="str">
            <v>FUZE TEA BLACK TEA PEACH ELDERFLOWER NO SUGAR PET 0.40L 6X4</v>
          </cell>
          <cell r="E123" t="str">
            <v>Fuze tea</v>
          </cell>
          <cell r="F123" t="str">
            <v>Black Tea Peach Elderflower No Sugar</v>
          </cell>
          <cell r="G123" t="str">
            <v>PET</v>
          </cell>
          <cell r="H123" t="str">
            <v xml:space="preserve"> %</v>
          </cell>
          <cell r="I123" t="str">
            <v>6 x 4 x 0.4L</v>
          </cell>
          <cell r="J123" t="str">
            <v/>
          </cell>
          <cell r="K123">
            <v>24</v>
          </cell>
          <cell r="L123" t="str">
            <v>6% - 3%</v>
          </cell>
          <cell r="M123" t="str">
            <v>6</v>
          </cell>
          <cell r="N123" t="str">
            <v>M</v>
          </cell>
          <cell r="O123" t="str">
            <v>10</v>
          </cell>
          <cell r="P123">
            <v>0.4</v>
          </cell>
          <cell r="Q123" t="str">
            <v>5449000294760</v>
          </cell>
          <cell r="R123" t="str">
            <v>6.31 x 6.31 x 19.5</v>
          </cell>
          <cell r="S123">
            <v>0.4</v>
          </cell>
          <cell r="T123">
            <v>0.42299999999999999</v>
          </cell>
          <cell r="U123">
            <v>0</v>
          </cell>
          <cell r="V123" t="str">
            <v>4 x 0.4L</v>
          </cell>
          <cell r="W123" t="str">
            <v>SHRINK</v>
          </cell>
          <cell r="X123" t="str">
            <v>5449000308498</v>
          </cell>
          <cell r="Y123" t="str">
            <v>12.7 x 12.7 x 19.5</v>
          </cell>
          <cell r="Z123">
            <v>1.5980000000000001</v>
          </cell>
          <cell r="AA123">
            <v>1.696</v>
          </cell>
          <cell r="AB123">
            <v>0</v>
          </cell>
          <cell r="AC123" t="str">
            <v>6 x 4 x 0.4L</v>
          </cell>
          <cell r="AD123" t="str">
            <v>SHRINKWRAP OVER SHRINKWRAP</v>
          </cell>
          <cell r="AE123" t="str">
            <v>5449000308511</v>
          </cell>
          <cell r="AF123" t="str">
            <v>38 x 25.3 x 19.5</v>
          </cell>
          <cell r="AG123">
            <v>9.5890000000000004</v>
          </cell>
          <cell r="AH123">
            <v>10.207000000000001</v>
          </cell>
          <cell r="AI123">
            <v>0</v>
          </cell>
          <cell r="AJ123">
            <v>12</v>
          </cell>
          <cell r="AK123">
            <v>7</v>
          </cell>
          <cell r="AL123">
            <v>84</v>
          </cell>
          <cell r="AM123">
            <v>1200</v>
          </cell>
          <cell r="AN123">
            <v>1013</v>
          </cell>
          <cell r="AO123">
            <v>1535</v>
          </cell>
          <cell r="AP123">
            <v>805.476</v>
          </cell>
          <cell r="AQ123">
            <v>890.346</v>
          </cell>
          <cell r="AR123">
            <v>1</v>
          </cell>
          <cell r="AS123">
            <v>0</v>
          </cell>
          <cell r="AT123" t="str">
            <v>CHEP</v>
          </cell>
          <cell r="AU123" t="str">
            <v>5449000717221</v>
          </cell>
        </row>
        <row r="124">
          <cell r="A124">
            <v>284436</v>
          </cell>
          <cell r="B124" t="str">
            <v>3923</v>
          </cell>
          <cell r="C124" t="str">
            <v>FUZE TEA BLACK TEA PEACH HIBISCUS BLIK 0.33L 4X6 SLEEK</v>
          </cell>
          <cell r="D124" t="str">
            <v>FUZE TEA BLACK TEA PEACH HIBISCUS BOITE 0.33L 4X6 SLEEK</v>
          </cell>
          <cell r="E124" t="str">
            <v>Fuze tea</v>
          </cell>
          <cell r="F124" t="str">
            <v xml:space="preserve">Black Tea Peach Hibiscus </v>
          </cell>
          <cell r="G124" t="str">
            <v>SLEEKCAN</v>
          </cell>
          <cell r="H124" t="str">
            <v xml:space="preserve"> %</v>
          </cell>
          <cell r="I124" t="str">
            <v>4 x 6 x 0.33L</v>
          </cell>
          <cell r="J124" t="str">
            <v/>
          </cell>
          <cell r="K124">
            <v>24</v>
          </cell>
          <cell r="L124" t="str">
            <v>6% - 3%</v>
          </cell>
          <cell r="M124" t="str">
            <v>12</v>
          </cell>
          <cell r="N124" t="str">
            <v>M</v>
          </cell>
          <cell r="O124" t="str">
            <v>0</v>
          </cell>
          <cell r="P124">
            <v>0.33</v>
          </cell>
          <cell r="Q124" t="str">
            <v>5449000236890</v>
          </cell>
          <cell r="R124" t="str">
            <v>5.8 x 5.8 x 14.55</v>
          </cell>
          <cell r="S124">
            <v>0.33500000000000002</v>
          </cell>
          <cell r="T124">
            <v>0.34699999999999998</v>
          </cell>
          <cell r="U124">
            <v>0</v>
          </cell>
          <cell r="V124" t="str">
            <v>6 x 0.33L</v>
          </cell>
          <cell r="W124" t="str">
            <v>SHRINK</v>
          </cell>
          <cell r="X124" t="str">
            <v>5449000308818</v>
          </cell>
          <cell r="Y124" t="str">
            <v>17.55 x 11.7 x 14.55</v>
          </cell>
          <cell r="Z124">
            <v>2.0099999999999998</v>
          </cell>
          <cell r="AA124">
            <v>2.0880000000000001</v>
          </cell>
          <cell r="AB124">
            <v>0</v>
          </cell>
          <cell r="AC124" t="str">
            <v>4 x 6 x 0.33L</v>
          </cell>
          <cell r="AD124" t="str">
            <v>TRAY WITHOUT SHRINK</v>
          </cell>
          <cell r="AE124" t="str">
            <v>5449000308825</v>
          </cell>
          <cell r="AF124" t="str">
            <v>35.8 x 23.7 x 14.75</v>
          </cell>
          <cell r="AG124">
            <v>8.0410000000000004</v>
          </cell>
          <cell r="AH124">
            <v>8.4160000000000004</v>
          </cell>
          <cell r="AI124">
            <v>0</v>
          </cell>
          <cell r="AJ124">
            <v>13</v>
          </cell>
          <cell r="AK124">
            <v>10</v>
          </cell>
          <cell r="AL124">
            <v>130</v>
          </cell>
          <cell r="AM124">
            <v>1200</v>
          </cell>
          <cell r="AN124">
            <v>1000</v>
          </cell>
          <cell r="AO124">
            <v>1638</v>
          </cell>
          <cell r="AP124">
            <v>1045.33</v>
          </cell>
          <cell r="AQ124">
            <v>1124.376</v>
          </cell>
          <cell r="AR124">
            <v>3</v>
          </cell>
          <cell r="AS124">
            <v>0</v>
          </cell>
          <cell r="AT124" t="str">
            <v>CHEP</v>
          </cell>
          <cell r="AU124" t="str">
            <v>5449000717610</v>
          </cell>
        </row>
        <row r="125">
          <cell r="A125">
            <v>284437</v>
          </cell>
          <cell r="B125" t="str">
            <v>3924</v>
          </cell>
          <cell r="C125" t="str">
            <v>FUZE TEA GREEN TEA MANGO CHAMOMILE BLIK 0.33L 4X6 SLEEK</v>
          </cell>
          <cell r="D125" t="str">
            <v>FUZE TEA GREEN TEA MANGO CHAMOMILE BOITE 0.33L 4X6 SLEEK</v>
          </cell>
          <cell r="E125" t="str">
            <v>Fuze tea</v>
          </cell>
          <cell r="F125" t="str">
            <v>Green Tea Mango Chamomile</v>
          </cell>
          <cell r="G125" t="str">
            <v>SLEEKCAN</v>
          </cell>
          <cell r="H125" t="str">
            <v xml:space="preserve"> %</v>
          </cell>
          <cell r="I125" t="str">
            <v>4 x 6 x 0.33L</v>
          </cell>
          <cell r="J125" t="str">
            <v/>
          </cell>
          <cell r="K125">
            <v>24</v>
          </cell>
          <cell r="L125" t="str">
            <v>6% - 3%</v>
          </cell>
          <cell r="M125" t="str">
            <v>9</v>
          </cell>
          <cell r="N125" t="str">
            <v>M</v>
          </cell>
          <cell r="O125" t="str">
            <v>0</v>
          </cell>
          <cell r="P125">
            <v>0.33</v>
          </cell>
          <cell r="Q125" t="str">
            <v>5449000236258</v>
          </cell>
          <cell r="R125" t="str">
            <v>5.8 x 5.8 x 14.55</v>
          </cell>
          <cell r="S125">
            <v>0.33500000000000002</v>
          </cell>
          <cell r="T125">
            <v>0.34699999999999998</v>
          </cell>
          <cell r="U125">
            <v>0</v>
          </cell>
          <cell r="V125" t="str">
            <v>6 x 0.33L</v>
          </cell>
          <cell r="W125" t="str">
            <v>SHRINK</v>
          </cell>
          <cell r="X125" t="str">
            <v>5449000308832</v>
          </cell>
          <cell r="Y125" t="str">
            <v>17.55 x 11.7 x 14.55</v>
          </cell>
          <cell r="Z125">
            <v>2.0099999999999998</v>
          </cell>
          <cell r="AA125">
            <v>2.0880000000000001</v>
          </cell>
          <cell r="AB125">
            <v>0</v>
          </cell>
          <cell r="AC125" t="str">
            <v>4 x 6 x 0.33L</v>
          </cell>
          <cell r="AD125" t="str">
            <v>TRAY WITHOUT SHRINK</v>
          </cell>
          <cell r="AE125" t="str">
            <v>5449000308849</v>
          </cell>
          <cell r="AF125" t="str">
            <v>35.8 x 23.7 x 14.75</v>
          </cell>
          <cell r="AG125">
            <v>8.0399999999999991</v>
          </cell>
          <cell r="AH125">
            <v>8.4149999999999991</v>
          </cell>
          <cell r="AI125">
            <v>0</v>
          </cell>
          <cell r="AJ125">
            <v>13</v>
          </cell>
          <cell r="AK125">
            <v>10</v>
          </cell>
          <cell r="AL125">
            <v>130</v>
          </cell>
          <cell r="AM125">
            <v>1200</v>
          </cell>
          <cell r="AN125">
            <v>1000</v>
          </cell>
          <cell r="AO125">
            <v>1638</v>
          </cell>
          <cell r="AP125">
            <v>1045.2</v>
          </cell>
          <cell r="AQ125">
            <v>1124.335</v>
          </cell>
          <cell r="AR125">
            <v>3</v>
          </cell>
          <cell r="AS125">
            <v>0</v>
          </cell>
          <cell r="AT125" t="str">
            <v>CHEP</v>
          </cell>
          <cell r="AU125" t="str">
            <v>5449000717627</v>
          </cell>
        </row>
        <row r="126">
          <cell r="A126">
            <v>284441</v>
          </cell>
          <cell r="B126" t="str">
            <v>3925</v>
          </cell>
          <cell r="C126" t="str">
            <v>FUZE TEA SPARKLING BLACK TEA BLIK 0.33L 4X6 SLEEK</v>
          </cell>
          <cell r="D126" t="str">
            <v>FUZE TEA SPARKLING BLACK TEA BOITE 0.33L 4X6 SLEEK</v>
          </cell>
          <cell r="E126" t="str">
            <v>Fuze tea</v>
          </cell>
          <cell r="F126" t="str">
            <v>Sparkling Black tea</v>
          </cell>
          <cell r="G126" t="str">
            <v>SLEEKCAN</v>
          </cell>
          <cell r="H126" t="str">
            <v xml:space="preserve"> %</v>
          </cell>
          <cell r="I126" t="str">
            <v>4 x 6 x 0.33L</v>
          </cell>
          <cell r="J126" t="str">
            <v/>
          </cell>
          <cell r="K126">
            <v>24</v>
          </cell>
          <cell r="L126" t="str">
            <v>6% - 3%</v>
          </cell>
          <cell r="M126" t="str">
            <v>12</v>
          </cell>
          <cell r="N126" t="str">
            <v>M</v>
          </cell>
          <cell r="O126" t="str">
            <v>0</v>
          </cell>
          <cell r="P126">
            <v>0.33</v>
          </cell>
          <cell r="Q126" t="str">
            <v>5449000297549</v>
          </cell>
          <cell r="R126" t="str">
            <v>5.8 x 5.8 x 14.55</v>
          </cell>
          <cell r="S126">
            <v>0.33500000000000002</v>
          </cell>
          <cell r="T126">
            <v>0.34699999999999998</v>
          </cell>
          <cell r="U126">
            <v>0</v>
          </cell>
          <cell r="V126" t="str">
            <v>6 x 0.33L</v>
          </cell>
          <cell r="W126" t="str">
            <v>SHRINK</v>
          </cell>
          <cell r="X126" t="str">
            <v>5449000308870</v>
          </cell>
          <cell r="Y126" t="str">
            <v>17.55 x 11.7 x 14.55</v>
          </cell>
          <cell r="Z126">
            <v>2.0110000000000001</v>
          </cell>
          <cell r="AA126">
            <v>2.089</v>
          </cell>
          <cell r="AB126">
            <v>0</v>
          </cell>
          <cell r="AC126" t="str">
            <v>4 x 6 x 0.33L</v>
          </cell>
          <cell r="AD126" t="str">
            <v>TRAY WITHOUT SHRINK</v>
          </cell>
          <cell r="AE126" t="str">
            <v>5449000308887</v>
          </cell>
          <cell r="AF126" t="str">
            <v>35.8 x 23.7 x 14.75</v>
          </cell>
          <cell r="AG126">
            <v>8.0440000000000005</v>
          </cell>
          <cell r="AH126">
            <v>8.4190000000000005</v>
          </cell>
          <cell r="AI126">
            <v>0</v>
          </cell>
          <cell r="AJ126">
            <v>13</v>
          </cell>
          <cell r="AK126">
            <v>10</v>
          </cell>
          <cell r="AL126">
            <v>130</v>
          </cell>
          <cell r="AM126">
            <v>1200</v>
          </cell>
          <cell r="AN126">
            <v>1000</v>
          </cell>
          <cell r="AO126">
            <v>1638</v>
          </cell>
          <cell r="AP126">
            <v>1045.72</v>
          </cell>
          <cell r="AQ126">
            <v>1124.7470000000001</v>
          </cell>
          <cell r="AR126">
            <v>3</v>
          </cell>
          <cell r="AS126">
            <v>0</v>
          </cell>
          <cell r="AT126" t="str">
            <v>CHEP</v>
          </cell>
          <cell r="AU126" t="str">
            <v>5449000717641</v>
          </cell>
        </row>
        <row r="127">
          <cell r="A127">
            <v>284443</v>
          </cell>
          <cell r="B127" t="str">
            <v>7057</v>
          </cell>
          <cell r="C127" t="str">
            <v>COCA-COLA ZERO LEMON PET 0.50L 4X6</v>
          </cell>
          <cell r="D127" t="str">
            <v>COCA-COLA ZERO LEMON PET 0.50L 4X6</v>
          </cell>
          <cell r="E127" t="str">
            <v>Coca-Cola Zero</v>
          </cell>
          <cell r="F127" t="str">
            <v>Lemon</v>
          </cell>
          <cell r="G127" t="str">
            <v>PET</v>
          </cell>
          <cell r="H127" t="str">
            <v xml:space="preserve"> %</v>
          </cell>
          <cell r="I127" t="str">
            <v>4 x 6 x 0.5L</v>
          </cell>
          <cell r="J127" t="str">
            <v/>
          </cell>
          <cell r="K127">
            <v>24</v>
          </cell>
          <cell r="L127" t="str">
            <v>6% - 3%</v>
          </cell>
          <cell r="M127" t="str">
            <v>4</v>
          </cell>
          <cell r="N127" t="str">
            <v>M</v>
          </cell>
          <cell r="O127" t="str">
            <v>0</v>
          </cell>
          <cell r="P127">
            <v>0.5</v>
          </cell>
          <cell r="Q127" t="str">
            <v>5449000227553</v>
          </cell>
          <cell r="R127" t="str">
            <v>6.55 x 6.55 x 23.3</v>
          </cell>
          <cell r="S127">
            <v>0.499</v>
          </cell>
          <cell r="T127">
            <v>0.52100000000000002</v>
          </cell>
          <cell r="U127">
            <v>0</v>
          </cell>
          <cell r="V127" t="str">
            <v>6 x 0.5L</v>
          </cell>
          <cell r="W127" t="str">
            <v>SHRINK</v>
          </cell>
          <cell r="X127" t="str">
            <v>5449000242730</v>
          </cell>
          <cell r="Y127" t="str">
            <v>19.65 x 13.1 x 23.3</v>
          </cell>
          <cell r="Z127">
            <v>2.9940000000000002</v>
          </cell>
          <cell r="AA127">
            <v>3.137</v>
          </cell>
          <cell r="AB127">
            <v>0</v>
          </cell>
          <cell r="AC127" t="str">
            <v>4 x 6 x 0.5L</v>
          </cell>
          <cell r="AD127" t="str">
            <v>SHRINKWRAP OVER SHRINKWRAP</v>
          </cell>
          <cell r="AE127" t="str">
            <v>5449000309310</v>
          </cell>
          <cell r="AF127" t="str">
            <v>39.3 x 26.2 x 23.3</v>
          </cell>
          <cell r="AG127">
            <v>11.974</v>
          </cell>
          <cell r="AH127">
            <v>12.567</v>
          </cell>
          <cell r="AI127">
            <v>0</v>
          </cell>
          <cell r="AJ127">
            <v>12</v>
          </cell>
          <cell r="AK127">
            <v>7</v>
          </cell>
          <cell r="AL127">
            <v>84</v>
          </cell>
          <cell r="AM127">
            <v>1200</v>
          </cell>
          <cell r="AN127">
            <v>1048</v>
          </cell>
          <cell r="AO127">
            <v>1791</v>
          </cell>
          <cell r="AP127">
            <v>1005.816</v>
          </cell>
          <cell r="AQ127">
            <v>1086.2650000000001</v>
          </cell>
          <cell r="AR127">
            <v>2</v>
          </cell>
          <cell r="AS127">
            <v>0</v>
          </cell>
          <cell r="AT127" t="str">
            <v>CHEP</v>
          </cell>
          <cell r="AU127" t="str">
            <v>5449000718099</v>
          </cell>
        </row>
        <row r="128">
          <cell r="A128">
            <v>284456</v>
          </cell>
          <cell r="B128" t="str">
            <v>3736</v>
          </cell>
          <cell r="C128" t="str">
            <v>FUZE TEA BLACK TEA PEACH HIBISCUS PET 0.40L 4X6</v>
          </cell>
          <cell r="D128" t="str">
            <v>FUZE TEA BLACK TEA PEACH HIBISCUS PET 0.40L 4X6</v>
          </cell>
          <cell r="E128" t="str">
            <v>Fuze tea</v>
          </cell>
          <cell r="F128" t="str">
            <v xml:space="preserve">Black Tea Peach Hibiscus </v>
          </cell>
          <cell r="G128" t="str">
            <v>PET</v>
          </cell>
          <cell r="H128" t="str">
            <v xml:space="preserve"> %</v>
          </cell>
          <cell r="I128" t="str">
            <v>4 x 6 x 0.4L</v>
          </cell>
          <cell r="J128" t="str">
            <v/>
          </cell>
          <cell r="K128">
            <v>24</v>
          </cell>
          <cell r="L128" t="str">
            <v>6% - 3%</v>
          </cell>
          <cell r="M128" t="str">
            <v>12</v>
          </cell>
          <cell r="N128" t="str">
            <v>M</v>
          </cell>
          <cell r="O128" t="str">
            <v>9</v>
          </cell>
          <cell r="P128">
            <v>0.4</v>
          </cell>
          <cell r="Q128" t="str">
            <v>5449000237972</v>
          </cell>
          <cell r="R128" t="str">
            <v>6.31 x 6.31 x 19.5</v>
          </cell>
          <cell r="S128">
            <v>0.40600000000000003</v>
          </cell>
          <cell r="T128">
            <v>0.42899999999999999</v>
          </cell>
          <cell r="U128">
            <v>0</v>
          </cell>
          <cell r="V128" t="str">
            <v>6 x 0.4L</v>
          </cell>
          <cell r="W128" t="str">
            <v>SHRINK</v>
          </cell>
          <cell r="X128" t="str">
            <v>5449000302434</v>
          </cell>
          <cell r="Y128" t="str">
            <v>19.05 x 12.7 x 19.5</v>
          </cell>
          <cell r="Z128">
            <v>2.4369999999999998</v>
          </cell>
          <cell r="AA128">
            <v>2.5840000000000001</v>
          </cell>
          <cell r="AB128">
            <v>0</v>
          </cell>
          <cell r="AC128" t="str">
            <v>4 x 6 x 0.4L</v>
          </cell>
          <cell r="AD128" t="str">
            <v>SHRINKWRAPPED</v>
          </cell>
          <cell r="AE128" t="str">
            <v>5449000309099</v>
          </cell>
          <cell r="AF128" t="str">
            <v>38 x 25.3 x 19.5</v>
          </cell>
          <cell r="AG128">
            <v>9.7460000000000004</v>
          </cell>
          <cell r="AH128">
            <v>10.364000000000001</v>
          </cell>
          <cell r="AI128">
            <v>0</v>
          </cell>
          <cell r="AJ128">
            <v>12</v>
          </cell>
          <cell r="AK128">
            <v>7</v>
          </cell>
          <cell r="AL128">
            <v>84</v>
          </cell>
          <cell r="AM128">
            <v>1200</v>
          </cell>
          <cell r="AN128">
            <v>1013</v>
          </cell>
          <cell r="AO128">
            <v>1535</v>
          </cell>
          <cell r="AP128">
            <v>818.66399999999999</v>
          </cell>
          <cell r="AQ128">
            <v>903.53899999999999</v>
          </cell>
          <cell r="AR128">
            <v>1</v>
          </cell>
          <cell r="AS128">
            <v>0</v>
          </cell>
          <cell r="AT128" t="str">
            <v>CHEP</v>
          </cell>
          <cell r="AU128" t="str">
            <v>5449000717795</v>
          </cell>
        </row>
        <row r="129">
          <cell r="A129">
            <v>284460</v>
          </cell>
          <cell r="B129" t="str">
            <v>3737</v>
          </cell>
          <cell r="C129" t="str">
            <v>FUZE TEA GREEN TEA MANGO CHAMOMILE PET 0.40L 4X6</v>
          </cell>
          <cell r="D129" t="str">
            <v>FUZE TEA GREEN TEA MANGO CHAMOMILE PET 0.40L 4X6</v>
          </cell>
          <cell r="E129" t="str">
            <v>Fuze tea</v>
          </cell>
          <cell r="F129" t="str">
            <v>Green Tea Mango Chamomile</v>
          </cell>
          <cell r="G129" t="str">
            <v>PET</v>
          </cell>
          <cell r="H129" t="str">
            <v xml:space="preserve"> %</v>
          </cell>
          <cell r="I129" t="str">
            <v>4 x 6 x 0.4L</v>
          </cell>
          <cell r="J129" t="str">
            <v/>
          </cell>
          <cell r="K129">
            <v>24</v>
          </cell>
          <cell r="L129" t="str">
            <v>6% - 3%</v>
          </cell>
          <cell r="M129" t="str">
            <v>7</v>
          </cell>
          <cell r="N129" t="str">
            <v>M</v>
          </cell>
          <cell r="O129" t="str">
            <v>9</v>
          </cell>
          <cell r="P129">
            <v>0.4</v>
          </cell>
          <cell r="Q129" t="str">
            <v>5449000232489</v>
          </cell>
          <cell r="R129" t="str">
            <v>6.31 x 6.31 x 19.5</v>
          </cell>
          <cell r="S129">
            <v>0.40600000000000003</v>
          </cell>
          <cell r="T129">
            <v>0.42899999999999999</v>
          </cell>
          <cell r="U129">
            <v>0</v>
          </cell>
          <cell r="V129" t="str">
            <v>6 x 0.4L</v>
          </cell>
          <cell r="W129" t="str">
            <v>SHRINK</v>
          </cell>
          <cell r="X129" t="str">
            <v>5449000309075</v>
          </cell>
          <cell r="Y129" t="str">
            <v>19.05 x 12.7 x 19.5</v>
          </cell>
          <cell r="Z129">
            <v>2.4359999999999999</v>
          </cell>
          <cell r="AA129">
            <v>2.5830000000000002</v>
          </cell>
          <cell r="AB129">
            <v>0</v>
          </cell>
          <cell r="AC129" t="str">
            <v>4 x 6 x 0.4L</v>
          </cell>
          <cell r="AD129" t="str">
            <v>SHRINKWRAPPED</v>
          </cell>
          <cell r="AE129" t="str">
            <v>5449000309082</v>
          </cell>
          <cell r="AF129" t="str">
            <v>38 x 25.3 x 19.5</v>
          </cell>
          <cell r="AG129">
            <v>9.7449999999999992</v>
          </cell>
          <cell r="AH129">
            <v>10.364000000000001</v>
          </cell>
          <cell r="AI129">
            <v>0</v>
          </cell>
          <cell r="AJ129">
            <v>12</v>
          </cell>
          <cell r="AK129">
            <v>7</v>
          </cell>
          <cell r="AL129">
            <v>84</v>
          </cell>
          <cell r="AM129">
            <v>1200</v>
          </cell>
          <cell r="AN129">
            <v>1013</v>
          </cell>
          <cell r="AO129">
            <v>1535</v>
          </cell>
          <cell r="AP129">
            <v>818.58</v>
          </cell>
          <cell r="AQ129">
            <v>903.50599999999997</v>
          </cell>
          <cell r="AR129">
            <v>1</v>
          </cell>
          <cell r="AS129">
            <v>0</v>
          </cell>
          <cell r="AT129" t="str">
            <v>CHEP</v>
          </cell>
          <cell r="AU129" t="str">
            <v>5449000717788</v>
          </cell>
        </row>
        <row r="130">
          <cell r="A130">
            <v>284494</v>
          </cell>
          <cell r="B130" t="str">
            <v>4050</v>
          </cell>
          <cell r="C130" t="str">
            <v>PDE COCA-COLA BLIK 0.33L X24 11LAY</v>
          </cell>
          <cell r="D130" t="str">
            <v>PDE COCA-COLA BOITE 0.33L X24 11LAY</v>
          </cell>
          <cell r="E130" t="str">
            <v>Coca-Cola</v>
          </cell>
          <cell r="F130" t="str">
            <v/>
          </cell>
          <cell r="G130" t="str">
            <v xml:space="preserve">CAN </v>
          </cell>
          <cell r="H130" t="str">
            <v xml:space="preserve"> %</v>
          </cell>
          <cell r="I130" t="str">
            <v>24 x 0.33L</v>
          </cell>
          <cell r="J130" t="str">
            <v/>
          </cell>
          <cell r="K130">
            <v>24</v>
          </cell>
          <cell r="L130" t="str">
            <v>N/A</v>
          </cell>
          <cell r="M130" t="str">
            <v>12</v>
          </cell>
          <cell r="N130" t="str">
            <v>M</v>
          </cell>
          <cell r="O130" t="str">
            <v>0</v>
          </cell>
          <cell r="P130">
            <v>0.33</v>
          </cell>
          <cell r="Q130" t="str">
            <v>5000112545326</v>
          </cell>
          <cell r="R130" t="str">
            <v>6.65 x 6.65 x 11.55</v>
          </cell>
          <cell r="S130">
            <v>0.34300000000000003</v>
          </cell>
          <cell r="T130">
            <v>0.35599999999999998</v>
          </cell>
          <cell r="U130">
            <v>0</v>
          </cell>
          <cell r="V130" t="str">
            <v>1 x 0.33L</v>
          </cell>
          <cell r="W130" t="str">
            <v>CAN</v>
          </cell>
          <cell r="X130" t="str">
            <v>5000112545326</v>
          </cell>
          <cell r="Y130" t="str">
            <v>6.65 x 6.65 x 11.55</v>
          </cell>
          <cell r="Z130">
            <v>0.34300000000000003</v>
          </cell>
          <cell r="AA130">
            <v>0.35599999999999998</v>
          </cell>
          <cell r="AB130">
            <v>0</v>
          </cell>
          <cell r="AC130" t="str">
            <v>24 x 0.33L</v>
          </cell>
          <cell r="AD130" t="str">
            <v>TRAY WITH SHRINK</v>
          </cell>
          <cell r="AE130" t="str">
            <v>5740600997656</v>
          </cell>
          <cell r="AF130" t="str">
            <v>40.4 x 27.1 x 11.8</v>
          </cell>
          <cell r="AG130">
            <v>8.2249999999999996</v>
          </cell>
          <cell r="AH130">
            <v>8.6159999999999997</v>
          </cell>
          <cell r="AI130">
            <v>0</v>
          </cell>
          <cell r="AJ130">
            <v>9</v>
          </cell>
          <cell r="AK130">
            <v>11</v>
          </cell>
          <cell r="AL130">
            <v>99</v>
          </cell>
          <cell r="AM130">
            <v>1217</v>
          </cell>
          <cell r="AN130">
            <v>813</v>
          </cell>
          <cell r="AO130">
            <v>1436</v>
          </cell>
          <cell r="AP130">
            <v>814.27499999999998</v>
          </cell>
          <cell r="AQ130">
            <v>878.28499999999997</v>
          </cell>
          <cell r="AR130">
            <v>3</v>
          </cell>
          <cell r="AS130">
            <v>0</v>
          </cell>
          <cell r="AT130" t="str">
            <v xml:space="preserve">EURO One-way </v>
          </cell>
          <cell r="AU130" t="str">
            <v>5449000900647</v>
          </cell>
        </row>
        <row r="131">
          <cell r="A131">
            <v>284496</v>
          </cell>
          <cell r="B131" t="str">
            <v>4053</v>
          </cell>
          <cell r="C131" t="str">
            <v>PDE FANTA LEMON BLIK 0.33L X24 11LAY</v>
          </cell>
          <cell r="D131" t="str">
            <v>PDE FANTA CITRON BOITE 0.33L X24 11LAY</v>
          </cell>
          <cell r="E131" t="str">
            <v>Fanta</v>
          </cell>
          <cell r="F131" t="str">
            <v>Lemon</v>
          </cell>
          <cell r="G131" t="str">
            <v xml:space="preserve">CAN </v>
          </cell>
          <cell r="H131" t="str">
            <v xml:space="preserve"> %</v>
          </cell>
          <cell r="I131" t="str">
            <v>24 x 0.33L</v>
          </cell>
          <cell r="J131" t="str">
            <v/>
          </cell>
          <cell r="K131">
            <v>24</v>
          </cell>
          <cell r="L131" t="str">
            <v>N/A</v>
          </cell>
          <cell r="M131" t="str">
            <v>12</v>
          </cell>
          <cell r="N131" t="str">
            <v>M</v>
          </cell>
          <cell r="O131" t="str">
            <v>0</v>
          </cell>
          <cell r="P131">
            <v>0.33</v>
          </cell>
          <cell r="Q131" t="str">
            <v>5449000286932</v>
          </cell>
          <cell r="R131" t="str">
            <v>6.65 x 6.65 x 11.55</v>
          </cell>
          <cell r="S131">
            <v>0.33900000000000002</v>
          </cell>
          <cell r="T131">
            <v>0.35199999999999998</v>
          </cell>
          <cell r="U131">
            <v>0</v>
          </cell>
          <cell r="V131" t="str">
            <v>1 x 0.33L</v>
          </cell>
          <cell r="W131" t="str">
            <v>CAN</v>
          </cell>
          <cell r="X131" t="str">
            <v>5449000286932</v>
          </cell>
          <cell r="Y131" t="str">
            <v>6.65 x 6.65 x 11.55</v>
          </cell>
          <cell r="Z131">
            <v>0.33900000000000002</v>
          </cell>
          <cell r="AA131">
            <v>0.35199999999999998</v>
          </cell>
          <cell r="AB131">
            <v>0</v>
          </cell>
          <cell r="AC131" t="str">
            <v>24 x 0.33L</v>
          </cell>
          <cell r="AD131" t="str">
            <v>TRAY WITH SHRINK</v>
          </cell>
          <cell r="AE131" t="str">
            <v>5449000286949</v>
          </cell>
          <cell r="AF131" t="str">
            <v>40.4 x 27.1 x 11.8</v>
          </cell>
          <cell r="AG131">
            <v>8.1470000000000002</v>
          </cell>
          <cell r="AH131">
            <v>8.5370000000000008</v>
          </cell>
          <cell r="AI131">
            <v>0</v>
          </cell>
          <cell r="AJ131">
            <v>9</v>
          </cell>
          <cell r="AK131">
            <v>11</v>
          </cell>
          <cell r="AL131">
            <v>99</v>
          </cell>
          <cell r="AM131">
            <v>1217</v>
          </cell>
          <cell r="AN131">
            <v>813</v>
          </cell>
          <cell r="AO131">
            <v>1436</v>
          </cell>
          <cell r="AP131">
            <v>806.553</v>
          </cell>
          <cell r="AQ131">
            <v>870.50699999999995</v>
          </cell>
          <cell r="AR131">
            <v>3</v>
          </cell>
          <cell r="AS131">
            <v>0</v>
          </cell>
          <cell r="AT131" t="str">
            <v xml:space="preserve">EURO One-way </v>
          </cell>
          <cell r="AU131" t="str">
            <v>5449000718280</v>
          </cell>
        </row>
        <row r="132">
          <cell r="A132">
            <v>284497</v>
          </cell>
          <cell r="B132" t="str">
            <v>4052</v>
          </cell>
          <cell r="C132" t="str">
            <v>PDE FANTA KIWI STRAWBERRY BLIK 0.33L X24 11LAY</v>
          </cell>
          <cell r="D132" t="str">
            <v>PDE FANTA KIWI STRAWBERRY BOITE 0.33L X24 11LAY</v>
          </cell>
          <cell r="E132" t="str">
            <v>Fanta</v>
          </cell>
          <cell r="F132" t="str">
            <v>Kiwi Strawberry</v>
          </cell>
          <cell r="G132" t="str">
            <v xml:space="preserve">CAN </v>
          </cell>
          <cell r="H132" t="str">
            <v xml:space="preserve"> %</v>
          </cell>
          <cell r="I132" t="str">
            <v>24 x 0.33L</v>
          </cell>
          <cell r="J132" t="str">
            <v/>
          </cell>
          <cell r="K132">
            <v>24</v>
          </cell>
          <cell r="L132" t="str">
            <v>N/A</v>
          </cell>
          <cell r="M132" t="str">
            <v>12</v>
          </cell>
          <cell r="N132" t="str">
            <v>M</v>
          </cell>
          <cell r="O132" t="str">
            <v>0</v>
          </cell>
          <cell r="P132">
            <v>0.33</v>
          </cell>
          <cell r="Q132" t="str">
            <v>5740700987984</v>
          </cell>
          <cell r="R132" t="str">
            <v>6.65 x 6.65 x 11.55</v>
          </cell>
          <cell r="S132">
            <v>0.34200000000000003</v>
          </cell>
          <cell r="T132">
            <v>0.35499999999999998</v>
          </cell>
          <cell r="U132">
            <v>0</v>
          </cell>
          <cell r="V132" t="str">
            <v>1 x 0.33L</v>
          </cell>
          <cell r="W132" t="str">
            <v>CAN</v>
          </cell>
          <cell r="X132" t="str">
            <v>5740700987984</v>
          </cell>
          <cell r="Y132" t="str">
            <v>6.65 x 6.65 x 11.55</v>
          </cell>
          <cell r="Z132">
            <v>0.34200000000000003</v>
          </cell>
          <cell r="AA132">
            <v>0.35499999999999998</v>
          </cell>
          <cell r="AB132">
            <v>0</v>
          </cell>
          <cell r="AC132" t="str">
            <v>24 x 0.33L</v>
          </cell>
          <cell r="AD132" t="str">
            <v>TRAY WITH SHRINK</v>
          </cell>
          <cell r="AE132" t="str">
            <v>5740700987977</v>
          </cell>
          <cell r="AF132" t="str">
            <v>40.4 x 27.1 x 11.8</v>
          </cell>
          <cell r="AG132">
            <v>8.2129999999999992</v>
          </cell>
          <cell r="AH132">
            <v>8.6039999999999992</v>
          </cell>
          <cell r="AI132">
            <v>0</v>
          </cell>
          <cell r="AJ132">
            <v>9</v>
          </cell>
          <cell r="AK132">
            <v>11</v>
          </cell>
          <cell r="AL132">
            <v>99</v>
          </cell>
          <cell r="AM132">
            <v>1217</v>
          </cell>
          <cell r="AN132">
            <v>813</v>
          </cell>
          <cell r="AO132">
            <v>1436</v>
          </cell>
          <cell r="AP132">
            <v>813.08699999999999</v>
          </cell>
          <cell r="AQ132">
            <v>877.10199999999998</v>
          </cell>
          <cell r="AR132">
            <v>3</v>
          </cell>
          <cell r="AS132">
            <v>0</v>
          </cell>
          <cell r="AT132" t="str">
            <v xml:space="preserve">EURO One-way </v>
          </cell>
          <cell r="AU132" t="str">
            <v>5449000718310</v>
          </cell>
        </row>
        <row r="133">
          <cell r="A133">
            <v>284519</v>
          </cell>
          <cell r="B133" t="str">
            <v>8922</v>
          </cell>
          <cell r="C133" t="str">
            <v>PDE FUZE TEA BLACK TEA PEACH BLIK 0.33L X24 11LAY</v>
          </cell>
          <cell r="D133" t="str">
            <v>PDE FUZE TEA BLACK TEA PEACH BOITE 0.33L X24 11LAY</v>
          </cell>
          <cell r="E133" t="str">
            <v>Fuze tea</v>
          </cell>
          <cell r="F133" t="str">
            <v xml:space="preserve">Black Tea Peach </v>
          </cell>
          <cell r="G133" t="str">
            <v xml:space="preserve">CAN </v>
          </cell>
          <cell r="H133" t="str">
            <v xml:space="preserve"> %</v>
          </cell>
          <cell r="I133" t="str">
            <v>24 x 0.33L</v>
          </cell>
          <cell r="J133" t="str">
            <v>11LAY</v>
          </cell>
          <cell r="K133">
            <v>24</v>
          </cell>
          <cell r="L133" t="str">
            <v>N/A</v>
          </cell>
          <cell r="M133" t="str">
            <v>12</v>
          </cell>
          <cell r="N133" t="str">
            <v>M</v>
          </cell>
          <cell r="O133" t="str">
            <v>0</v>
          </cell>
          <cell r="P133">
            <v>0.33</v>
          </cell>
          <cell r="Q133" t="str">
            <v>57088815</v>
          </cell>
          <cell r="R133" t="str">
            <v>6.65 x 6.65 x 11.55</v>
          </cell>
          <cell r="S133">
            <v>0.33500000000000002</v>
          </cell>
          <cell r="T133">
            <v>0.34799999999999998</v>
          </cell>
          <cell r="U133">
            <v>0</v>
          </cell>
          <cell r="V133" t="str">
            <v>1 x 0.33L</v>
          </cell>
          <cell r="W133" t="str">
            <v>CAN</v>
          </cell>
          <cell r="X133" t="str">
            <v>57088815</v>
          </cell>
          <cell r="Y133" t="str">
            <v>6.65 x 6.65 x 11.55</v>
          </cell>
          <cell r="Z133">
            <v>0.33500000000000002</v>
          </cell>
          <cell r="AA133">
            <v>0.34799999999999998</v>
          </cell>
          <cell r="AB133">
            <v>0</v>
          </cell>
          <cell r="AC133" t="str">
            <v>24 x 0.33L</v>
          </cell>
          <cell r="AD133" t="str">
            <v>TRAY WITH SHRINK</v>
          </cell>
          <cell r="AE133" t="str">
            <v>5740600982898</v>
          </cell>
          <cell r="AF133" t="str">
            <v>40.4 x 27.1 x 11.8</v>
          </cell>
          <cell r="AG133">
            <v>8.0399999999999991</v>
          </cell>
          <cell r="AH133">
            <v>8.4309999999999992</v>
          </cell>
          <cell r="AI133">
            <v>0</v>
          </cell>
          <cell r="AJ133">
            <v>9</v>
          </cell>
          <cell r="AK133">
            <v>11</v>
          </cell>
          <cell r="AL133">
            <v>99</v>
          </cell>
          <cell r="AM133">
            <v>1217</v>
          </cell>
          <cell r="AN133">
            <v>813</v>
          </cell>
          <cell r="AO133">
            <v>1436</v>
          </cell>
          <cell r="AP133">
            <v>795.96</v>
          </cell>
          <cell r="AQ133">
            <v>859.96900000000005</v>
          </cell>
          <cell r="AR133">
            <v>3</v>
          </cell>
          <cell r="AS133">
            <v>0</v>
          </cell>
          <cell r="AT133" t="str">
            <v xml:space="preserve">EURO One-way </v>
          </cell>
          <cell r="AU133" t="str">
            <v>5449000718563</v>
          </cell>
        </row>
        <row r="134">
          <cell r="A134">
            <v>284521</v>
          </cell>
          <cell r="B134" t="str">
            <v>4051</v>
          </cell>
          <cell r="C134" t="str">
            <v>PDE FANTA EXOTIC BLIK 0.33L X24 11LAY</v>
          </cell>
          <cell r="D134" t="str">
            <v>PDE FANTA EXOTIC BOITE 0.33L X24 11LAY</v>
          </cell>
          <cell r="E134" t="str">
            <v>Fanta</v>
          </cell>
          <cell r="F134" t="str">
            <v>Exotic</v>
          </cell>
          <cell r="G134" t="str">
            <v xml:space="preserve">CAN </v>
          </cell>
          <cell r="H134" t="str">
            <v xml:space="preserve"> %</v>
          </cell>
          <cell r="I134" t="str">
            <v>24 x 0.33L</v>
          </cell>
          <cell r="J134" t="str">
            <v>11LAY</v>
          </cell>
          <cell r="K134">
            <v>24</v>
          </cell>
          <cell r="L134" t="str">
            <v>N/A</v>
          </cell>
          <cell r="M134" t="str">
            <v>12</v>
          </cell>
          <cell r="N134" t="str">
            <v>M</v>
          </cell>
          <cell r="O134" t="str">
            <v>0</v>
          </cell>
          <cell r="P134">
            <v>0.33</v>
          </cell>
          <cell r="Q134" t="str">
            <v>5740700996153</v>
          </cell>
          <cell r="R134" t="str">
            <v>6.65 x 6.65 x 11.55</v>
          </cell>
          <cell r="S134">
            <v>0.34599999999999997</v>
          </cell>
          <cell r="T134">
            <v>0.35899999999999999</v>
          </cell>
          <cell r="U134">
            <v>0</v>
          </cell>
          <cell r="V134" t="str">
            <v>1 x 0.33L</v>
          </cell>
          <cell r="W134" t="str">
            <v>CAN</v>
          </cell>
          <cell r="X134" t="str">
            <v>5740700996153</v>
          </cell>
          <cell r="Y134" t="str">
            <v>6.65 x 6.65 x 11.55</v>
          </cell>
          <cell r="Z134">
            <v>0.34599999999999997</v>
          </cell>
          <cell r="AA134">
            <v>0.35899999999999999</v>
          </cell>
          <cell r="AB134">
            <v>0</v>
          </cell>
          <cell r="AC134" t="str">
            <v>24 x 0.33L</v>
          </cell>
          <cell r="AD134" t="str">
            <v>TRAY WITH SHRINK</v>
          </cell>
          <cell r="AE134" t="str">
            <v>5740800880796</v>
          </cell>
          <cell r="AF134" t="str">
            <v>40.4 x 27.1 x 11.8</v>
          </cell>
          <cell r="AG134">
            <v>8.3049999999999997</v>
          </cell>
          <cell r="AH134">
            <v>8.6959999999999997</v>
          </cell>
          <cell r="AI134">
            <v>0</v>
          </cell>
          <cell r="AJ134">
            <v>9</v>
          </cell>
          <cell r="AK134">
            <v>11</v>
          </cell>
          <cell r="AL134">
            <v>99</v>
          </cell>
          <cell r="AM134">
            <v>1217</v>
          </cell>
          <cell r="AN134">
            <v>813</v>
          </cell>
          <cell r="AO134">
            <v>1436</v>
          </cell>
          <cell r="AP134">
            <v>822.19500000000005</v>
          </cell>
          <cell r="AQ134">
            <v>886.18899999999996</v>
          </cell>
          <cell r="AR134">
            <v>3</v>
          </cell>
          <cell r="AS134">
            <v>0</v>
          </cell>
          <cell r="AT134" t="str">
            <v xml:space="preserve">EURO One-way </v>
          </cell>
          <cell r="AU134" t="str">
            <v>5449000718570</v>
          </cell>
        </row>
        <row r="135">
          <cell r="A135">
            <v>284528</v>
          </cell>
          <cell r="B135" t="str">
            <v>2214</v>
          </cell>
          <cell r="C135" t="str">
            <v>MONSTER ENERGY ULTRA GOLDEN PINAPLE BLIK 0.50L X24</v>
          </cell>
          <cell r="D135" t="str">
            <v>MONSTER ENERGY ULTRA GOLDEN PINAPLE BOITE 0.50L X24</v>
          </cell>
          <cell r="E135" t="str">
            <v>Monster</v>
          </cell>
          <cell r="F135" t="str">
            <v>Ultra Gold</v>
          </cell>
          <cell r="G135" t="str">
            <v xml:space="preserve">CAN </v>
          </cell>
          <cell r="H135" t="str">
            <v xml:space="preserve"> %</v>
          </cell>
          <cell r="I135" t="str">
            <v>24 x 0.5L</v>
          </cell>
          <cell r="J135" t="str">
            <v/>
          </cell>
          <cell r="K135">
            <v>24</v>
          </cell>
          <cell r="L135" t="str">
            <v>6% - 3%</v>
          </cell>
          <cell r="M135" t="str">
            <v>24</v>
          </cell>
          <cell r="N135" t="str">
            <v>M</v>
          </cell>
          <cell r="O135" t="str">
            <v>8</v>
          </cell>
          <cell r="P135">
            <v>0.5</v>
          </cell>
          <cell r="Q135" t="str">
            <v>5060896624280</v>
          </cell>
          <cell r="R135" t="str">
            <v>6.65 x 6.65 x 16.8</v>
          </cell>
          <cell r="S135">
            <v>0.502</v>
          </cell>
          <cell r="T135">
            <v>0.51800000000000002</v>
          </cell>
          <cell r="U135">
            <v>0</v>
          </cell>
          <cell r="V135" t="str">
            <v>1 x 0.5L</v>
          </cell>
          <cell r="W135" t="str">
            <v>CAN</v>
          </cell>
          <cell r="X135" t="str">
            <v>5060896624280</v>
          </cell>
          <cell r="Y135" t="str">
            <v>6.65 x 6.65 x 16.8</v>
          </cell>
          <cell r="Z135">
            <v>0.502</v>
          </cell>
          <cell r="AA135">
            <v>0.51800000000000002</v>
          </cell>
          <cell r="AB135">
            <v>0</v>
          </cell>
          <cell r="AC135" t="str">
            <v>24 x 0.5L</v>
          </cell>
          <cell r="AD135" t="str">
            <v>TRAY WITH SHRINK</v>
          </cell>
          <cell r="AE135" t="str">
            <v>5060896624907</v>
          </cell>
          <cell r="AF135" t="str">
            <v>40.5 x 27.2 x 17.1</v>
          </cell>
          <cell r="AG135">
            <v>12.057</v>
          </cell>
          <cell r="AH135">
            <v>12.548</v>
          </cell>
          <cell r="AI135">
            <v>0</v>
          </cell>
          <cell r="AJ135">
            <v>10</v>
          </cell>
          <cell r="AK135">
            <v>8</v>
          </cell>
          <cell r="AL135">
            <v>80</v>
          </cell>
          <cell r="AM135">
            <v>1217</v>
          </cell>
          <cell r="AN135">
            <v>1000</v>
          </cell>
          <cell r="AO135">
            <v>1529</v>
          </cell>
          <cell r="AP135">
            <v>964.56</v>
          </cell>
          <cell r="AQ135">
            <v>1034.4760000000001</v>
          </cell>
          <cell r="AR135">
            <v>3</v>
          </cell>
          <cell r="AS135">
            <v>0</v>
          </cell>
          <cell r="AT135" t="str">
            <v>CHEP</v>
          </cell>
          <cell r="AU135" t="str">
            <v>5060896624914</v>
          </cell>
        </row>
        <row r="136">
          <cell r="A136">
            <v>284587</v>
          </cell>
          <cell r="B136" t="str">
            <v>6240</v>
          </cell>
          <cell r="C136" t="str">
            <v>FUZE TEA BLACK TEA PEACH HIBISCUS BLIK 0.33L X24</v>
          </cell>
          <cell r="D136" t="str">
            <v>FUZE TEA BLACK TEA PEACH HIBISCUS BOITE 0.33L X24</v>
          </cell>
          <cell r="E136" t="str">
            <v>Fuze tea</v>
          </cell>
          <cell r="F136" t="str">
            <v xml:space="preserve">Black Tea Peach Hibiscus </v>
          </cell>
          <cell r="G136" t="str">
            <v xml:space="preserve">CAN </v>
          </cell>
          <cell r="H136" t="str">
            <v xml:space="preserve"> %</v>
          </cell>
          <cell r="I136" t="str">
            <v>24 x 0.33L</v>
          </cell>
          <cell r="J136" t="str">
            <v/>
          </cell>
          <cell r="K136">
            <v>24</v>
          </cell>
          <cell r="L136" t="str">
            <v>6% - 3%</v>
          </cell>
          <cell r="M136" t="str">
            <v>12</v>
          </cell>
          <cell r="N136" t="str">
            <v>M</v>
          </cell>
          <cell r="O136" t="str">
            <v>0</v>
          </cell>
          <cell r="P136">
            <v>0.33</v>
          </cell>
          <cell r="Q136" t="str">
            <v>5449000236760</v>
          </cell>
          <cell r="R136" t="str">
            <v>6.65 x 6.65 x 11.55</v>
          </cell>
          <cell r="S136">
            <v>0.33500000000000002</v>
          </cell>
          <cell r="T136">
            <v>0.35899999999999999</v>
          </cell>
          <cell r="U136">
            <v>0</v>
          </cell>
          <cell r="V136" t="str">
            <v>1 x 0.33L</v>
          </cell>
          <cell r="W136" t="str">
            <v>CAN</v>
          </cell>
          <cell r="X136" t="str">
            <v>5449000236760</v>
          </cell>
          <cell r="Y136" t="str">
            <v>6.65 x 6.65 x 11.55</v>
          </cell>
          <cell r="Z136">
            <v>0.33500000000000002</v>
          </cell>
          <cell r="AA136">
            <v>0.35899999999999999</v>
          </cell>
          <cell r="AB136">
            <v>0</v>
          </cell>
          <cell r="AC136" t="str">
            <v>24 x 0.33L</v>
          </cell>
          <cell r="AD136" t="str">
            <v>TRAY WITH SHRINK</v>
          </cell>
          <cell r="AE136" t="str">
            <v>5449000237729</v>
          </cell>
          <cell r="AF136" t="str">
            <v>40.4 x 27.1 x 11.8</v>
          </cell>
          <cell r="AG136">
            <v>8.0399999999999991</v>
          </cell>
          <cell r="AH136">
            <v>8.6950000000000003</v>
          </cell>
          <cell r="AI136">
            <v>0</v>
          </cell>
          <cell r="AJ136">
            <v>10</v>
          </cell>
          <cell r="AK136">
            <v>12</v>
          </cell>
          <cell r="AL136">
            <v>120</v>
          </cell>
          <cell r="AM136">
            <v>1217</v>
          </cell>
          <cell r="AN136">
            <v>1000</v>
          </cell>
          <cell r="AO136">
            <v>1579</v>
          </cell>
          <cell r="AP136">
            <v>964.8</v>
          </cell>
          <cell r="AQ136">
            <v>1073.6690000000001</v>
          </cell>
          <cell r="AR136">
            <v>3</v>
          </cell>
          <cell r="AS136">
            <v>0</v>
          </cell>
          <cell r="AT136" t="str">
            <v>CHEP</v>
          </cell>
          <cell r="AU136" t="str">
            <v>5449000669094</v>
          </cell>
        </row>
        <row r="137">
          <cell r="A137">
            <v>284603</v>
          </cell>
          <cell r="B137" t="str">
            <v>2217</v>
          </cell>
          <cell r="C137" t="str">
            <v>COCA-COLA ZERO NO CAFFEINE BLIK 0.33L X15 SLEEK</v>
          </cell>
          <cell r="D137" t="str">
            <v>COCA COLA ZERO NO CAFFEINE BOITE 0.33L X15 SLEEK</v>
          </cell>
          <cell r="E137" t="str">
            <v>Coca-Cola Zero</v>
          </cell>
          <cell r="F137" t="str">
            <v>No Caffeine</v>
          </cell>
          <cell r="G137" t="str">
            <v>SLEEKCAN</v>
          </cell>
          <cell r="H137" t="str">
            <v xml:space="preserve"> %</v>
          </cell>
          <cell r="I137" t="str">
            <v>15 x 0.33L</v>
          </cell>
          <cell r="J137" t="str">
            <v/>
          </cell>
          <cell r="K137">
            <v>15</v>
          </cell>
          <cell r="L137" t="str">
            <v>6% - 3%</v>
          </cell>
          <cell r="M137" t="str">
            <v>6</v>
          </cell>
          <cell r="N137" t="str">
            <v>M</v>
          </cell>
          <cell r="O137" t="str">
            <v>0</v>
          </cell>
          <cell r="P137">
            <v>0.33</v>
          </cell>
          <cell r="Q137" t="str">
            <v>5449000233295</v>
          </cell>
          <cell r="R137" t="str">
            <v>5.85 x 5.85 x 14.55</v>
          </cell>
          <cell r="S137">
            <v>0.32900000000000001</v>
          </cell>
          <cell r="T137">
            <v>0.34100000000000003</v>
          </cell>
          <cell r="U137">
            <v>0</v>
          </cell>
          <cell r="V137" t="str">
            <v>15 x 0.33L</v>
          </cell>
          <cell r="W137" t="str">
            <v>SHRINK</v>
          </cell>
          <cell r="X137" t="str">
            <v>5449000310408</v>
          </cell>
          <cell r="Y137" t="str">
            <v>29.25 x 17.55 x 14.7</v>
          </cell>
          <cell r="Z137">
            <v>4.9390000000000001</v>
          </cell>
          <cell r="AA137">
            <v>5.1529999999999996</v>
          </cell>
          <cell r="AB137">
            <v>0</v>
          </cell>
          <cell r="AC137" t="str">
            <v>15 x 0.33L</v>
          </cell>
          <cell r="AD137" t="str">
            <v>SHRINKWRAPPED</v>
          </cell>
          <cell r="AE137" t="str">
            <v>5449000310408</v>
          </cell>
          <cell r="AF137" t="str">
            <v>29.25 x 17.55 x 14.7</v>
          </cell>
          <cell r="AG137">
            <v>4.9390000000000001</v>
          </cell>
          <cell r="AH137">
            <v>5.1529999999999996</v>
          </cell>
          <cell r="AI137">
            <v>0</v>
          </cell>
          <cell r="AJ137">
            <v>22</v>
          </cell>
          <cell r="AK137">
            <v>9</v>
          </cell>
          <cell r="AL137">
            <v>198</v>
          </cell>
          <cell r="AM137">
            <v>1200</v>
          </cell>
          <cell r="AN137">
            <v>1000</v>
          </cell>
          <cell r="AO137">
            <v>1486</v>
          </cell>
          <cell r="AP137">
            <v>977.92200000000003</v>
          </cell>
          <cell r="AQ137">
            <v>1050.605</v>
          </cell>
          <cell r="AR137">
            <v>3</v>
          </cell>
          <cell r="AS137">
            <v>0</v>
          </cell>
          <cell r="AT137" t="str">
            <v>CHEP</v>
          </cell>
          <cell r="AU137" t="str">
            <v>5449000718945</v>
          </cell>
        </row>
        <row r="138">
          <cell r="A138">
            <v>284606</v>
          </cell>
          <cell r="B138" t="str">
            <v>6241</v>
          </cell>
          <cell r="C138" t="str">
            <v>COCA-COLA ZERO PET 0.50L X6 ECHEP</v>
          </cell>
          <cell r="D138" t="str">
            <v>COCA-COLA ZERO PET 0.50L X6 ECHEP</v>
          </cell>
          <cell r="E138" t="str">
            <v>Coca-Cola Zero</v>
          </cell>
          <cell r="F138" t="str">
            <v/>
          </cell>
          <cell r="G138" t="str">
            <v>PET</v>
          </cell>
          <cell r="H138" t="str">
            <v xml:space="preserve"> %</v>
          </cell>
          <cell r="I138" t="str">
            <v>6 x 0.5L</v>
          </cell>
          <cell r="J138" t="str">
            <v/>
          </cell>
          <cell r="K138">
            <v>6</v>
          </cell>
          <cell r="L138" t="str">
            <v>6% - 3%</v>
          </cell>
          <cell r="M138" t="str">
            <v>4</v>
          </cell>
          <cell r="N138" t="str">
            <v>M</v>
          </cell>
          <cell r="O138" t="str">
            <v>0</v>
          </cell>
          <cell r="P138">
            <v>0.5</v>
          </cell>
          <cell r="Q138" t="str">
            <v>5449000131836</v>
          </cell>
          <cell r="R138" t="str">
            <v>6.55 x 6.55 x 23.3</v>
          </cell>
          <cell r="S138">
            <v>0.499</v>
          </cell>
          <cell r="T138">
            <v>0.52100000000000002</v>
          </cell>
          <cell r="U138">
            <v>0</v>
          </cell>
          <cell r="V138" t="str">
            <v>6 x 0.5L</v>
          </cell>
          <cell r="W138" t="str">
            <v>SHRINK</v>
          </cell>
          <cell r="X138" t="str">
            <v>5449000134554</v>
          </cell>
          <cell r="Y138" t="str">
            <v>19.65 x 13.1 x 23.3</v>
          </cell>
          <cell r="Z138">
            <v>2.9940000000000002</v>
          </cell>
          <cell r="AA138">
            <v>3.137</v>
          </cell>
          <cell r="AB138">
            <v>0</v>
          </cell>
          <cell r="AC138" t="str">
            <v>6 x 0.5L</v>
          </cell>
          <cell r="AD138" t="str">
            <v>SHRINKWRAPPED</v>
          </cell>
          <cell r="AE138" t="str">
            <v>5449000134554</v>
          </cell>
          <cell r="AF138" t="str">
            <v>19.65 x 13.1 x 23.3</v>
          </cell>
          <cell r="AG138">
            <v>2.9940000000000002</v>
          </cell>
          <cell r="AH138">
            <v>3.137</v>
          </cell>
          <cell r="AI138">
            <v>0</v>
          </cell>
          <cell r="AJ138">
            <v>36</v>
          </cell>
          <cell r="AK138">
            <v>6</v>
          </cell>
          <cell r="AL138">
            <v>216</v>
          </cell>
          <cell r="AM138">
            <v>1200</v>
          </cell>
          <cell r="AN138">
            <v>800</v>
          </cell>
          <cell r="AO138">
            <v>1549</v>
          </cell>
          <cell r="AP138">
            <v>646.70399999999995</v>
          </cell>
          <cell r="AQ138">
            <v>702.95899999999995</v>
          </cell>
          <cell r="AR138">
            <v>1</v>
          </cell>
          <cell r="AS138">
            <v>0</v>
          </cell>
          <cell r="AT138" t="str">
            <v>EURO CHEP</v>
          </cell>
          <cell r="AU138" t="str">
            <v>3383260015173</v>
          </cell>
        </row>
        <row r="139">
          <cell r="A139">
            <v>284607</v>
          </cell>
          <cell r="B139" t="str">
            <v>6242</v>
          </cell>
          <cell r="C139" t="str">
            <v>COCA-COLA PET 0.50L X6 ECHEP</v>
          </cell>
          <cell r="D139" t="str">
            <v>COCA-COLA PET 0.50L X6 ECHEP</v>
          </cell>
          <cell r="E139" t="str">
            <v>Coca-Cola</v>
          </cell>
          <cell r="F139" t="str">
            <v/>
          </cell>
          <cell r="G139" t="str">
            <v>PET</v>
          </cell>
          <cell r="H139" t="str">
            <v xml:space="preserve"> %</v>
          </cell>
          <cell r="I139" t="str">
            <v>6 x 0.5L</v>
          </cell>
          <cell r="J139" t="str">
            <v/>
          </cell>
          <cell r="K139">
            <v>6</v>
          </cell>
          <cell r="L139" t="str">
            <v>6% - 3%</v>
          </cell>
          <cell r="M139" t="str">
            <v>4</v>
          </cell>
          <cell r="N139" t="str">
            <v>M</v>
          </cell>
          <cell r="O139" t="str">
            <v>0</v>
          </cell>
          <cell r="P139">
            <v>0.5</v>
          </cell>
          <cell r="Q139" t="str">
            <v>54491472</v>
          </cell>
          <cell r="R139" t="str">
            <v>6.55 x 6.55 x 23.3</v>
          </cell>
          <cell r="S139">
            <v>0.51900000000000002</v>
          </cell>
          <cell r="T139">
            <v>0.54100000000000004</v>
          </cell>
          <cell r="U139">
            <v>0</v>
          </cell>
          <cell r="V139" t="str">
            <v>6 x 0.5L</v>
          </cell>
          <cell r="W139" t="str">
            <v>SHRINK</v>
          </cell>
          <cell r="X139" t="str">
            <v>5449000021199</v>
          </cell>
          <cell r="Y139" t="str">
            <v>19.65 x 13.1 x 23.3</v>
          </cell>
          <cell r="Z139">
            <v>3.1160000000000001</v>
          </cell>
          <cell r="AA139">
            <v>3.2589999999999999</v>
          </cell>
          <cell r="AB139">
            <v>0</v>
          </cell>
          <cell r="AC139" t="str">
            <v>6 x 0.5L</v>
          </cell>
          <cell r="AD139" t="str">
            <v>SHRINKWRAPPED</v>
          </cell>
          <cell r="AE139" t="str">
            <v>5449000021199</v>
          </cell>
          <cell r="AF139" t="str">
            <v>19.65 x 13.1 x 23.3</v>
          </cell>
          <cell r="AG139">
            <v>3.1160000000000001</v>
          </cell>
          <cell r="AH139">
            <v>3.2589999999999999</v>
          </cell>
          <cell r="AI139">
            <v>0</v>
          </cell>
          <cell r="AJ139">
            <v>36</v>
          </cell>
          <cell r="AK139">
            <v>6</v>
          </cell>
          <cell r="AL139">
            <v>216</v>
          </cell>
          <cell r="AM139">
            <v>1200</v>
          </cell>
          <cell r="AN139">
            <v>800</v>
          </cell>
          <cell r="AO139">
            <v>1549</v>
          </cell>
          <cell r="AP139">
            <v>673.05600000000004</v>
          </cell>
          <cell r="AQ139">
            <v>729.26800000000003</v>
          </cell>
          <cell r="AR139">
            <v>1</v>
          </cell>
          <cell r="AS139">
            <v>0</v>
          </cell>
          <cell r="AT139" t="str">
            <v>EURO CHEP</v>
          </cell>
          <cell r="AU139" t="str">
            <v>3383260015180</v>
          </cell>
        </row>
        <row r="140">
          <cell r="A140">
            <v>284620</v>
          </cell>
          <cell r="B140" t="str">
            <v>6244</v>
          </cell>
          <cell r="C140" t="str">
            <v>COCA-COLA REGULAR(20) / COCA-COLA ZERO(20) PET 1.00L X6 HP DD</v>
          </cell>
          <cell r="D140" t="str">
            <v>COCA-COLA REGULAR(20) / COCA-COLA ZERO(20) PET 1.00L X6 HP DD</v>
          </cell>
          <cell r="E140" t="str">
            <v>Coca-Cola/ Coca-Cola Zero</v>
          </cell>
          <cell r="F140" t="str">
            <v>Mix</v>
          </cell>
          <cell r="G140" t="str">
            <v>PET</v>
          </cell>
          <cell r="H140" t="str">
            <v xml:space="preserve"> %</v>
          </cell>
          <cell r="I140" t="str">
            <v>40 x 6 x 1L</v>
          </cell>
          <cell r="J140" t="str">
            <v/>
          </cell>
          <cell r="K140">
            <v>240</v>
          </cell>
          <cell r="L140" t="str">
            <v>6% - 3%</v>
          </cell>
          <cell r="M140" t="str">
            <v>6</v>
          </cell>
          <cell r="N140" t="str">
            <v>M</v>
          </cell>
          <cell r="O140" t="str">
            <v>0</v>
          </cell>
          <cell r="P140">
            <v>1</v>
          </cell>
          <cell r="Q140" t="str">
            <v>n/a</v>
          </cell>
          <cell r="R140" t="str">
            <v>8.4 x 8.4 x 27.2</v>
          </cell>
          <cell r="S140">
            <v>1.018</v>
          </cell>
          <cell r="T140">
            <v>1.054</v>
          </cell>
          <cell r="U140">
            <v>0</v>
          </cell>
          <cell r="V140" t="str">
            <v>6 x 1L</v>
          </cell>
          <cell r="W140" t="str">
            <v>SHRINK</v>
          </cell>
          <cell r="X140" t="str">
            <v>n/a</v>
          </cell>
          <cell r="Y140" t="str">
            <v>25.2 x 16.8 x 27.7</v>
          </cell>
          <cell r="Z140">
            <v>6.11</v>
          </cell>
          <cell r="AA140">
            <v>6.3449999999999998</v>
          </cell>
          <cell r="AB140">
            <v>0</v>
          </cell>
          <cell r="AC140" t="str">
            <v>40 x 6 x 1L</v>
          </cell>
          <cell r="AD140" t="str">
            <v>HALF PALLET</v>
          </cell>
          <cell r="AE140" t="str">
            <v>3383260015203</v>
          </cell>
          <cell r="AF140" t="str">
            <v>80 x 60 x 127.1</v>
          </cell>
          <cell r="AG140">
            <v>244.4</v>
          </cell>
          <cell r="AH140">
            <v>267.68099999999998</v>
          </cell>
          <cell r="AI140">
            <v>0</v>
          </cell>
          <cell r="AJ140">
            <v>2</v>
          </cell>
          <cell r="AK140">
            <v>1</v>
          </cell>
          <cell r="AL140">
            <v>2</v>
          </cell>
          <cell r="AM140">
            <v>1200</v>
          </cell>
          <cell r="AN140">
            <v>800</v>
          </cell>
          <cell r="AO140">
            <v>1415</v>
          </cell>
          <cell r="AP140">
            <v>488.8</v>
          </cell>
          <cell r="AQ140">
            <v>560.36199999999997</v>
          </cell>
          <cell r="AR140">
            <v>1</v>
          </cell>
          <cell r="AS140">
            <v>0</v>
          </cell>
          <cell r="AT140" t="str">
            <v>1xECHEP + 2x Dusseldorfer CHEP</v>
          </cell>
          <cell r="AU140" t="str">
            <v>3383260015210</v>
          </cell>
        </row>
        <row r="141">
          <cell r="A141">
            <v>284644</v>
          </cell>
          <cell r="B141" t="str">
            <v>3157</v>
          </cell>
          <cell r="C141" t="str">
            <v>FANTA EXOTIC PET 1.5L X4 EURO</v>
          </cell>
          <cell r="D141" t="str">
            <v>FANTA EXOTIC PET 1.5L X4 EURO</v>
          </cell>
          <cell r="E141" t="str">
            <v>Fanta</v>
          </cell>
          <cell r="F141" t="str">
            <v>Exotic</v>
          </cell>
          <cell r="G141" t="str">
            <v>PET</v>
          </cell>
          <cell r="H141" t="str">
            <v xml:space="preserve"> %</v>
          </cell>
          <cell r="I141" t="str">
            <v>4 x 1.5L</v>
          </cell>
          <cell r="J141" t="str">
            <v/>
          </cell>
          <cell r="K141">
            <v>4</v>
          </cell>
          <cell r="L141" t="str">
            <v>6% - 3%</v>
          </cell>
          <cell r="M141" t="str">
            <v>6</v>
          </cell>
          <cell r="N141" t="str">
            <v>M</v>
          </cell>
          <cell r="O141" t="str">
            <v>0</v>
          </cell>
          <cell r="P141">
            <v>1.5</v>
          </cell>
          <cell r="Q141" t="str">
            <v>5449000015594</v>
          </cell>
          <cell r="R141" t="str">
            <v>9.48 x 9.48 x 31.6</v>
          </cell>
          <cell r="S141">
            <v>1.534</v>
          </cell>
          <cell r="T141">
            <v>1.536</v>
          </cell>
          <cell r="U141">
            <v>0</v>
          </cell>
          <cell r="V141" t="str">
            <v>4 x 1.5L</v>
          </cell>
          <cell r="W141" t="str">
            <v>SHRINK</v>
          </cell>
          <cell r="X141" t="str">
            <v>5449000211330</v>
          </cell>
          <cell r="Y141" t="str">
            <v>18.95 x 18.95 x 31.6</v>
          </cell>
          <cell r="Z141">
            <v>6.1360000000000001</v>
          </cell>
          <cell r="AA141">
            <v>6.1589999999999998</v>
          </cell>
          <cell r="AB141">
            <v>0</v>
          </cell>
          <cell r="AC141" t="str">
            <v>4 x 1.5L</v>
          </cell>
          <cell r="AD141" t="str">
            <v>SHRINKWRAPPED</v>
          </cell>
          <cell r="AE141" t="str">
            <v>5449000211330</v>
          </cell>
          <cell r="AF141" t="str">
            <v>18.95 x 18.95 x 31.6</v>
          </cell>
          <cell r="AG141">
            <v>6.1360000000000001</v>
          </cell>
          <cell r="AH141">
            <v>6.1589999999999998</v>
          </cell>
          <cell r="AI141">
            <v>0</v>
          </cell>
          <cell r="AJ141">
            <v>24</v>
          </cell>
          <cell r="AK141">
            <v>4</v>
          </cell>
          <cell r="AL141">
            <v>96</v>
          </cell>
          <cell r="AM141">
            <v>1200</v>
          </cell>
          <cell r="AN141">
            <v>800</v>
          </cell>
          <cell r="AO141">
            <v>1416</v>
          </cell>
          <cell r="AP141">
            <v>589.05600000000004</v>
          </cell>
          <cell r="AQ141">
            <v>616.45799999999997</v>
          </cell>
          <cell r="AR141">
            <v>2</v>
          </cell>
          <cell r="AS141">
            <v>0</v>
          </cell>
          <cell r="AT141" t="str">
            <v>EURO CHEP</v>
          </cell>
          <cell r="AU141" t="str">
            <v>3383260015241</v>
          </cell>
        </row>
        <row r="142">
          <cell r="A142">
            <v>284689</v>
          </cell>
          <cell r="B142" t="str">
            <v>3187</v>
          </cell>
          <cell r="C142" t="str">
            <v>COCA-COLA BLIK 0.33L X30 SLEEK EURO</v>
          </cell>
          <cell r="D142" t="str">
            <v>COCA-COLA BOITE 0.33L X30 SLEEK EURO</v>
          </cell>
          <cell r="E142" t="str">
            <v>Coca-Cola</v>
          </cell>
          <cell r="F142" t="str">
            <v/>
          </cell>
          <cell r="G142" t="str">
            <v>SLEEKCAN</v>
          </cell>
          <cell r="H142" t="str">
            <v xml:space="preserve"> %</v>
          </cell>
          <cell r="I142" t="str">
            <v>30 x 0.33L</v>
          </cell>
          <cell r="J142" t="str">
            <v/>
          </cell>
          <cell r="K142">
            <v>30</v>
          </cell>
          <cell r="L142" t="str">
            <v>6% - 3%</v>
          </cell>
          <cell r="M142" t="str">
            <v>12</v>
          </cell>
          <cell r="N142" t="str">
            <v>M</v>
          </cell>
          <cell r="O142" t="str">
            <v>0</v>
          </cell>
          <cell r="P142">
            <v>0.33</v>
          </cell>
          <cell r="Q142" t="str">
            <v>5000112638769</v>
          </cell>
          <cell r="R142" t="str">
            <v>5.85 x 5.85 x 14.55</v>
          </cell>
          <cell r="S142">
            <v>0.34300000000000003</v>
          </cell>
          <cell r="T142">
            <v>0.35499999999999998</v>
          </cell>
          <cell r="U142">
            <v>0</v>
          </cell>
          <cell r="V142" t="str">
            <v>1 x 0.33L</v>
          </cell>
          <cell r="W142" t="str">
            <v>CAN</v>
          </cell>
          <cell r="X142" t="str">
            <v>5000112638769</v>
          </cell>
          <cell r="Y142" t="str">
            <v>5.85 x 5.85 x 14.55</v>
          </cell>
          <cell r="Z142">
            <v>0.34300000000000003</v>
          </cell>
          <cell r="AA142">
            <v>0.35499999999999998</v>
          </cell>
          <cell r="AB142">
            <v>0</v>
          </cell>
          <cell r="AC142" t="str">
            <v>30 x 0.33L</v>
          </cell>
          <cell r="AD142" t="str">
            <v>TRAY WITH SHRINK</v>
          </cell>
          <cell r="AE142" t="str">
            <v>5000112658576</v>
          </cell>
          <cell r="AF142" t="str">
            <v>35.35 x 29.35 x 14.7</v>
          </cell>
          <cell r="AG142">
            <v>10.282</v>
          </cell>
          <cell r="AH142">
            <v>10.742000000000001</v>
          </cell>
          <cell r="AI142">
            <v>0</v>
          </cell>
          <cell r="AJ142">
            <v>8</v>
          </cell>
          <cell r="AK142">
            <v>9</v>
          </cell>
          <cell r="AL142">
            <v>72</v>
          </cell>
          <cell r="AM142">
            <v>1200</v>
          </cell>
          <cell r="AN142">
            <v>800</v>
          </cell>
          <cell r="AO142">
            <v>1470</v>
          </cell>
          <cell r="AP142">
            <v>740.30399999999997</v>
          </cell>
          <cell r="AQ142">
            <v>799.23400000000004</v>
          </cell>
          <cell r="AR142">
            <v>1.5</v>
          </cell>
          <cell r="AS142">
            <v>0</v>
          </cell>
          <cell r="AT142" t="str">
            <v>EURO CHEP</v>
          </cell>
          <cell r="AU142" t="str">
            <v>5000112458688</v>
          </cell>
        </row>
        <row r="143">
          <cell r="A143">
            <v>284690</v>
          </cell>
          <cell r="B143" t="str">
            <v>3188</v>
          </cell>
          <cell r="C143" t="str">
            <v>COCA-COLA ZERO BLIK 0.33L X30 SLEEK EURO</v>
          </cell>
          <cell r="D143" t="str">
            <v>COCA-COLA ZERO BOITE 0.33L X30 SLEEK EURO</v>
          </cell>
          <cell r="E143" t="str">
            <v>Coca-Cola Zero</v>
          </cell>
          <cell r="F143" t="str">
            <v/>
          </cell>
          <cell r="G143" t="str">
            <v>SLEEKCAN</v>
          </cell>
          <cell r="H143" t="str">
            <v xml:space="preserve"> %</v>
          </cell>
          <cell r="I143" t="str">
            <v>30 x 0.33L</v>
          </cell>
          <cell r="J143" t="str">
            <v/>
          </cell>
          <cell r="K143">
            <v>30</v>
          </cell>
          <cell r="L143" t="str">
            <v>6% - 3%</v>
          </cell>
          <cell r="M143" t="str">
            <v>6</v>
          </cell>
          <cell r="N143" t="str">
            <v>M</v>
          </cell>
          <cell r="O143" t="str">
            <v>0</v>
          </cell>
          <cell r="P143">
            <v>0.33</v>
          </cell>
          <cell r="Q143" t="str">
            <v>5000112638745</v>
          </cell>
          <cell r="R143" t="str">
            <v>5.85 x 5.85 x 14.55</v>
          </cell>
          <cell r="S143">
            <v>0.32900000000000001</v>
          </cell>
          <cell r="T143">
            <v>0.34100000000000003</v>
          </cell>
          <cell r="U143">
            <v>0</v>
          </cell>
          <cell r="V143" t="str">
            <v>1 x 0.33L</v>
          </cell>
          <cell r="W143" t="str">
            <v>CAN</v>
          </cell>
          <cell r="X143" t="str">
            <v>5000112638745</v>
          </cell>
          <cell r="Y143" t="str">
            <v>5.85 x 5.85 x 14.55</v>
          </cell>
          <cell r="Z143">
            <v>0.32900000000000001</v>
          </cell>
          <cell r="AA143">
            <v>0.34100000000000003</v>
          </cell>
          <cell r="AB143">
            <v>0</v>
          </cell>
          <cell r="AC143" t="str">
            <v>30 x 0.33L</v>
          </cell>
          <cell r="AD143" t="str">
            <v>TRAY WITH SHRINK</v>
          </cell>
          <cell r="AE143" t="str">
            <v>5000112658583</v>
          </cell>
          <cell r="AF143" t="str">
            <v>35.35 x 29.35 x 14.7</v>
          </cell>
          <cell r="AG143">
            <v>9.8800000000000008</v>
          </cell>
          <cell r="AH143">
            <v>10.34</v>
          </cell>
          <cell r="AI143">
            <v>0</v>
          </cell>
          <cell r="AJ143">
            <v>8</v>
          </cell>
          <cell r="AK143">
            <v>9</v>
          </cell>
          <cell r="AL143">
            <v>72</v>
          </cell>
          <cell r="AM143">
            <v>1200</v>
          </cell>
          <cell r="AN143">
            <v>800</v>
          </cell>
          <cell r="AO143">
            <v>1470</v>
          </cell>
          <cell r="AP143">
            <v>711.36</v>
          </cell>
          <cell r="AQ143">
            <v>770.29399999999998</v>
          </cell>
          <cell r="AR143">
            <v>1.5</v>
          </cell>
          <cell r="AS143">
            <v>0</v>
          </cell>
          <cell r="AT143" t="str">
            <v>EURO CHEP</v>
          </cell>
          <cell r="AU143" t="str">
            <v>5000112458695</v>
          </cell>
        </row>
        <row r="144">
          <cell r="A144">
            <v>284691</v>
          </cell>
          <cell r="B144" t="str">
            <v>6248</v>
          </cell>
          <cell r="C144" t="str">
            <v>CHAUDFONTAINE STILL PET 1.5L X6 EURO</v>
          </cell>
          <cell r="D144" t="str">
            <v>CHAUDFONTAINE STILL PET 1.5L X6 EURO</v>
          </cell>
          <cell r="E144" t="str">
            <v>Chaudfontaine</v>
          </cell>
          <cell r="F144" t="str">
            <v>Still</v>
          </cell>
          <cell r="G144" t="str">
            <v>PET</v>
          </cell>
          <cell r="H144" t="str">
            <v xml:space="preserve"> %</v>
          </cell>
          <cell r="I144" t="str">
            <v>6 x 1.5L</v>
          </cell>
          <cell r="J144" t="str">
            <v/>
          </cell>
          <cell r="K144">
            <v>6</v>
          </cell>
          <cell r="L144" t="str">
            <v>6% - 3%</v>
          </cell>
          <cell r="M144" t="str">
            <v>24</v>
          </cell>
          <cell r="N144" t="str">
            <v>M</v>
          </cell>
          <cell r="O144" t="str">
            <v>2</v>
          </cell>
          <cell r="P144">
            <v>1.5</v>
          </cell>
          <cell r="Q144" t="str">
            <v>5449000111654</v>
          </cell>
          <cell r="R144" t="str">
            <v>8.8 x 8.8 x 32.22</v>
          </cell>
          <cell r="S144">
            <v>1.496</v>
          </cell>
          <cell r="T144">
            <v>1.5269999999999999</v>
          </cell>
          <cell r="U144">
            <v>0</v>
          </cell>
          <cell r="V144" t="str">
            <v>6 x 1.5L</v>
          </cell>
          <cell r="W144" t="str">
            <v>SHRINK</v>
          </cell>
          <cell r="X144" t="str">
            <v>5449000111685</v>
          </cell>
          <cell r="Y144" t="str">
            <v>26.4 x 17.6 x 32.42</v>
          </cell>
          <cell r="Z144">
            <v>8.9749999999999996</v>
          </cell>
          <cell r="AA144">
            <v>9.1850000000000005</v>
          </cell>
          <cell r="AB144">
            <v>0</v>
          </cell>
          <cell r="AC144" t="str">
            <v>6 x 1.5L</v>
          </cell>
          <cell r="AD144" t="str">
            <v>SHRINKWRAPPED</v>
          </cell>
          <cell r="AE144" t="str">
            <v>5449000111685</v>
          </cell>
          <cell r="AF144" t="str">
            <v>26.4 x 17.6 x 32.42</v>
          </cell>
          <cell r="AG144">
            <v>8.9749999999999996</v>
          </cell>
          <cell r="AH144">
            <v>9.1850000000000005</v>
          </cell>
          <cell r="AI144">
            <v>0</v>
          </cell>
          <cell r="AJ144">
            <v>21</v>
          </cell>
          <cell r="AK144">
            <v>4</v>
          </cell>
          <cell r="AL144">
            <v>84</v>
          </cell>
          <cell r="AM144">
            <v>1232</v>
          </cell>
          <cell r="AN144">
            <v>800</v>
          </cell>
          <cell r="AO144">
            <v>1450</v>
          </cell>
          <cell r="AP144">
            <v>753.9</v>
          </cell>
          <cell r="AQ144">
            <v>798.69500000000005</v>
          </cell>
          <cell r="AR144">
            <v>2</v>
          </cell>
          <cell r="AS144">
            <v>0</v>
          </cell>
          <cell r="AT144" t="str">
            <v>EURO CHEP</v>
          </cell>
          <cell r="AU144" t="str">
            <v>5449000719393</v>
          </cell>
        </row>
        <row r="145">
          <cell r="A145">
            <v>284703</v>
          </cell>
          <cell r="B145" t="str">
            <v>6245</v>
          </cell>
          <cell r="C145" t="str">
            <v>COCA-COLA BLIK 0.33L X15 HP DD SLEEK</v>
          </cell>
          <cell r="D145" t="str">
            <v>COCA-COLA BOITE 0.33L X15 HP DD SLEEK</v>
          </cell>
          <cell r="E145" t="str">
            <v>Coca-Cola</v>
          </cell>
          <cell r="F145" t="str">
            <v/>
          </cell>
          <cell r="G145" t="str">
            <v>SLEEKCAN</v>
          </cell>
          <cell r="H145" t="str">
            <v xml:space="preserve"> %</v>
          </cell>
          <cell r="I145" t="str">
            <v>72 x 15 x 0.33L</v>
          </cell>
          <cell r="J145" t="str">
            <v/>
          </cell>
          <cell r="K145">
            <v>1080</v>
          </cell>
          <cell r="L145" t="str">
            <v>6% - 3%</v>
          </cell>
          <cell r="M145" t="str">
            <v>12</v>
          </cell>
          <cell r="N145" t="str">
            <v>M</v>
          </cell>
          <cell r="O145" t="str">
            <v>0</v>
          </cell>
          <cell r="P145">
            <v>0.33</v>
          </cell>
          <cell r="Q145" t="str">
            <v>5000112638769</v>
          </cell>
          <cell r="R145" t="str">
            <v>5.85 x 5.85 x 14.55</v>
          </cell>
          <cell r="S145">
            <v>0.34300000000000003</v>
          </cell>
          <cell r="T145">
            <v>0.35499999999999998</v>
          </cell>
          <cell r="U145">
            <v>0</v>
          </cell>
          <cell r="V145" t="str">
            <v>15 x 0.33L</v>
          </cell>
          <cell r="W145" t="str">
            <v>SHRINK</v>
          </cell>
          <cell r="X145" t="str">
            <v>5449000288639</v>
          </cell>
          <cell r="Y145" t="str">
            <v>29.25 x 17.55 x 14.7</v>
          </cell>
          <cell r="Z145">
            <v>5.141</v>
          </cell>
          <cell r="AA145">
            <v>5.3540000000000001</v>
          </cell>
          <cell r="AB145">
            <v>0</v>
          </cell>
          <cell r="AC145" t="str">
            <v>72 x 15 x 0.33L</v>
          </cell>
          <cell r="AD145" t="str">
            <v>HALF PALLET</v>
          </cell>
          <cell r="AE145" t="str">
            <v>5449000719317</v>
          </cell>
          <cell r="AF145" t="str">
            <v>80 x 60 x 149.2</v>
          </cell>
          <cell r="AG145">
            <v>370.15199999999999</v>
          </cell>
          <cell r="AH145">
            <v>399.15800000000002</v>
          </cell>
          <cell r="AI145">
            <v>0</v>
          </cell>
          <cell r="AJ145">
            <v>2</v>
          </cell>
          <cell r="AK145">
            <v>1</v>
          </cell>
          <cell r="AL145">
            <v>2</v>
          </cell>
          <cell r="AM145">
            <v>1200</v>
          </cell>
          <cell r="AN145">
            <v>800</v>
          </cell>
          <cell r="AO145">
            <v>1636</v>
          </cell>
          <cell r="AP145">
            <v>740.30399999999997</v>
          </cell>
          <cell r="AQ145">
            <v>823.31600000000003</v>
          </cell>
          <cell r="AR145">
            <v>1.5</v>
          </cell>
          <cell r="AS145">
            <v>0</v>
          </cell>
          <cell r="AT145" t="str">
            <v>1xECHEP + 2x Dusseldorfer CHEP</v>
          </cell>
          <cell r="AU145" t="str">
            <v>5000112458732</v>
          </cell>
        </row>
        <row r="146">
          <cell r="A146">
            <v>284704</v>
          </cell>
          <cell r="B146" t="str">
            <v>6246</v>
          </cell>
          <cell r="C146" t="str">
            <v>COCA-COLA ZERO BLIK 0.33L X15 HP DD SLEEK</v>
          </cell>
          <cell r="D146" t="str">
            <v>COCA-COLA ZERO BOITE 0.33L X15 HP DD SLEEK</v>
          </cell>
          <cell r="E146" t="str">
            <v>Coca-Cola Zero</v>
          </cell>
          <cell r="F146" t="str">
            <v/>
          </cell>
          <cell r="G146" t="str">
            <v>SLEEKCAN</v>
          </cell>
          <cell r="H146" t="str">
            <v xml:space="preserve"> %</v>
          </cell>
          <cell r="I146" t="str">
            <v>72 x 15 x 0.33L</v>
          </cell>
          <cell r="J146" t="str">
            <v/>
          </cell>
          <cell r="K146">
            <v>1080</v>
          </cell>
          <cell r="L146" t="str">
            <v>6% - 3%</v>
          </cell>
          <cell r="M146" t="str">
            <v>6</v>
          </cell>
          <cell r="N146" t="str">
            <v>M</v>
          </cell>
          <cell r="O146" t="str">
            <v>0</v>
          </cell>
          <cell r="P146">
            <v>0.33</v>
          </cell>
          <cell r="Q146" t="str">
            <v>5000112638745</v>
          </cell>
          <cell r="R146" t="str">
            <v>5.85 x 5.85 x 14.55</v>
          </cell>
          <cell r="S146">
            <v>0.32900000000000001</v>
          </cell>
          <cell r="T146">
            <v>0.34100000000000003</v>
          </cell>
          <cell r="U146">
            <v>0</v>
          </cell>
          <cell r="V146" t="str">
            <v>15 x 0.33L</v>
          </cell>
          <cell r="W146" t="str">
            <v>SHRINK</v>
          </cell>
          <cell r="X146" t="str">
            <v>5449000288622</v>
          </cell>
          <cell r="Y146" t="str">
            <v>29.25 x 17.55 x 14.7</v>
          </cell>
          <cell r="Z146">
            <v>4.9400000000000004</v>
          </cell>
          <cell r="AA146">
            <v>5.1529999999999996</v>
          </cell>
          <cell r="AB146">
            <v>0</v>
          </cell>
          <cell r="AC146" t="str">
            <v>72 x 15 x 0.33L</v>
          </cell>
          <cell r="AD146" t="str">
            <v>HALF PALLET</v>
          </cell>
          <cell r="AE146" t="str">
            <v>5449000719331</v>
          </cell>
          <cell r="AF146" t="str">
            <v>80 x 60 x 149.2</v>
          </cell>
          <cell r="AG146">
            <v>355.68</v>
          </cell>
          <cell r="AH146">
            <v>384.68799999999999</v>
          </cell>
          <cell r="AI146">
            <v>0</v>
          </cell>
          <cell r="AJ146">
            <v>2</v>
          </cell>
          <cell r="AK146">
            <v>1</v>
          </cell>
          <cell r="AL146">
            <v>2</v>
          </cell>
          <cell r="AM146">
            <v>1200</v>
          </cell>
          <cell r="AN146">
            <v>800</v>
          </cell>
          <cell r="AO146">
            <v>1636</v>
          </cell>
          <cell r="AP146">
            <v>711.36</v>
          </cell>
          <cell r="AQ146">
            <v>794.37599999999998</v>
          </cell>
          <cell r="AR146">
            <v>1.5</v>
          </cell>
          <cell r="AS146">
            <v>0</v>
          </cell>
          <cell r="AT146" t="str">
            <v>1xECHEP + 2x Dusseldorfer CHEP</v>
          </cell>
          <cell r="AU146" t="str">
            <v>5000112458749</v>
          </cell>
        </row>
        <row r="147">
          <cell r="A147">
            <v>284710</v>
          </cell>
          <cell r="B147" t="str">
            <v>6251</v>
          </cell>
          <cell r="C147" t="str">
            <v>FANTA ZERO ORANGE PET 1.5L X4 EURO</v>
          </cell>
          <cell r="D147" t="str">
            <v>FANTA ZERO ORANGE PET 1.5L X4 EURO</v>
          </cell>
          <cell r="E147" t="str">
            <v>Fanta</v>
          </cell>
          <cell r="F147" t="str">
            <v>Zero Orange</v>
          </cell>
          <cell r="G147" t="str">
            <v>PET</v>
          </cell>
          <cell r="H147" t="str">
            <v xml:space="preserve"> %</v>
          </cell>
          <cell r="I147" t="str">
            <v>4 x 1.5L</v>
          </cell>
          <cell r="J147" t="str">
            <v/>
          </cell>
          <cell r="K147">
            <v>4</v>
          </cell>
          <cell r="L147" t="str">
            <v>6% - 3%</v>
          </cell>
          <cell r="M147" t="str">
            <v>6</v>
          </cell>
          <cell r="N147" t="str">
            <v>M</v>
          </cell>
          <cell r="O147" t="str">
            <v>0</v>
          </cell>
          <cell r="P147">
            <v>1.5</v>
          </cell>
          <cell r="Q147" t="str">
            <v>5449000138026</v>
          </cell>
          <cell r="R147" t="str">
            <v>9.48 x 9.48 x 31.6</v>
          </cell>
          <cell r="S147">
            <v>1.502</v>
          </cell>
          <cell r="T147">
            <v>1.5429999999999999</v>
          </cell>
          <cell r="U147">
            <v>0</v>
          </cell>
          <cell r="V147" t="str">
            <v>4 x 1.5L</v>
          </cell>
          <cell r="W147" t="str">
            <v>SHRINK</v>
          </cell>
          <cell r="X147" t="str">
            <v>5449000149657</v>
          </cell>
          <cell r="Y147" t="str">
            <v>18.95 x 18.95 x 31.6</v>
          </cell>
          <cell r="Z147">
            <v>6.0069999999999997</v>
          </cell>
          <cell r="AA147">
            <v>6.1859999999999999</v>
          </cell>
          <cell r="AB147">
            <v>0</v>
          </cell>
          <cell r="AC147" t="str">
            <v>4 x 1.5L</v>
          </cell>
          <cell r="AD147" t="str">
            <v>SHRINKWRAPPED</v>
          </cell>
          <cell r="AE147" t="str">
            <v>5449000149657</v>
          </cell>
          <cell r="AF147" t="str">
            <v>18.95 x 18.95 x 31.6</v>
          </cell>
          <cell r="AG147">
            <v>6.0069999999999997</v>
          </cell>
          <cell r="AH147">
            <v>6.1859999999999999</v>
          </cell>
          <cell r="AI147">
            <v>0</v>
          </cell>
          <cell r="AJ147">
            <v>24</v>
          </cell>
          <cell r="AK147">
            <v>4</v>
          </cell>
          <cell r="AL147">
            <v>96</v>
          </cell>
          <cell r="AM147">
            <v>1200</v>
          </cell>
          <cell r="AN147">
            <v>800</v>
          </cell>
          <cell r="AO147">
            <v>1416</v>
          </cell>
          <cell r="AP147">
            <v>576.67200000000003</v>
          </cell>
          <cell r="AQ147">
            <v>620.06399999999996</v>
          </cell>
          <cell r="AR147">
            <v>2</v>
          </cell>
          <cell r="AS147">
            <v>0</v>
          </cell>
          <cell r="AT147" t="str">
            <v>EURO CHEP</v>
          </cell>
          <cell r="AU147" t="str">
            <v>5000112458763</v>
          </cell>
        </row>
        <row r="148">
          <cell r="A148">
            <v>284711</v>
          </cell>
          <cell r="B148" t="str">
            <v>6252</v>
          </cell>
          <cell r="C148" t="str">
            <v>SPRITE NO SUGAR PET 1.5L X4 EURO</v>
          </cell>
          <cell r="D148" t="str">
            <v>SPRITE NO SUGAR PET 1.5L X4 EURO</v>
          </cell>
          <cell r="E148" t="str">
            <v>Sprite</v>
          </cell>
          <cell r="F148" t="str">
            <v>No Sugar</v>
          </cell>
          <cell r="G148" t="str">
            <v>PET</v>
          </cell>
          <cell r="H148" t="str">
            <v xml:space="preserve"> %</v>
          </cell>
          <cell r="I148" t="str">
            <v>4 x 1.5L</v>
          </cell>
          <cell r="J148" t="str">
            <v/>
          </cell>
          <cell r="K148">
            <v>4</v>
          </cell>
          <cell r="L148" t="str">
            <v>6% - 3%</v>
          </cell>
          <cell r="M148" t="str">
            <v>6</v>
          </cell>
          <cell r="N148" t="str">
            <v>M</v>
          </cell>
          <cell r="O148" t="str">
            <v>0</v>
          </cell>
          <cell r="P148">
            <v>1.5</v>
          </cell>
          <cell r="Q148" t="str">
            <v>5449000110039</v>
          </cell>
          <cell r="R148" t="str">
            <v>9.48 x 9.48 x 31.6</v>
          </cell>
          <cell r="S148">
            <v>1.498</v>
          </cell>
          <cell r="T148">
            <v>1.5389999999999999</v>
          </cell>
          <cell r="U148">
            <v>0</v>
          </cell>
          <cell r="V148" t="str">
            <v>4 x 1.5L</v>
          </cell>
          <cell r="W148" t="str">
            <v>SHRINK</v>
          </cell>
          <cell r="X148" t="str">
            <v>5449000139320</v>
          </cell>
          <cell r="Y148" t="str">
            <v>18.95 x 18.95 x 31.6</v>
          </cell>
          <cell r="Z148">
            <v>5.99</v>
          </cell>
          <cell r="AA148">
            <v>6.173</v>
          </cell>
          <cell r="AB148">
            <v>0</v>
          </cell>
          <cell r="AC148" t="str">
            <v>4 x 1.5L</v>
          </cell>
          <cell r="AD148" t="str">
            <v>SHRINKWRAPPED</v>
          </cell>
          <cell r="AE148" t="str">
            <v>5449000139320</v>
          </cell>
          <cell r="AF148" t="str">
            <v>18.95 x 18.95 x 31.6</v>
          </cell>
          <cell r="AG148">
            <v>5.99</v>
          </cell>
          <cell r="AH148">
            <v>6.173</v>
          </cell>
          <cell r="AI148">
            <v>0</v>
          </cell>
          <cell r="AJ148">
            <v>24</v>
          </cell>
          <cell r="AK148">
            <v>4</v>
          </cell>
          <cell r="AL148">
            <v>96</v>
          </cell>
          <cell r="AM148">
            <v>1200</v>
          </cell>
          <cell r="AN148">
            <v>800</v>
          </cell>
          <cell r="AO148">
            <v>1416</v>
          </cell>
          <cell r="AP148">
            <v>575.04</v>
          </cell>
          <cell r="AQ148">
            <v>618.995</v>
          </cell>
          <cell r="AR148">
            <v>2.5</v>
          </cell>
          <cell r="AS148">
            <v>0</v>
          </cell>
          <cell r="AT148" t="str">
            <v>EURO CHEP</v>
          </cell>
          <cell r="AU148" t="str">
            <v>5000112458770</v>
          </cell>
        </row>
        <row r="149">
          <cell r="A149">
            <v>284713</v>
          </cell>
          <cell r="B149" t="str">
            <v>2230</v>
          </cell>
          <cell r="C149" t="str">
            <v>MONSTER ENERGY ULTRA FIESTA MANGO BLIK 0.50L X24 EURO</v>
          </cell>
          <cell r="D149" t="str">
            <v>MONSTER ENERGY ULTRA FIESTA MANGO BOITE 0.50L X24 EURO</v>
          </cell>
          <cell r="E149" t="str">
            <v xml:space="preserve">Monster </v>
          </cell>
          <cell r="F149" t="str">
            <v>Energy Ultra Fiesta Mango</v>
          </cell>
          <cell r="G149" t="str">
            <v xml:space="preserve">CAN </v>
          </cell>
          <cell r="H149" t="str">
            <v xml:space="preserve"> %</v>
          </cell>
          <cell r="I149" t="str">
            <v>24 x 0.5L</v>
          </cell>
          <cell r="J149" t="str">
            <v/>
          </cell>
          <cell r="K149">
            <v>24</v>
          </cell>
          <cell r="L149" t="str">
            <v>6% - 3%</v>
          </cell>
          <cell r="M149" t="str">
            <v>24</v>
          </cell>
          <cell r="N149" t="str">
            <v>M</v>
          </cell>
          <cell r="O149" t="str">
            <v>0</v>
          </cell>
          <cell r="P149">
            <v>0.5</v>
          </cell>
          <cell r="Q149" t="str">
            <v>5060751215011</v>
          </cell>
          <cell r="R149" t="str">
            <v>6.65 x 6.65 x 16.8</v>
          </cell>
          <cell r="S149">
            <v>0.503</v>
          </cell>
          <cell r="T149">
            <v>0.51900000000000002</v>
          </cell>
          <cell r="U149">
            <v>0</v>
          </cell>
          <cell r="V149" t="str">
            <v>1 x 0.5L</v>
          </cell>
          <cell r="W149" t="str">
            <v>CAN</v>
          </cell>
          <cell r="X149" t="str">
            <v>5060751215011</v>
          </cell>
          <cell r="Y149" t="str">
            <v>6.65 x 6.65 x 16.8</v>
          </cell>
          <cell r="Z149">
            <v>0.503</v>
          </cell>
          <cell r="AA149">
            <v>0.51900000000000002</v>
          </cell>
          <cell r="AB149">
            <v>0</v>
          </cell>
          <cell r="AC149" t="str">
            <v>24 x 0.5L</v>
          </cell>
          <cell r="AD149" t="str">
            <v>TRAY WITH SHRINK</v>
          </cell>
          <cell r="AE149" t="str">
            <v>5060751215028</v>
          </cell>
          <cell r="AF149" t="str">
            <v>40.5 x 27.2 x 17.1</v>
          </cell>
          <cell r="AG149">
            <v>12.077999999999999</v>
          </cell>
          <cell r="AH149">
            <v>12.568</v>
          </cell>
          <cell r="AI149">
            <v>0</v>
          </cell>
          <cell r="AJ149">
            <v>9</v>
          </cell>
          <cell r="AK149">
            <v>6</v>
          </cell>
          <cell r="AL149">
            <v>54</v>
          </cell>
          <cell r="AM149">
            <v>1214</v>
          </cell>
          <cell r="AN149">
            <v>810</v>
          </cell>
          <cell r="AO149">
            <v>1308</v>
          </cell>
          <cell r="AP149">
            <v>652.21199999999999</v>
          </cell>
          <cell r="AQ149">
            <v>703.68700000000001</v>
          </cell>
          <cell r="AR149">
            <v>3</v>
          </cell>
          <cell r="AS149">
            <v>0</v>
          </cell>
          <cell r="AT149" t="str">
            <v>EURO CHEP</v>
          </cell>
          <cell r="AU149" t="str">
            <v>3383260015357</v>
          </cell>
        </row>
        <row r="150">
          <cell r="A150">
            <v>284714</v>
          </cell>
          <cell r="B150" t="str">
            <v>2433</v>
          </cell>
          <cell r="C150" t="str">
            <v>MONSTER JUICED MONARCH BLIK 0.50L X24 EURO</v>
          </cell>
          <cell r="D150" t="str">
            <v>MONSTER JUICED MONARCH BOITE 0.50L X24 EURO</v>
          </cell>
          <cell r="E150" t="str">
            <v xml:space="preserve">Monster </v>
          </cell>
          <cell r="F150" t="str">
            <v>Juiced Monarch</v>
          </cell>
          <cell r="G150" t="str">
            <v xml:space="preserve">CAN </v>
          </cell>
          <cell r="H150" t="str">
            <v xml:space="preserve"> %</v>
          </cell>
          <cell r="I150" t="str">
            <v>24 x 0.5L</v>
          </cell>
          <cell r="J150" t="str">
            <v/>
          </cell>
          <cell r="K150">
            <v>24</v>
          </cell>
          <cell r="L150" t="str">
            <v>6% - 3%</v>
          </cell>
          <cell r="M150" t="str">
            <v>24</v>
          </cell>
          <cell r="N150" t="str">
            <v>M</v>
          </cell>
          <cell r="O150" t="str">
            <v>0</v>
          </cell>
          <cell r="P150">
            <v>0.5</v>
          </cell>
          <cell r="Q150" t="str">
            <v>5060751215905</v>
          </cell>
          <cell r="R150" t="str">
            <v>6.65 x 6.65 x 16.8</v>
          </cell>
          <cell r="S150">
            <v>0.52100000000000002</v>
          </cell>
          <cell r="T150">
            <v>0.53700000000000003</v>
          </cell>
          <cell r="U150">
            <v>0</v>
          </cell>
          <cell r="V150" t="str">
            <v>1 x 0.5L</v>
          </cell>
          <cell r="W150" t="str">
            <v>CAN</v>
          </cell>
          <cell r="X150" t="str">
            <v>5060751215905</v>
          </cell>
          <cell r="Y150" t="str">
            <v>6.65 x 6.65 x 16.8</v>
          </cell>
          <cell r="Z150">
            <v>0.52100000000000002</v>
          </cell>
          <cell r="AA150">
            <v>0.53700000000000003</v>
          </cell>
          <cell r="AB150">
            <v>0</v>
          </cell>
          <cell r="AC150" t="str">
            <v>24 x 0.5L</v>
          </cell>
          <cell r="AD150" t="str">
            <v>TRAY WITH SHRINK</v>
          </cell>
          <cell r="AE150" t="str">
            <v>5060751215141</v>
          </cell>
          <cell r="AF150" t="str">
            <v>40.5 x 27.2 x 17.1</v>
          </cell>
          <cell r="AG150">
            <v>12.510999999999999</v>
          </cell>
          <cell r="AH150">
            <v>13.000999999999999</v>
          </cell>
          <cell r="AI150">
            <v>0</v>
          </cell>
          <cell r="AJ150">
            <v>9</v>
          </cell>
          <cell r="AK150">
            <v>6</v>
          </cell>
          <cell r="AL150">
            <v>54</v>
          </cell>
          <cell r="AM150">
            <v>1214</v>
          </cell>
          <cell r="AN150">
            <v>810</v>
          </cell>
          <cell r="AO150">
            <v>1308</v>
          </cell>
          <cell r="AP150">
            <v>675.59400000000005</v>
          </cell>
          <cell r="AQ150">
            <v>727.08</v>
          </cell>
          <cell r="AR150">
            <v>3</v>
          </cell>
          <cell r="AS150">
            <v>0</v>
          </cell>
          <cell r="AT150" t="str">
            <v>EURO CHEP</v>
          </cell>
          <cell r="AU150" t="str">
            <v>3383260015333</v>
          </cell>
        </row>
        <row r="151">
          <cell r="A151">
            <v>284717</v>
          </cell>
          <cell r="B151" t="str">
            <v>3930</v>
          </cell>
          <cell r="C151" t="str">
            <v>MONSTER ENERGY BLIK 0.50L 6X4 EURO</v>
          </cell>
          <cell r="D151" t="str">
            <v>MONSTER ENERGY BOITE 0.50L 6X4 EURO</v>
          </cell>
          <cell r="E151" t="str">
            <v>Monster</v>
          </cell>
          <cell r="F151" t="str">
            <v>Energy</v>
          </cell>
          <cell r="G151" t="str">
            <v xml:space="preserve">CAN </v>
          </cell>
          <cell r="H151" t="str">
            <v xml:space="preserve"> %</v>
          </cell>
          <cell r="I151" t="str">
            <v>6 x 4 x 0.5L</v>
          </cell>
          <cell r="J151" t="str">
            <v/>
          </cell>
          <cell r="K151">
            <v>24</v>
          </cell>
          <cell r="L151" t="str">
            <v>6% - 3%</v>
          </cell>
          <cell r="M151" t="str">
            <v>24</v>
          </cell>
          <cell r="N151" t="str">
            <v>M</v>
          </cell>
          <cell r="O151" t="str">
            <v>0</v>
          </cell>
          <cell r="P151">
            <v>0.5</v>
          </cell>
          <cell r="Q151" t="str">
            <v>5060166690144</v>
          </cell>
          <cell r="R151" t="str">
            <v>6.65 x 6.65 x 16.8</v>
          </cell>
          <cell r="S151">
            <v>0.52300000000000002</v>
          </cell>
          <cell r="T151">
            <v>0.53900000000000003</v>
          </cell>
          <cell r="U151">
            <v>0</v>
          </cell>
          <cell r="V151" t="str">
            <v>4 x 0.5L</v>
          </cell>
          <cell r="W151" t="str">
            <v>SHRINK</v>
          </cell>
          <cell r="X151" t="str">
            <v>5060166694609</v>
          </cell>
          <cell r="Y151" t="str">
            <v>13.3 x 13.3 x 16.83</v>
          </cell>
          <cell r="Z151">
            <v>2.0920000000000001</v>
          </cell>
          <cell r="AA151">
            <v>2.1629999999999998</v>
          </cell>
          <cell r="AB151">
            <v>0</v>
          </cell>
          <cell r="AC151" t="str">
            <v>6 x 4 x 0.5L</v>
          </cell>
          <cell r="AD151" t="str">
            <v>TRAY WITHOUT SHRINK</v>
          </cell>
          <cell r="AE151" t="str">
            <v>5060166694616</v>
          </cell>
          <cell r="AF151" t="str">
            <v>40.5 x 27.2 x 17.03</v>
          </cell>
          <cell r="AG151">
            <v>12.548999999999999</v>
          </cell>
          <cell r="AH151">
            <v>13.082000000000001</v>
          </cell>
          <cell r="AI151">
            <v>0</v>
          </cell>
          <cell r="AJ151">
            <v>9</v>
          </cell>
          <cell r="AK151">
            <v>7</v>
          </cell>
          <cell r="AL151">
            <v>63</v>
          </cell>
          <cell r="AM151">
            <v>1221</v>
          </cell>
          <cell r="AN151">
            <v>816</v>
          </cell>
          <cell r="AO151">
            <v>1480</v>
          </cell>
          <cell r="AP151">
            <v>790.58699999999999</v>
          </cell>
          <cell r="AQ151">
            <v>849.84799999999996</v>
          </cell>
          <cell r="AR151">
            <v>2</v>
          </cell>
          <cell r="AS151">
            <v>0</v>
          </cell>
          <cell r="AT151" t="str">
            <v>EURO CHEP</v>
          </cell>
          <cell r="AU151" t="str">
            <v>3383260015364</v>
          </cell>
        </row>
        <row r="152">
          <cell r="A152">
            <v>284754</v>
          </cell>
          <cell r="B152" t="str">
            <v>2045</v>
          </cell>
          <cell r="C152" t="str">
            <v>FREESTYLE WATER MINERALS CRTG 0.68L X1</v>
          </cell>
          <cell r="D152" t="str">
            <v>FREESTYLE WATER MINERALS CRTG 0.68L X1</v>
          </cell>
          <cell r="E152" t="str">
            <v>Freestyle Bonaqua Silver Natural</v>
          </cell>
          <cell r="F152" t="str">
            <v/>
          </cell>
          <cell r="G152" t="str">
            <v>CRTG</v>
          </cell>
          <cell r="H152" t="str">
            <v xml:space="preserve"> %</v>
          </cell>
          <cell r="I152" t="str">
            <v>1 x 0.68L</v>
          </cell>
          <cell r="J152" t="str">
            <v/>
          </cell>
          <cell r="K152">
            <v>1</v>
          </cell>
          <cell r="L152" t="str">
            <v>6% - 3%</v>
          </cell>
          <cell r="M152" t="str">
            <v>220</v>
          </cell>
          <cell r="N152" t="str">
            <v>D</v>
          </cell>
          <cell r="O152" t="str">
            <v>0</v>
          </cell>
          <cell r="P152">
            <v>0.68</v>
          </cell>
          <cell r="Q152" t="str">
            <v>5449000280466</v>
          </cell>
          <cell r="R152" t="str">
            <v>25.5 x 10.5 x 3.5</v>
          </cell>
          <cell r="S152">
            <v>0.67800000000000005</v>
          </cell>
          <cell r="T152">
            <v>0.73399999999999999</v>
          </cell>
          <cell r="U152">
            <v>0</v>
          </cell>
          <cell r="V152" t="str">
            <v>1 x 0.68L</v>
          </cell>
          <cell r="W152" t="str">
            <v>CARTRIDGE</v>
          </cell>
          <cell r="X152" t="str">
            <v>5449000280466</v>
          </cell>
          <cell r="Y152" t="str">
            <v>25.5 x 10.5 x 3.5</v>
          </cell>
          <cell r="Z152">
            <v>0.67800000000000005</v>
          </cell>
          <cell r="AA152">
            <v>0.73399999999999999</v>
          </cell>
          <cell r="AB152">
            <v>0</v>
          </cell>
          <cell r="AC152" t="str">
            <v>20 x 0.68L</v>
          </cell>
          <cell r="AD152" t="str">
            <v>CARDBOARD</v>
          </cell>
          <cell r="AE152" t="str">
            <v>5449000280473</v>
          </cell>
          <cell r="AF152" t="str">
            <v>38.0 x 21.8 x 27.9</v>
          </cell>
          <cell r="AG152">
            <v>13.56</v>
          </cell>
          <cell r="AH152">
            <v>14.779</v>
          </cell>
          <cell r="AI152">
            <v>0</v>
          </cell>
          <cell r="AJ152">
            <v>15</v>
          </cell>
          <cell r="AK152">
            <v>4</v>
          </cell>
          <cell r="AL152">
            <v>60</v>
          </cell>
          <cell r="AM152">
            <v>1140</v>
          </cell>
          <cell r="AN152">
            <v>1140</v>
          </cell>
          <cell r="AO152">
            <v>1266</v>
          </cell>
          <cell r="AP152">
            <v>813.6</v>
          </cell>
          <cell r="AQ152">
            <v>911.25199999999995</v>
          </cell>
          <cell r="AR152">
            <v>1</v>
          </cell>
          <cell r="AS152">
            <v>0</v>
          </cell>
          <cell r="AT152" t="str">
            <v>Industrial IPP</v>
          </cell>
          <cell r="AU152" t="str">
            <v>3383260012356</v>
          </cell>
        </row>
        <row r="153">
          <cell r="A153">
            <v>284829</v>
          </cell>
          <cell r="B153" t="str">
            <v>7063</v>
          </cell>
          <cell r="C153" t="str">
            <v>FUZE TEA BLACK TEA PEACH HIBISCUS PET 0.40L X6 EURO PALLET LIDL</v>
          </cell>
          <cell r="D153" t="str">
            <v>FUZE TEA BLACK TEA PEACH HIBISCUS PET 0.40L X6 EURO PALLET LIDL</v>
          </cell>
          <cell r="E153" t="str">
            <v>Fuze tea</v>
          </cell>
          <cell r="F153" t="str">
            <v xml:space="preserve">Black Tea Peach Hibiscus </v>
          </cell>
          <cell r="G153" t="str">
            <v>PET</v>
          </cell>
          <cell r="H153" t="str">
            <v xml:space="preserve"> %</v>
          </cell>
          <cell r="I153" t="str">
            <v>6 x 0.4L</v>
          </cell>
          <cell r="J153" t="str">
            <v/>
          </cell>
          <cell r="K153">
            <v>6</v>
          </cell>
          <cell r="L153" t="str">
            <v>6% - 3%</v>
          </cell>
          <cell r="M153" t="str">
            <v>12</v>
          </cell>
          <cell r="N153" t="str">
            <v>M</v>
          </cell>
          <cell r="O153" t="str">
            <v>0</v>
          </cell>
          <cell r="P153">
            <v>0.4</v>
          </cell>
          <cell r="Q153" t="str">
            <v>5449000237972</v>
          </cell>
          <cell r="R153" t="str">
            <v>6.31 x 6.31 x 19.5</v>
          </cell>
          <cell r="S153">
            <v>0.40600000000000003</v>
          </cell>
          <cell r="T153">
            <v>0.42799999999999999</v>
          </cell>
          <cell r="U153">
            <v>0</v>
          </cell>
          <cell r="V153" t="str">
            <v>6 x 0.4L</v>
          </cell>
          <cell r="W153" t="str">
            <v>SHRINK</v>
          </cell>
          <cell r="X153" t="str">
            <v>5449000302434</v>
          </cell>
          <cell r="Y153" t="str">
            <v>19 x 12.7 x 19.5</v>
          </cell>
          <cell r="Z153">
            <v>2.4369999999999998</v>
          </cell>
          <cell r="AA153">
            <v>2.5779999999999998</v>
          </cell>
          <cell r="AB153">
            <v>0</v>
          </cell>
          <cell r="AC153" t="str">
            <v>6 x 0.4L</v>
          </cell>
          <cell r="AD153" t="str">
            <v>SHRINKWRAPPED</v>
          </cell>
          <cell r="AE153" t="str">
            <v>5449000302434</v>
          </cell>
          <cell r="AF153" t="str">
            <v>19 x 12.7 x 19.5</v>
          </cell>
          <cell r="AG153">
            <v>2.4369999999999998</v>
          </cell>
          <cell r="AH153">
            <v>2.5779999999999998</v>
          </cell>
          <cell r="AI153">
            <v>0</v>
          </cell>
          <cell r="AJ153">
            <v>41</v>
          </cell>
          <cell r="AK153">
            <v>7</v>
          </cell>
          <cell r="AL153">
            <v>287</v>
          </cell>
          <cell r="AM153">
            <v>1200</v>
          </cell>
          <cell r="AN153">
            <v>821</v>
          </cell>
          <cell r="AO153">
            <v>1653</v>
          </cell>
          <cell r="AP153">
            <v>699.41899999999998</v>
          </cell>
          <cell r="AQ153">
            <v>765.36300000000006</v>
          </cell>
          <cell r="AR153">
            <v>1</v>
          </cell>
          <cell r="AS153">
            <v>0</v>
          </cell>
          <cell r="AT153" t="str">
            <v>EURO CHEP</v>
          </cell>
          <cell r="AU153" t="str">
            <v>3383260015456</v>
          </cell>
        </row>
        <row r="154">
          <cell r="A154">
            <v>284859</v>
          </cell>
          <cell r="B154" t="str">
            <v>2225</v>
          </cell>
          <cell r="C154" t="str">
            <v>FANTA EXOTIC BLIK 0.33L 4X6 SLEEK EURO</v>
          </cell>
          <cell r="D154" t="str">
            <v>FANTA EXOTIC BOITE 0.33L 4X6 SLEEK EURO</v>
          </cell>
          <cell r="E154" t="str">
            <v>Fanta</v>
          </cell>
          <cell r="F154" t="str">
            <v>Exotic</v>
          </cell>
          <cell r="G154" t="str">
            <v>SLEEKCAN</v>
          </cell>
          <cell r="H154" t="str">
            <v xml:space="preserve"> %</v>
          </cell>
          <cell r="I154" t="str">
            <v>4 x 6 x 0.33L</v>
          </cell>
          <cell r="J154" t="str">
            <v/>
          </cell>
          <cell r="K154">
            <v>24</v>
          </cell>
          <cell r="L154" t="str">
            <v>6% - 3%</v>
          </cell>
          <cell r="M154" t="str">
            <v>12</v>
          </cell>
          <cell r="N154" t="str">
            <v>M</v>
          </cell>
          <cell r="O154" t="str">
            <v>0</v>
          </cell>
          <cell r="P154">
            <v>0.33</v>
          </cell>
          <cell r="Q154" t="str">
            <v>5449000220981</v>
          </cell>
          <cell r="R154" t="str">
            <v>5.85 x 5.85 x 14.55</v>
          </cell>
          <cell r="S154">
            <v>0.33700000000000002</v>
          </cell>
          <cell r="T154">
            <v>0.34899999999999998</v>
          </cell>
          <cell r="U154">
            <v>0</v>
          </cell>
          <cell r="V154" t="str">
            <v>6 x 0.33L</v>
          </cell>
          <cell r="W154" t="str">
            <v>SHRINK</v>
          </cell>
          <cell r="X154" t="str">
            <v>5449000288660</v>
          </cell>
          <cell r="Y154" t="str">
            <v>17.55 x 11.7 x 14.55</v>
          </cell>
          <cell r="Z154">
            <v>2.0249999999999999</v>
          </cell>
          <cell r="AA154">
            <v>2.1040000000000001</v>
          </cell>
          <cell r="AB154">
            <v>0</v>
          </cell>
          <cell r="AC154" t="str">
            <v>4 x 6 x 0.33L</v>
          </cell>
          <cell r="AD154" t="str">
            <v>TRAY WITHOUT SHRINK</v>
          </cell>
          <cell r="AE154" t="str">
            <v>5449000288677</v>
          </cell>
          <cell r="AF154" t="str">
            <v>35.8 x 23.7 x 14.75</v>
          </cell>
          <cell r="AG154">
            <v>8.0980000000000008</v>
          </cell>
          <cell r="AH154">
            <v>8.4779999999999998</v>
          </cell>
          <cell r="AI154">
            <v>0</v>
          </cell>
          <cell r="AJ154">
            <v>10</v>
          </cell>
          <cell r="AK154">
            <v>9</v>
          </cell>
          <cell r="AL154">
            <v>90</v>
          </cell>
          <cell r="AM154">
            <v>1200</v>
          </cell>
          <cell r="AN154">
            <v>800</v>
          </cell>
          <cell r="AO154">
            <v>1467</v>
          </cell>
          <cell r="AP154">
            <v>728.82</v>
          </cell>
          <cell r="AQ154">
            <v>788.03700000000003</v>
          </cell>
          <cell r="AR154">
            <v>1.5</v>
          </cell>
          <cell r="AS154">
            <v>0</v>
          </cell>
          <cell r="AT154" t="str">
            <v>EURO CHEP</v>
          </cell>
          <cell r="AU154" t="str">
            <v>3383260015524</v>
          </cell>
        </row>
        <row r="155">
          <cell r="A155">
            <v>284874</v>
          </cell>
          <cell r="B155" t="str">
            <v>6258</v>
          </cell>
          <cell r="C155" t="str">
            <v>COSTA MILK PODS 9G X200</v>
          </cell>
          <cell r="D155" t="str">
            <v>COSTA MILK PODS 9G X200</v>
          </cell>
          <cell r="E155" t="str">
            <v>Costa Milk</v>
          </cell>
          <cell r="F155" t="str">
            <v/>
          </cell>
          <cell r="G155" t="str">
            <v>POD</v>
          </cell>
          <cell r="H155" t="str">
            <v xml:space="preserve"> %</v>
          </cell>
          <cell r="I155" t="str">
            <v>1 x 200 x 9G</v>
          </cell>
          <cell r="J155" t="str">
            <v/>
          </cell>
          <cell r="K155">
            <v>200</v>
          </cell>
          <cell r="L155" t="str">
            <v>6% - 3%</v>
          </cell>
          <cell r="M155" t="str">
            <v>365</v>
          </cell>
          <cell r="N155" t="str">
            <v>D</v>
          </cell>
          <cell r="O155" t="str">
            <v>0</v>
          </cell>
          <cell r="P155" t="str">
            <v>0.009</v>
          </cell>
          <cell r="Q155" t="str">
            <v>n/a</v>
          </cell>
          <cell r="R155" t="str">
            <v>0.1 x 0.1 x 0.1</v>
          </cell>
          <cell r="S155">
            <v>8.9999999999999993E-3</v>
          </cell>
          <cell r="T155">
            <v>0</v>
          </cell>
          <cell r="U155">
            <v>0</v>
          </cell>
          <cell r="V155" t="str">
            <v>1 x 9G</v>
          </cell>
          <cell r="W155" t="str">
            <v>PODS</v>
          </cell>
          <cell r="X155" t="str">
            <v>n/a</v>
          </cell>
          <cell r="Y155" t="str">
            <v>0.1 x 0.1 x 0.1</v>
          </cell>
          <cell r="Z155">
            <v>8.9999999999999993E-3</v>
          </cell>
          <cell r="AA155">
            <v>0</v>
          </cell>
          <cell r="AB155">
            <v>0</v>
          </cell>
          <cell r="AC155" t="str">
            <v>200 x 9G</v>
          </cell>
          <cell r="AD155" t="str">
            <v>CARDBOARD</v>
          </cell>
          <cell r="AE155" t="str">
            <v/>
          </cell>
          <cell r="AF155" t="str">
            <v>23.5 x 14.1 x 18.5</v>
          </cell>
          <cell r="AG155">
            <v>1.8</v>
          </cell>
          <cell r="AH155">
            <v>2.11</v>
          </cell>
          <cell r="AI155">
            <v>0</v>
          </cell>
          <cell r="AJ155">
            <v>25</v>
          </cell>
          <cell r="AK155">
            <v>8</v>
          </cell>
          <cell r="AL155">
            <v>200</v>
          </cell>
          <cell r="AM155">
            <v>1200</v>
          </cell>
          <cell r="AN155">
            <v>800</v>
          </cell>
          <cell r="AO155">
            <v>1280</v>
          </cell>
          <cell r="AP155">
            <v>360</v>
          </cell>
          <cell r="AQ155">
            <v>447.2</v>
          </cell>
          <cell r="AR155">
            <v>1</v>
          </cell>
          <cell r="AS155">
            <v>0</v>
          </cell>
          <cell r="AT155" t="str">
            <v xml:space="preserve">EURO White </v>
          </cell>
          <cell r="AU155" t="str">
            <v>3383260015586</v>
          </cell>
        </row>
        <row r="156">
          <cell r="A156">
            <v>284888</v>
          </cell>
          <cell r="B156" t="str">
            <v>6259</v>
          </cell>
          <cell r="C156" t="str">
            <v>NALU MELON SPLASH BLIK 0.25L 4X6</v>
          </cell>
          <cell r="D156" t="str">
            <v>NALU MELON SPLASH BOITE 0.25L 4X6</v>
          </cell>
          <cell r="E156" t="str">
            <v>Nalu</v>
          </cell>
          <cell r="F156" t="str">
            <v>Melon Splash</v>
          </cell>
          <cell r="G156" t="str">
            <v xml:space="preserve">SLIMCAN </v>
          </cell>
          <cell r="H156" t="str">
            <v xml:space="preserve"> %</v>
          </cell>
          <cell r="I156" t="str">
            <v>4 x 6 x 0.25L</v>
          </cell>
          <cell r="J156" t="str">
            <v/>
          </cell>
          <cell r="K156">
            <v>24</v>
          </cell>
          <cell r="L156" t="str">
            <v>6% - 3%</v>
          </cell>
          <cell r="M156" t="str">
            <v>24</v>
          </cell>
          <cell r="N156" t="str">
            <v>M</v>
          </cell>
          <cell r="O156" t="str">
            <v>0</v>
          </cell>
          <cell r="P156">
            <v>0.25</v>
          </cell>
          <cell r="Q156" t="str">
            <v>5060895741988</v>
          </cell>
          <cell r="R156" t="str">
            <v>5.35 x 5.35 x 13.43</v>
          </cell>
          <cell r="S156">
            <v>0.255</v>
          </cell>
          <cell r="T156">
            <v>0.26500000000000001</v>
          </cell>
          <cell r="U156">
            <v>0</v>
          </cell>
          <cell r="V156" t="str">
            <v>6 x 0.25L</v>
          </cell>
          <cell r="W156" t="str">
            <v>CARDBOARD</v>
          </cell>
          <cell r="X156" t="str">
            <v>5060895741995</v>
          </cell>
          <cell r="Y156" t="str">
            <v>15.9 x 10.6 x 13.55</v>
          </cell>
          <cell r="Z156">
            <v>1.528</v>
          </cell>
          <cell r="AA156">
            <v>1.6220000000000001</v>
          </cell>
          <cell r="AB156">
            <v>0</v>
          </cell>
          <cell r="AC156" t="str">
            <v>4 x 6 x 0.25L</v>
          </cell>
          <cell r="AD156" t="str">
            <v>TRAY OVER CARDBOARD</v>
          </cell>
          <cell r="AE156" t="str">
            <v>5060895742008</v>
          </cell>
          <cell r="AF156" t="str">
            <v>33.1 x 21.7 x 13.8</v>
          </cell>
          <cell r="AG156">
            <v>6.1120000000000001</v>
          </cell>
          <cell r="AH156">
            <v>6.5419999999999998</v>
          </cell>
          <cell r="AI156">
            <v>0</v>
          </cell>
          <cell r="AJ156">
            <v>16</v>
          </cell>
          <cell r="AK156">
            <v>10</v>
          </cell>
          <cell r="AL156">
            <v>160</v>
          </cell>
          <cell r="AM156">
            <v>1200</v>
          </cell>
          <cell r="AN156">
            <v>1000</v>
          </cell>
          <cell r="AO156">
            <v>1543</v>
          </cell>
          <cell r="AP156">
            <v>977.92</v>
          </cell>
          <cell r="AQ156">
            <v>1077.2349999999999</v>
          </cell>
          <cell r="AR156">
            <v>3</v>
          </cell>
          <cell r="AS156">
            <v>0</v>
          </cell>
          <cell r="AT156" t="str">
            <v>CHEP</v>
          </cell>
          <cell r="AU156" t="str">
            <v>5060895742015</v>
          </cell>
        </row>
        <row r="157">
          <cell r="A157">
            <v>284895</v>
          </cell>
          <cell r="B157" t="str">
            <v>2241</v>
          </cell>
          <cell r="C157" t="str">
            <v>COCA-COLA ZERO CHERRY BLIK 0.33L 4X6 SLEEK</v>
          </cell>
          <cell r="D157" t="str">
            <v>COCA-COLA ZERO CHERRY BOITE 0.33L 4X6 SLEEK</v>
          </cell>
          <cell r="E157" t="str">
            <v>Coca-Cola Zero</v>
          </cell>
          <cell r="F157" t="str">
            <v>Cherry</v>
          </cell>
          <cell r="G157" t="str">
            <v>SLEEKCAN</v>
          </cell>
          <cell r="H157" t="str">
            <v xml:space="preserve"> %</v>
          </cell>
          <cell r="I157" t="str">
            <v>4 x 6 x 0.33L</v>
          </cell>
          <cell r="J157" t="str">
            <v/>
          </cell>
          <cell r="K157">
            <v>24</v>
          </cell>
          <cell r="L157" t="str">
            <v>6% - 3%</v>
          </cell>
          <cell r="M157" t="str">
            <v>6</v>
          </cell>
          <cell r="N157" t="str">
            <v>M</v>
          </cell>
          <cell r="O157" t="str">
            <v>0</v>
          </cell>
          <cell r="P157">
            <v>0.33</v>
          </cell>
          <cell r="Q157" t="str">
            <v>5449000224699</v>
          </cell>
          <cell r="R157" t="str">
            <v>5.85 x 5.85 x 14.55</v>
          </cell>
          <cell r="S157">
            <v>0.32900000000000001</v>
          </cell>
          <cell r="T157">
            <v>0.34100000000000003</v>
          </cell>
          <cell r="U157">
            <v>0</v>
          </cell>
          <cell r="V157" t="str">
            <v>6 x 0.33L</v>
          </cell>
          <cell r="W157" t="str">
            <v>SHRINK</v>
          </cell>
          <cell r="X157" t="str">
            <v>5449000306081</v>
          </cell>
          <cell r="Y157" t="str">
            <v>17.55 x 11.7 x 14.55</v>
          </cell>
          <cell r="Z157">
            <v>1.976</v>
          </cell>
          <cell r="AA157">
            <v>2.0550000000000002</v>
          </cell>
          <cell r="AB157">
            <v>0</v>
          </cell>
          <cell r="AC157" t="str">
            <v>4 x 6 x 0.33L</v>
          </cell>
          <cell r="AD157" t="str">
            <v>TRAY WITHOUT SHRINK</v>
          </cell>
          <cell r="AE157" t="str">
            <v>5449000314932</v>
          </cell>
          <cell r="AF157" t="str">
            <v>35.8 x 23.7 x 14.75</v>
          </cell>
          <cell r="AG157">
            <v>7.9039999999999999</v>
          </cell>
          <cell r="AH157">
            <v>8.2829999999999995</v>
          </cell>
          <cell r="AI157">
            <v>0</v>
          </cell>
          <cell r="AJ157">
            <v>13</v>
          </cell>
          <cell r="AK157">
            <v>10</v>
          </cell>
          <cell r="AL157">
            <v>130</v>
          </cell>
          <cell r="AM157">
            <v>1200</v>
          </cell>
          <cell r="AN157">
            <v>1000</v>
          </cell>
          <cell r="AO157">
            <v>1638</v>
          </cell>
          <cell r="AP157">
            <v>1027.52</v>
          </cell>
          <cell r="AQ157">
            <v>1107.1510000000001</v>
          </cell>
          <cell r="AR157">
            <v>3</v>
          </cell>
          <cell r="AS157">
            <v>0</v>
          </cell>
          <cell r="AT157" t="str">
            <v>CHEP</v>
          </cell>
          <cell r="AU157" t="str">
            <v>5449000720719</v>
          </cell>
        </row>
        <row r="158">
          <cell r="A158">
            <v>284896</v>
          </cell>
          <cell r="B158" t="str">
            <v>2240</v>
          </cell>
          <cell r="C158" t="str">
            <v>COCA-COLA CHERRY BLIK 0.33L 4X6 SLEEK</v>
          </cell>
          <cell r="D158" t="str">
            <v>COCA-COLA CHERRY BOITE 0.33L 4X6 SLEEK</v>
          </cell>
          <cell r="E158" t="str">
            <v>Coca-Cola</v>
          </cell>
          <cell r="F158" t="str">
            <v>Cherry</v>
          </cell>
          <cell r="G158" t="str">
            <v>SLEEKCAN</v>
          </cell>
          <cell r="H158" t="str">
            <v xml:space="preserve"> %</v>
          </cell>
          <cell r="I158" t="str">
            <v>4 x 6 x 0.33L</v>
          </cell>
          <cell r="J158" t="str">
            <v/>
          </cell>
          <cell r="K158">
            <v>24</v>
          </cell>
          <cell r="L158" t="str">
            <v>6% - 3%</v>
          </cell>
          <cell r="M158" t="str">
            <v>12</v>
          </cell>
          <cell r="N158" t="str">
            <v>M</v>
          </cell>
          <cell r="O158" t="str">
            <v>0</v>
          </cell>
          <cell r="P158">
            <v>0.33</v>
          </cell>
          <cell r="Q158" t="str">
            <v>5449000214843</v>
          </cell>
          <cell r="R158" t="str">
            <v>5.85 x 5.85 x 14.55</v>
          </cell>
          <cell r="S158">
            <v>0.34399999999999997</v>
          </cell>
          <cell r="T158">
            <v>0.35599999999999998</v>
          </cell>
          <cell r="U158">
            <v>0</v>
          </cell>
          <cell r="V158" t="str">
            <v>6 x 0.33L</v>
          </cell>
          <cell r="W158" t="str">
            <v>SHRINK</v>
          </cell>
          <cell r="X158" t="str">
            <v>5449000287489</v>
          </cell>
          <cell r="Y158" t="str">
            <v>17.55 x 11.7 x 14.55</v>
          </cell>
          <cell r="Z158">
            <v>2.0619999999999998</v>
          </cell>
          <cell r="AA158">
            <v>2.141</v>
          </cell>
          <cell r="AB158">
            <v>0</v>
          </cell>
          <cell r="AC158" t="str">
            <v>4 x 6 x 0.33L</v>
          </cell>
          <cell r="AD158" t="str">
            <v>TRAY WITHOUT SHRINK</v>
          </cell>
          <cell r="AE158" t="str">
            <v>5449000314925</v>
          </cell>
          <cell r="AF158" t="str">
            <v>35.8 x 23.7 x 14.75</v>
          </cell>
          <cell r="AG158">
            <v>8.2479999999999993</v>
          </cell>
          <cell r="AH158">
            <v>8.6280000000000001</v>
          </cell>
          <cell r="AI158">
            <v>0</v>
          </cell>
          <cell r="AJ158">
            <v>13</v>
          </cell>
          <cell r="AK158">
            <v>10</v>
          </cell>
          <cell r="AL158">
            <v>130</v>
          </cell>
          <cell r="AM158">
            <v>1200</v>
          </cell>
          <cell r="AN158">
            <v>1000</v>
          </cell>
          <cell r="AO158">
            <v>1638</v>
          </cell>
          <cell r="AP158">
            <v>1072.24</v>
          </cell>
          <cell r="AQ158">
            <v>1151.9380000000001</v>
          </cell>
          <cell r="AR158">
            <v>3</v>
          </cell>
          <cell r="AS158">
            <v>0</v>
          </cell>
          <cell r="AT158" t="str">
            <v>CHEP</v>
          </cell>
          <cell r="AU158" t="str">
            <v>5449000720702</v>
          </cell>
        </row>
        <row r="159">
          <cell r="A159">
            <v>284907</v>
          </cell>
          <cell r="B159" t="str">
            <v>2242</v>
          </cell>
          <cell r="C159" t="str">
            <v>COCA-COLA ZERO LEMON BLIK 0.33L 4X6 SLEEK</v>
          </cell>
          <cell r="D159" t="str">
            <v>COCA-COLA ZERO LEMON BOITE 0.33L 4X6 SLEEK</v>
          </cell>
          <cell r="E159" t="str">
            <v>Coca-Cola Zero</v>
          </cell>
          <cell r="F159" t="str">
            <v>Lemon</v>
          </cell>
          <cell r="G159" t="str">
            <v>SLEEKCAN</v>
          </cell>
          <cell r="H159" t="str">
            <v xml:space="preserve"> %</v>
          </cell>
          <cell r="I159" t="str">
            <v>4 x 6 x 0.33L</v>
          </cell>
          <cell r="J159" t="str">
            <v/>
          </cell>
          <cell r="K159">
            <v>24</v>
          </cell>
          <cell r="L159" t="str">
            <v>6% - 3%</v>
          </cell>
          <cell r="M159" t="str">
            <v>6</v>
          </cell>
          <cell r="N159" t="str">
            <v>M</v>
          </cell>
          <cell r="O159" t="str">
            <v>0</v>
          </cell>
          <cell r="P159">
            <v>0.33</v>
          </cell>
          <cell r="Q159" t="str">
            <v>5449000227041</v>
          </cell>
          <cell r="R159" t="str">
            <v>5.85 x 5.85 x 14.55</v>
          </cell>
          <cell r="S159">
            <v>0.32900000000000001</v>
          </cell>
          <cell r="T159">
            <v>0.34100000000000003</v>
          </cell>
          <cell r="U159">
            <v>0</v>
          </cell>
          <cell r="V159" t="str">
            <v>6 x 0.33L</v>
          </cell>
          <cell r="W159" t="str">
            <v>SHRINK</v>
          </cell>
          <cell r="X159" t="str">
            <v>5449000227584</v>
          </cell>
          <cell r="Y159" t="str">
            <v>17.55 x 11.7 x 14.55</v>
          </cell>
          <cell r="Z159">
            <v>1.976</v>
          </cell>
          <cell r="AA159">
            <v>2.0550000000000002</v>
          </cell>
          <cell r="AB159">
            <v>0</v>
          </cell>
          <cell r="AC159" t="str">
            <v>4 x 6 x 0.33L</v>
          </cell>
          <cell r="AD159" t="str">
            <v>TRAY WITHOUT SHRINK</v>
          </cell>
          <cell r="AE159" t="str">
            <v>5449000314949</v>
          </cell>
          <cell r="AF159" t="str">
            <v>35.8 x 23.7 x 14.75</v>
          </cell>
          <cell r="AG159">
            <v>7.9029999999999996</v>
          </cell>
          <cell r="AH159">
            <v>8.282</v>
          </cell>
          <cell r="AI159">
            <v>0</v>
          </cell>
          <cell r="AJ159">
            <v>13</v>
          </cell>
          <cell r="AK159">
            <v>10</v>
          </cell>
          <cell r="AL159">
            <v>130</v>
          </cell>
          <cell r="AM159">
            <v>1200</v>
          </cell>
          <cell r="AN159">
            <v>1000</v>
          </cell>
          <cell r="AO159">
            <v>1638</v>
          </cell>
          <cell r="AP159">
            <v>1027.3900000000001</v>
          </cell>
          <cell r="AQ159">
            <v>1106.9860000000001</v>
          </cell>
          <cell r="AR159">
            <v>3</v>
          </cell>
          <cell r="AS159">
            <v>0</v>
          </cell>
          <cell r="AT159" t="str">
            <v>CHEP</v>
          </cell>
          <cell r="AU159" t="str">
            <v>5449000720726</v>
          </cell>
        </row>
        <row r="160">
          <cell r="A160">
            <v>284908</v>
          </cell>
          <cell r="B160" t="str">
            <v>6260</v>
          </cell>
          <cell r="C160" t="str">
            <v>ROUTIN 1883 SYRUP CARAMEL GLASS BOTTLE 1.00L X1</v>
          </cell>
          <cell r="D160" t="str">
            <v>ROUTIN 1883 SYRUP CARAMEL GLASS BOTTLE 1.00L X1</v>
          </cell>
          <cell r="E160" t="str">
            <v>Routin 1883 Syrup</v>
          </cell>
          <cell r="F160" t="str">
            <v xml:space="preserve">Caramel </v>
          </cell>
          <cell r="G160" t="str">
            <v>NON REF. GLASS</v>
          </cell>
          <cell r="H160" t="str">
            <v xml:space="preserve"> %</v>
          </cell>
          <cell r="I160" t="str">
            <v>1 x 1L</v>
          </cell>
          <cell r="J160" t="str">
            <v/>
          </cell>
          <cell r="K160">
            <v>1</v>
          </cell>
          <cell r="L160" t="str">
            <v>6% - 3%</v>
          </cell>
          <cell r="M160" t="str">
            <v>1095</v>
          </cell>
          <cell r="N160" t="str">
            <v>D</v>
          </cell>
          <cell r="O160" t="str">
            <v>0</v>
          </cell>
          <cell r="P160">
            <v>1</v>
          </cell>
          <cell r="Q160" t="str">
            <v>0612511171706</v>
          </cell>
          <cell r="R160" t="str">
            <v>7.7 x 7.7 x 32</v>
          </cell>
          <cell r="S160">
            <v>1</v>
          </cell>
          <cell r="T160">
            <v>1.768</v>
          </cell>
          <cell r="U160">
            <v>0</v>
          </cell>
          <cell r="V160" t="str">
            <v>1 x 1L</v>
          </cell>
          <cell r="W160" t="str">
            <v>NON REF. GLASS</v>
          </cell>
          <cell r="X160" t="str">
            <v>0612511171706</v>
          </cell>
          <cell r="Y160" t="str">
            <v>7.7 x 7.7 x 32</v>
          </cell>
          <cell r="Z160">
            <v>1</v>
          </cell>
          <cell r="AA160">
            <v>1.768</v>
          </cell>
          <cell r="AB160">
            <v>0</v>
          </cell>
          <cell r="AC160" t="str">
            <v>1 x 1L</v>
          </cell>
          <cell r="AD160" t="str">
            <v>CARDBOARD</v>
          </cell>
          <cell r="AE160" t="str">
            <v>0612511171706</v>
          </cell>
          <cell r="AF160" t="str">
            <v>7.7 x 7.7 x 32</v>
          </cell>
          <cell r="AG160">
            <v>1</v>
          </cell>
          <cell r="AH160">
            <v>1.768</v>
          </cell>
          <cell r="AI160">
            <v>0</v>
          </cell>
          <cell r="AJ160">
            <v>150</v>
          </cell>
          <cell r="AK160">
            <v>3</v>
          </cell>
          <cell r="AL160">
            <v>450</v>
          </cell>
          <cell r="AM160">
            <v>1200</v>
          </cell>
          <cell r="AN160">
            <v>800</v>
          </cell>
          <cell r="AO160">
            <v>1122</v>
          </cell>
          <cell r="AP160">
            <v>450</v>
          </cell>
          <cell r="AQ160">
            <v>906.46</v>
          </cell>
          <cell r="AR160">
            <v>1</v>
          </cell>
          <cell r="AS160">
            <v>0</v>
          </cell>
          <cell r="AT160" t="str">
            <v xml:space="preserve">EURO White </v>
          </cell>
          <cell r="AU160" t="str">
            <v>80612512717176</v>
          </cell>
        </row>
        <row r="161">
          <cell r="A161">
            <v>284922</v>
          </cell>
          <cell r="B161" t="str">
            <v>6261</v>
          </cell>
          <cell r="C161" t="str">
            <v>ROUTIN 1883 SYRUP ROASTED HAZELNUT GLASS BOTTLE 1.00L X1</v>
          </cell>
          <cell r="D161" t="str">
            <v>ROUTIN 1883 SYRUP ROASTED HAZELNUT GLASS BOTTLE 1.00L X1</v>
          </cell>
          <cell r="E161" t="str">
            <v>Routin 1883 Syrup</v>
          </cell>
          <cell r="F161" t="str">
            <v>Roasted Hazelnut</v>
          </cell>
          <cell r="G161" t="str">
            <v>NON REF. GLASS</v>
          </cell>
          <cell r="H161" t="str">
            <v xml:space="preserve"> %</v>
          </cell>
          <cell r="I161" t="str">
            <v>1 x 1L</v>
          </cell>
          <cell r="J161" t="str">
            <v/>
          </cell>
          <cell r="K161">
            <v>1</v>
          </cell>
          <cell r="L161" t="str">
            <v>6% - 3%</v>
          </cell>
          <cell r="M161" t="str">
            <v>1095</v>
          </cell>
          <cell r="N161" t="str">
            <v>D</v>
          </cell>
          <cell r="O161" t="str">
            <v>0</v>
          </cell>
          <cell r="P161">
            <v>1</v>
          </cell>
          <cell r="Q161" t="str">
            <v>0612511171904</v>
          </cell>
          <cell r="R161" t="str">
            <v>7.7 x 7.7 x 32</v>
          </cell>
          <cell r="S161">
            <v>1</v>
          </cell>
          <cell r="T161">
            <v>1.7629999999999999</v>
          </cell>
          <cell r="U161">
            <v>0</v>
          </cell>
          <cell r="V161" t="str">
            <v>1 x 1L</v>
          </cell>
          <cell r="W161" t="str">
            <v>NON REF. GLASS</v>
          </cell>
          <cell r="X161" t="str">
            <v>0612511171904</v>
          </cell>
          <cell r="Y161" t="str">
            <v>7.7 x 7.7 x 32</v>
          </cell>
          <cell r="Z161">
            <v>1</v>
          </cell>
          <cell r="AA161">
            <v>1.7629999999999999</v>
          </cell>
          <cell r="AB161">
            <v>0</v>
          </cell>
          <cell r="AC161" t="str">
            <v>1 x 1L</v>
          </cell>
          <cell r="AD161" t="str">
            <v>CARDBOARD</v>
          </cell>
          <cell r="AE161" t="str">
            <v>0612511171904</v>
          </cell>
          <cell r="AF161" t="str">
            <v>7.7 x 7.7 x 32</v>
          </cell>
          <cell r="AG161">
            <v>1</v>
          </cell>
          <cell r="AH161">
            <v>1.7629999999999999</v>
          </cell>
          <cell r="AI161">
            <v>0</v>
          </cell>
          <cell r="AJ161">
            <v>150</v>
          </cell>
          <cell r="AK161">
            <v>3</v>
          </cell>
          <cell r="AL161">
            <v>450</v>
          </cell>
          <cell r="AM161">
            <v>1200</v>
          </cell>
          <cell r="AN161">
            <v>800</v>
          </cell>
          <cell r="AO161">
            <v>1122</v>
          </cell>
          <cell r="AP161">
            <v>450</v>
          </cell>
          <cell r="AQ161">
            <v>906.46</v>
          </cell>
          <cell r="AR161">
            <v>1</v>
          </cell>
          <cell r="AS161">
            <v>0</v>
          </cell>
          <cell r="AT161" t="str">
            <v xml:space="preserve">EURO White </v>
          </cell>
          <cell r="AU161" t="str">
            <v>80612512717190</v>
          </cell>
        </row>
        <row r="162">
          <cell r="A162">
            <v>284923</v>
          </cell>
          <cell r="B162" t="str">
            <v>6262</v>
          </cell>
          <cell r="C162" t="str">
            <v>ROUTIN 1883 SYRUP VANILLA GLASS BOTTLE 1.00L X1</v>
          </cell>
          <cell r="D162" t="str">
            <v>ROUTIN 1883 SYRUP VANILLA GLASS BOTTLE 1.00L X1</v>
          </cell>
          <cell r="E162" t="str">
            <v>Routin 1883 Syrup</v>
          </cell>
          <cell r="F162" t="str">
            <v>Vanilla</v>
          </cell>
          <cell r="G162" t="str">
            <v>NON REF. GLASS</v>
          </cell>
          <cell r="H162" t="str">
            <v xml:space="preserve"> %</v>
          </cell>
          <cell r="I162" t="str">
            <v>1 x 1L</v>
          </cell>
          <cell r="J162" t="str">
            <v/>
          </cell>
          <cell r="K162">
            <v>1</v>
          </cell>
          <cell r="L162" t="str">
            <v>6% - 3%</v>
          </cell>
          <cell r="M162" t="str">
            <v>1095</v>
          </cell>
          <cell r="N162" t="str">
            <v>D</v>
          </cell>
          <cell r="O162" t="str">
            <v>0</v>
          </cell>
          <cell r="P162">
            <v>1</v>
          </cell>
          <cell r="Q162" t="str">
            <v>0612511171607</v>
          </cell>
          <cell r="R162" t="str">
            <v>7.7 x 7.7 x 32</v>
          </cell>
          <cell r="S162">
            <v>1</v>
          </cell>
          <cell r="T162">
            <v>1.766</v>
          </cell>
          <cell r="U162">
            <v>0</v>
          </cell>
          <cell r="V162" t="str">
            <v>1 x 1L</v>
          </cell>
          <cell r="W162" t="str">
            <v>NON REF. GLASS</v>
          </cell>
          <cell r="X162" t="str">
            <v>0612511171607</v>
          </cell>
          <cell r="Y162" t="str">
            <v>7.7 x 7.7 x 32</v>
          </cell>
          <cell r="Z162">
            <v>1</v>
          </cell>
          <cell r="AA162">
            <v>1.766</v>
          </cell>
          <cell r="AB162">
            <v>0</v>
          </cell>
          <cell r="AC162" t="str">
            <v>1 x 1L</v>
          </cell>
          <cell r="AD162" t="str">
            <v>CARDBOARD</v>
          </cell>
          <cell r="AE162" t="str">
            <v>0612511171607</v>
          </cell>
          <cell r="AF162" t="str">
            <v>7.7 x 7.7 x 32</v>
          </cell>
          <cell r="AG162">
            <v>1</v>
          </cell>
          <cell r="AH162">
            <v>1.766</v>
          </cell>
          <cell r="AI162">
            <v>0</v>
          </cell>
          <cell r="AJ162">
            <v>150</v>
          </cell>
          <cell r="AK162">
            <v>3</v>
          </cell>
          <cell r="AL162">
            <v>450</v>
          </cell>
          <cell r="AM162">
            <v>1200</v>
          </cell>
          <cell r="AN162">
            <v>800</v>
          </cell>
          <cell r="AO162">
            <v>1122</v>
          </cell>
          <cell r="AP162">
            <v>450</v>
          </cell>
          <cell r="AQ162">
            <v>906.46</v>
          </cell>
          <cell r="AR162">
            <v>1</v>
          </cell>
          <cell r="AS162">
            <v>0</v>
          </cell>
          <cell r="AT162" t="str">
            <v xml:space="preserve">EURO White </v>
          </cell>
          <cell r="AU162" t="str">
            <v>80612512717169</v>
          </cell>
        </row>
        <row r="163">
          <cell r="A163">
            <v>284995</v>
          </cell>
          <cell r="B163" t="str">
            <v>2257</v>
          </cell>
          <cell r="C163" t="str">
            <v>SPRITE BLIK 0.33L 2X15 SLEEK 10 LAYERS</v>
          </cell>
          <cell r="D163" t="str">
            <v>SPRITE BOITE 0.33L 2X15 SLEEK 10 LAYERS</v>
          </cell>
          <cell r="E163" t="str">
            <v>Sprite</v>
          </cell>
          <cell r="F163" t="str">
            <v/>
          </cell>
          <cell r="G163" t="str">
            <v>SLEEKCAN</v>
          </cell>
          <cell r="H163" t="str">
            <v xml:space="preserve"> %</v>
          </cell>
          <cell r="I163" t="str">
            <v>2 x 15 x 0.33L</v>
          </cell>
          <cell r="J163" t="str">
            <v/>
          </cell>
          <cell r="K163">
            <v>30</v>
          </cell>
          <cell r="L163" t="str">
            <v>6% - 3%</v>
          </cell>
          <cell r="M163" t="str">
            <v>12</v>
          </cell>
          <cell r="N163" t="str">
            <v>M</v>
          </cell>
          <cell r="O163" t="str">
            <v>0</v>
          </cell>
          <cell r="P163">
            <v>0.33</v>
          </cell>
          <cell r="Q163" t="str">
            <v>5449000214775</v>
          </cell>
          <cell r="R163" t="str">
            <v>5.85 x 5.85 x 14.55</v>
          </cell>
          <cell r="S163">
            <v>0.33800000000000002</v>
          </cell>
          <cell r="T163">
            <v>0.35</v>
          </cell>
          <cell r="U163">
            <v>0</v>
          </cell>
          <cell r="V163" t="str">
            <v>15 x 0.33L</v>
          </cell>
          <cell r="W163" t="str">
            <v>SHRINK</v>
          </cell>
          <cell r="X163" t="str">
            <v>5449000289087</v>
          </cell>
          <cell r="Y163" t="str">
            <v>29.25 x 17.55 x 14.7</v>
          </cell>
          <cell r="Z163">
            <v>5.0670000000000002</v>
          </cell>
          <cell r="AA163">
            <v>5.28</v>
          </cell>
          <cell r="AB163">
            <v>0</v>
          </cell>
          <cell r="AC163" t="str">
            <v>2 x 15 x 0.33L</v>
          </cell>
          <cell r="AD163" t="str">
            <v>SHRINKWRAP OVER SHRINKWRAP</v>
          </cell>
          <cell r="AE163" t="str">
            <v>5449000288462</v>
          </cell>
          <cell r="AF163" t="str">
            <v>35.1 x 29.25 x 14.7</v>
          </cell>
          <cell r="AG163">
            <v>10.134</v>
          </cell>
          <cell r="AH163">
            <v>10.57</v>
          </cell>
          <cell r="AI163">
            <v>0</v>
          </cell>
          <cell r="AJ163">
            <v>11</v>
          </cell>
          <cell r="AK163">
            <v>10</v>
          </cell>
          <cell r="AL163">
            <v>110</v>
          </cell>
          <cell r="AM163">
            <v>1200</v>
          </cell>
          <cell r="AN163">
            <v>1000</v>
          </cell>
          <cell r="AO163">
            <v>1611</v>
          </cell>
          <cell r="AP163">
            <v>1114.74</v>
          </cell>
          <cell r="AQ163">
            <v>1189.02</v>
          </cell>
          <cell r="AR163">
            <v>3</v>
          </cell>
          <cell r="AS163">
            <v>0</v>
          </cell>
          <cell r="AT163" t="str">
            <v>Industrial IPP</v>
          </cell>
          <cell r="AU163" t="str">
            <v>5449000720986</v>
          </cell>
        </row>
        <row r="164">
          <cell r="A164">
            <v>284996</v>
          </cell>
          <cell r="B164" t="str">
            <v>2260</v>
          </cell>
          <cell r="C164" t="str">
            <v>COCA-COLA LIGHT BLIK 0.33L 2X15 SLEEK 10 LAYERS</v>
          </cell>
          <cell r="D164" t="str">
            <v>COCA-COLA LIGHT BOITE 0.33L 2X15 SLEEK 10 LAYERS</v>
          </cell>
          <cell r="E164" t="str">
            <v>Coca-Cola Light</v>
          </cell>
          <cell r="F164" t="str">
            <v/>
          </cell>
          <cell r="G164" t="str">
            <v>SLEEKCAN</v>
          </cell>
          <cell r="H164" t="str">
            <v xml:space="preserve"> %</v>
          </cell>
          <cell r="I164" t="str">
            <v>2 x 15 x 0.33L</v>
          </cell>
          <cell r="J164" t="str">
            <v/>
          </cell>
          <cell r="K164">
            <v>30</v>
          </cell>
          <cell r="L164" t="str">
            <v>6% - 3%</v>
          </cell>
          <cell r="M164" t="str">
            <v>6</v>
          </cell>
          <cell r="N164" t="str">
            <v>M</v>
          </cell>
          <cell r="O164" t="str">
            <v>0</v>
          </cell>
          <cell r="P164">
            <v>0.33</v>
          </cell>
          <cell r="Q164" t="str">
            <v>5449000214812</v>
          </cell>
          <cell r="R164" t="str">
            <v>5.85 x 5.85 x 14.55</v>
          </cell>
          <cell r="S164">
            <v>0.32900000000000001</v>
          </cell>
          <cell r="T164">
            <v>0.34100000000000003</v>
          </cell>
          <cell r="U164">
            <v>0</v>
          </cell>
          <cell r="V164" t="str">
            <v>15 x 0.33L</v>
          </cell>
          <cell r="W164" t="str">
            <v>SHRINK</v>
          </cell>
          <cell r="X164" t="str">
            <v>5449000288608</v>
          </cell>
          <cell r="Y164" t="str">
            <v>29.25 x 17.55 x 14.7</v>
          </cell>
          <cell r="Z164">
            <v>4.9390000000000001</v>
          </cell>
          <cell r="AA164">
            <v>5.1520000000000001</v>
          </cell>
          <cell r="AB164">
            <v>0</v>
          </cell>
          <cell r="AC164" t="str">
            <v>2 x 15 x 0.33L</v>
          </cell>
          <cell r="AD164" t="str">
            <v>SHRINKWRAP OVER SHRINKWRAP</v>
          </cell>
          <cell r="AE164" t="str">
            <v>5449000288585</v>
          </cell>
          <cell r="AF164" t="str">
            <v>35.1 x 29.25 x 14.7</v>
          </cell>
          <cell r="AG164">
            <v>9.8780000000000001</v>
          </cell>
          <cell r="AH164">
            <v>10.314</v>
          </cell>
          <cell r="AI164">
            <v>0</v>
          </cell>
          <cell r="AJ164">
            <v>11</v>
          </cell>
          <cell r="AK164">
            <v>10</v>
          </cell>
          <cell r="AL164">
            <v>110</v>
          </cell>
          <cell r="AM164">
            <v>1200</v>
          </cell>
          <cell r="AN164">
            <v>1000</v>
          </cell>
          <cell r="AO164">
            <v>1611</v>
          </cell>
          <cell r="AP164">
            <v>1086.58</v>
          </cell>
          <cell r="AQ164">
            <v>1160.924</v>
          </cell>
          <cell r="AR164">
            <v>3</v>
          </cell>
          <cell r="AS164">
            <v>0</v>
          </cell>
          <cell r="AT164" t="str">
            <v>Industrial IPP</v>
          </cell>
          <cell r="AU164" t="str">
            <v>5449000720962</v>
          </cell>
        </row>
        <row r="165">
          <cell r="A165">
            <v>284997</v>
          </cell>
          <cell r="B165" t="str">
            <v>2259</v>
          </cell>
          <cell r="C165" t="str">
            <v>FANTA SINAAS BLIK 0.33L 2X15 SLEEK 10 LAYERS</v>
          </cell>
          <cell r="D165" t="str">
            <v>FANTA ORANGE BOITE 0.33L 2X15 SLEEK 10 LAYERS</v>
          </cell>
          <cell r="E165" t="str">
            <v>Fanta</v>
          </cell>
          <cell r="F165" t="str">
            <v>Orange</v>
          </cell>
          <cell r="G165" t="str">
            <v>SLEEKCAN</v>
          </cell>
          <cell r="H165" t="str">
            <v xml:space="preserve"> %</v>
          </cell>
          <cell r="I165" t="str">
            <v>2 x 15 x 0.33L</v>
          </cell>
          <cell r="J165" t="str">
            <v/>
          </cell>
          <cell r="K165">
            <v>30</v>
          </cell>
          <cell r="L165" t="str">
            <v>6% - 3%</v>
          </cell>
          <cell r="M165" t="str">
            <v>12</v>
          </cell>
          <cell r="N165" t="str">
            <v>M</v>
          </cell>
          <cell r="O165" t="str">
            <v>0</v>
          </cell>
          <cell r="P165">
            <v>0.33</v>
          </cell>
          <cell r="Q165" t="str">
            <v>5000112638783</v>
          </cell>
          <cell r="R165" t="str">
            <v>5.85 x 5.85 x 14.55</v>
          </cell>
          <cell r="S165">
            <v>0.34399999999999997</v>
          </cell>
          <cell r="T165">
            <v>0.35599999999999998</v>
          </cell>
          <cell r="U165">
            <v>0</v>
          </cell>
          <cell r="V165" t="str">
            <v>15 x 0.33L</v>
          </cell>
          <cell r="W165" t="str">
            <v>SHRINK</v>
          </cell>
          <cell r="X165" t="str">
            <v>5449000288615</v>
          </cell>
          <cell r="Y165" t="str">
            <v>29.25 x 17.55 x 14.7</v>
          </cell>
          <cell r="Z165">
            <v>5.165</v>
          </cell>
          <cell r="AA165">
            <v>5.3769999999999998</v>
          </cell>
          <cell r="AB165">
            <v>0</v>
          </cell>
          <cell r="AC165" t="str">
            <v>2 x 15 x 0.33L</v>
          </cell>
          <cell r="AD165" t="str">
            <v>SHRINKWRAP OVER SHRINKWRAP</v>
          </cell>
          <cell r="AE165" t="str">
            <v>5449000288554</v>
          </cell>
          <cell r="AF165" t="str">
            <v>35.1 x 29.25 x 14.7</v>
          </cell>
          <cell r="AG165">
            <v>10.329000000000001</v>
          </cell>
          <cell r="AH165">
            <v>10.765000000000001</v>
          </cell>
          <cell r="AI165">
            <v>0</v>
          </cell>
          <cell r="AJ165">
            <v>11</v>
          </cell>
          <cell r="AK165">
            <v>10</v>
          </cell>
          <cell r="AL165">
            <v>110</v>
          </cell>
          <cell r="AM165">
            <v>1200</v>
          </cell>
          <cell r="AN165">
            <v>1000</v>
          </cell>
          <cell r="AO165">
            <v>1611</v>
          </cell>
          <cell r="AP165">
            <v>1136.19</v>
          </cell>
          <cell r="AQ165">
            <v>1210.4949999999999</v>
          </cell>
          <cell r="AR165">
            <v>3</v>
          </cell>
          <cell r="AS165">
            <v>0</v>
          </cell>
          <cell r="AT165" t="str">
            <v>Industrial IPP</v>
          </cell>
          <cell r="AU165" t="str">
            <v>5449000720979</v>
          </cell>
        </row>
        <row r="166">
          <cell r="A166">
            <v>380004</v>
          </cell>
          <cell r="B166" t="str">
            <v>0790</v>
          </cell>
          <cell r="C166" t="str">
            <v>COCA-COLA ZERO PET 0.50L 4X6</v>
          </cell>
          <cell r="D166" t="str">
            <v>COCA-COLA ZERO PET 0.50L 4X6</v>
          </cell>
          <cell r="E166" t="str">
            <v>Coca-Cola Zero</v>
          </cell>
          <cell r="F166" t="str">
            <v/>
          </cell>
          <cell r="G166" t="str">
            <v>PET</v>
          </cell>
          <cell r="H166" t="str">
            <v xml:space="preserve"> %</v>
          </cell>
          <cell r="I166" t="str">
            <v>4 x 6 x 0.5L</v>
          </cell>
          <cell r="J166" t="str">
            <v/>
          </cell>
          <cell r="K166">
            <v>24</v>
          </cell>
          <cell r="L166" t="str">
            <v>6% - 3%</v>
          </cell>
          <cell r="M166" t="str">
            <v>4</v>
          </cell>
          <cell r="N166" t="str">
            <v>M</v>
          </cell>
          <cell r="O166" t="str">
            <v>0</v>
          </cell>
          <cell r="P166">
            <v>0.5</v>
          </cell>
          <cell r="Q166" t="str">
            <v>5449000131836</v>
          </cell>
          <cell r="R166" t="str">
            <v>6.55 x 6.55 x 22.8</v>
          </cell>
          <cell r="S166">
            <v>0.499</v>
          </cell>
          <cell r="T166">
            <v>0.52</v>
          </cell>
          <cell r="U166">
            <v>0</v>
          </cell>
          <cell r="V166" t="str">
            <v>6 x 0.5L</v>
          </cell>
          <cell r="W166" t="str">
            <v>SHRINK</v>
          </cell>
          <cell r="X166" t="str">
            <v>5449000134554</v>
          </cell>
          <cell r="Y166" t="str">
            <v>19.65 x 13.1 x 23.3</v>
          </cell>
          <cell r="Z166">
            <v>2.9940000000000002</v>
          </cell>
          <cell r="AA166">
            <v>3.15</v>
          </cell>
          <cell r="AB166">
            <v>0</v>
          </cell>
          <cell r="AC166" t="str">
            <v>4 x 6 x 0.5L</v>
          </cell>
          <cell r="AD166" t="str">
            <v>SHRINKWRAPPED</v>
          </cell>
          <cell r="AE166" t="str">
            <v>5449000134806</v>
          </cell>
          <cell r="AF166" t="str">
            <v>39.3 x 26.2 x 23.3</v>
          </cell>
          <cell r="AG166">
            <v>11.976000000000001</v>
          </cell>
          <cell r="AH166">
            <v>12.63</v>
          </cell>
          <cell r="AI166">
            <v>0</v>
          </cell>
          <cell r="AJ166">
            <v>12</v>
          </cell>
          <cell r="AK166">
            <v>7</v>
          </cell>
          <cell r="AL166">
            <v>84</v>
          </cell>
          <cell r="AM166">
            <v>1200</v>
          </cell>
          <cell r="AN166">
            <v>1048</v>
          </cell>
          <cell r="AO166">
            <v>1791</v>
          </cell>
          <cell r="AP166">
            <v>1005.984</v>
          </cell>
          <cell r="AQ166">
            <v>1091</v>
          </cell>
          <cell r="AR166">
            <v>2</v>
          </cell>
          <cell r="AS166">
            <v>0</v>
          </cell>
          <cell r="AT166" t="str">
            <v>CHEP</v>
          </cell>
          <cell r="AU166" t="str">
            <v>5449000946836</v>
          </cell>
        </row>
        <row r="167">
          <cell r="A167">
            <v>380008</v>
          </cell>
          <cell r="B167" t="str">
            <v>0794</v>
          </cell>
          <cell r="C167" t="str">
            <v>COCA-COLA ZERO GLAS 0.20LX24</v>
          </cell>
          <cell r="D167" t="str">
            <v>COCA-COLA ZERO VERRE 0.20LX24</v>
          </cell>
          <cell r="E167" t="str">
            <v>Coca-Cola Zero</v>
          </cell>
          <cell r="F167" t="str">
            <v/>
          </cell>
          <cell r="G167" t="str">
            <v>REF. GLASS</v>
          </cell>
          <cell r="H167" t="str">
            <v xml:space="preserve"> %</v>
          </cell>
          <cell r="I167" t="str">
            <v>24 x 0.2L</v>
          </cell>
          <cell r="J167" t="str">
            <v/>
          </cell>
          <cell r="K167">
            <v>24</v>
          </cell>
          <cell r="L167" t="str">
            <v>6% - 3%</v>
          </cell>
          <cell r="M167" t="str">
            <v>6</v>
          </cell>
          <cell r="N167" t="str">
            <v>M</v>
          </cell>
          <cell r="O167" t="str">
            <v>1</v>
          </cell>
          <cell r="P167">
            <v>0.2</v>
          </cell>
          <cell r="Q167" t="str">
            <v>90357725</v>
          </cell>
          <cell r="R167" t="str">
            <v>5.9 x 5.9 x 19.9</v>
          </cell>
          <cell r="S167">
            <v>0.2</v>
          </cell>
          <cell r="T167">
            <v>0.51100000000000001</v>
          </cell>
          <cell r="U167">
            <v>0.1</v>
          </cell>
          <cell r="V167" t="str">
            <v>1 x 0.2L</v>
          </cell>
          <cell r="W167" t="str">
            <v xml:space="preserve">REF. GLASS  </v>
          </cell>
          <cell r="X167" t="str">
            <v>90357725</v>
          </cell>
          <cell r="Y167" t="str">
            <v>5.9 x 5.9 x 19.9</v>
          </cell>
          <cell r="Z167">
            <v>0.2</v>
          </cell>
          <cell r="AA167">
            <v>0.51100000000000001</v>
          </cell>
          <cell r="AB167">
            <v>0.1</v>
          </cell>
          <cell r="AC167" t="str">
            <v>24 x 0.2L</v>
          </cell>
          <cell r="AD167" t="str">
            <v>CASE</v>
          </cell>
          <cell r="AE167" t="str">
            <v>5449000134394</v>
          </cell>
          <cell r="AF167" t="str">
            <v>39.94 x 29.8 x 22.95</v>
          </cell>
          <cell r="AG167">
            <v>4.79</v>
          </cell>
          <cell r="AH167">
            <v>14.3</v>
          </cell>
          <cell r="AI167">
            <v>5</v>
          </cell>
          <cell r="AJ167">
            <v>10</v>
          </cell>
          <cell r="AK167">
            <v>7</v>
          </cell>
          <cell r="AL167">
            <v>70</v>
          </cell>
          <cell r="AM167">
            <v>1200</v>
          </cell>
          <cell r="AN167">
            <v>1000</v>
          </cell>
          <cell r="AO167">
            <v>1770</v>
          </cell>
          <cell r="AP167">
            <v>335.3</v>
          </cell>
          <cell r="AQ167">
            <v>1014</v>
          </cell>
          <cell r="AR167">
            <v>3</v>
          </cell>
          <cell r="AS167">
            <v>350</v>
          </cell>
          <cell r="AT167" t="str">
            <v>CHEP</v>
          </cell>
          <cell r="AU167" t="str">
            <v>5449000946812</v>
          </cell>
        </row>
        <row r="168">
          <cell r="A168">
            <v>380030</v>
          </cell>
          <cell r="B168" t="str">
            <v>1216</v>
          </cell>
          <cell r="C168" t="str">
            <v>CHAUDFONTAINE SPARKLING GLAS 0.50LX20</v>
          </cell>
          <cell r="D168" t="str">
            <v>CHAUDFONTAINE PETILLANT VERRE 0.50LX20</v>
          </cell>
          <cell r="E168" t="str">
            <v>Chaudfontaine</v>
          </cell>
          <cell r="F168" t="str">
            <v>Sparkling</v>
          </cell>
          <cell r="G168" t="str">
            <v>REF. GLASS</v>
          </cell>
          <cell r="H168" t="str">
            <v xml:space="preserve"> %</v>
          </cell>
          <cell r="I168" t="str">
            <v>20 x 0.5L</v>
          </cell>
          <cell r="J168" t="str">
            <v/>
          </cell>
          <cell r="K168">
            <v>20</v>
          </cell>
          <cell r="L168" t="str">
            <v>6% - 3%</v>
          </cell>
          <cell r="M168" t="str">
            <v>24</v>
          </cell>
          <cell r="N168" t="str">
            <v>M</v>
          </cell>
          <cell r="O168" t="str">
            <v>2</v>
          </cell>
          <cell r="P168">
            <v>0.5</v>
          </cell>
          <cell r="Q168" t="str">
            <v>90343650</v>
          </cell>
          <cell r="R168" t="str">
            <v>6.95 x 6.95 x 24.9</v>
          </cell>
          <cell r="S168">
            <v>0.499</v>
          </cell>
          <cell r="T168">
            <v>0.96</v>
          </cell>
          <cell r="U168">
            <v>0.15</v>
          </cell>
          <cell r="V168" t="str">
            <v>1 x 0.5L</v>
          </cell>
          <cell r="W168" t="str">
            <v xml:space="preserve">REF. GLASS  </v>
          </cell>
          <cell r="X168" t="str">
            <v>90343650</v>
          </cell>
          <cell r="Y168" t="str">
            <v>6.95 x 6.95 x 24.9</v>
          </cell>
          <cell r="Z168">
            <v>0.499</v>
          </cell>
          <cell r="AA168">
            <v>0.96</v>
          </cell>
          <cell r="AB168">
            <v>0.15</v>
          </cell>
          <cell r="AC168" t="str">
            <v>20 x 0.5L</v>
          </cell>
          <cell r="AD168" t="str">
            <v>CASE</v>
          </cell>
          <cell r="AE168" t="str">
            <v>5449000113337</v>
          </cell>
          <cell r="AF168" t="str">
            <v>40 x 30 x 27.2</v>
          </cell>
          <cell r="AG168">
            <v>9.9719999999999995</v>
          </cell>
          <cell r="AH168">
            <v>20.98</v>
          </cell>
          <cell r="AI168">
            <v>5</v>
          </cell>
          <cell r="AJ168">
            <v>10</v>
          </cell>
          <cell r="AK168">
            <v>5</v>
          </cell>
          <cell r="AL168">
            <v>50</v>
          </cell>
          <cell r="AM168">
            <v>1200</v>
          </cell>
          <cell r="AN168">
            <v>1000</v>
          </cell>
          <cell r="AO168">
            <v>1523</v>
          </cell>
          <cell r="AP168">
            <v>498.6</v>
          </cell>
          <cell r="AQ168">
            <v>1079</v>
          </cell>
          <cell r="AR168">
            <v>3</v>
          </cell>
          <cell r="AS168">
            <v>250</v>
          </cell>
          <cell r="AT168" t="str">
            <v>CHEP</v>
          </cell>
          <cell r="AU168" t="str">
            <v>5449000944832</v>
          </cell>
        </row>
        <row r="169">
          <cell r="A169">
            <v>380033</v>
          </cell>
          <cell r="B169" t="str">
            <v>1237</v>
          </cell>
          <cell r="C169" t="str">
            <v>CHAUDFONTAINE STILL GLAS 0.50LX20</v>
          </cell>
          <cell r="D169" t="str">
            <v>CHAUDFONTAINE STILL VERRE 0.50LX20</v>
          </cell>
          <cell r="E169" t="str">
            <v>Chaudfontaine</v>
          </cell>
          <cell r="F169" t="str">
            <v>Still</v>
          </cell>
          <cell r="G169" t="str">
            <v>REF. GLASS</v>
          </cell>
          <cell r="H169" t="str">
            <v xml:space="preserve"> %</v>
          </cell>
          <cell r="I169" t="str">
            <v>20 x 0.5L</v>
          </cell>
          <cell r="J169" t="str">
            <v/>
          </cell>
          <cell r="K169">
            <v>20</v>
          </cell>
          <cell r="L169" t="str">
            <v>6% - 3%</v>
          </cell>
          <cell r="M169" t="str">
            <v>24</v>
          </cell>
          <cell r="N169" t="str">
            <v>M</v>
          </cell>
          <cell r="O169" t="str">
            <v>2</v>
          </cell>
          <cell r="P169">
            <v>0.5</v>
          </cell>
          <cell r="Q169" t="str">
            <v>90343643</v>
          </cell>
          <cell r="R169" t="str">
            <v>6.95 x 6.95 x 24.9</v>
          </cell>
          <cell r="S169">
            <v>0.499</v>
          </cell>
          <cell r="T169">
            <v>0.96</v>
          </cell>
          <cell r="U169">
            <v>0.15</v>
          </cell>
          <cell r="V169" t="str">
            <v>1 x 0.5L</v>
          </cell>
          <cell r="W169" t="str">
            <v xml:space="preserve">REF. GLASS  </v>
          </cell>
          <cell r="X169" t="str">
            <v>90343643</v>
          </cell>
          <cell r="Y169" t="str">
            <v>6.95 x 6.95 x 24.9</v>
          </cell>
          <cell r="Z169">
            <v>0.499</v>
          </cell>
          <cell r="AA169">
            <v>0.96</v>
          </cell>
          <cell r="AB169">
            <v>0.15</v>
          </cell>
          <cell r="AC169" t="str">
            <v>20 x 0.5L</v>
          </cell>
          <cell r="AD169" t="str">
            <v>CASE</v>
          </cell>
          <cell r="AE169" t="str">
            <v>5449000113344</v>
          </cell>
          <cell r="AF169" t="str">
            <v>40 x 30 x 27.2</v>
          </cell>
          <cell r="AG169">
            <v>9.9719999999999995</v>
          </cell>
          <cell r="AH169">
            <v>20.98</v>
          </cell>
          <cell r="AI169">
            <v>5</v>
          </cell>
          <cell r="AJ169">
            <v>10</v>
          </cell>
          <cell r="AK169">
            <v>5</v>
          </cell>
          <cell r="AL169">
            <v>50</v>
          </cell>
          <cell r="AM169">
            <v>1200</v>
          </cell>
          <cell r="AN169">
            <v>1000</v>
          </cell>
          <cell r="AO169">
            <v>1523</v>
          </cell>
          <cell r="AP169">
            <v>498.6</v>
          </cell>
          <cell r="AQ169">
            <v>1079</v>
          </cell>
          <cell r="AR169">
            <v>3</v>
          </cell>
          <cell r="AS169">
            <v>250</v>
          </cell>
          <cell r="AT169" t="str">
            <v>CHEP</v>
          </cell>
          <cell r="AU169" t="str">
            <v>5449000944825</v>
          </cell>
        </row>
        <row r="170">
          <cell r="A170">
            <v>380045</v>
          </cell>
          <cell r="B170" t="str">
            <v>1320</v>
          </cell>
          <cell r="C170" t="str">
            <v>CHAUDFONTAINE STILL PET 0.50L 4X6</v>
          </cell>
          <cell r="D170" t="str">
            <v>CHAUDFONTAINE STILL PET 0.50L 4X6</v>
          </cell>
          <cell r="E170" t="str">
            <v>Chaudfontaine</v>
          </cell>
          <cell r="F170" t="str">
            <v>Still</v>
          </cell>
          <cell r="G170" t="str">
            <v>PET</v>
          </cell>
          <cell r="H170" t="str">
            <v xml:space="preserve"> %</v>
          </cell>
          <cell r="I170" t="str">
            <v>4 x 6 x 0.5L</v>
          </cell>
          <cell r="J170" t="str">
            <v/>
          </cell>
          <cell r="K170">
            <v>24</v>
          </cell>
          <cell r="L170" t="str">
            <v>6% - 3%</v>
          </cell>
          <cell r="M170" t="str">
            <v>24</v>
          </cell>
          <cell r="N170" t="str">
            <v>M</v>
          </cell>
          <cell r="O170" t="str">
            <v>2</v>
          </cell>
          <cell r="P170">
            <v>0.5</v>
          </cell>
          <cell r="Q170" t="str">
            <v>5449000111678</v>
          </cell>
          <cell r="R170" t="str">
            <v>6.55 x 6.55 x 21.23</v>
          </cell>
          <cell r="S170">
            <v>0.499</v>
          </cell>
          <cell r="T170">
            <v>0.52</v>
          </cell>
          <cell r="U170">
            <v>0</v>
          </cell>
          <cell r="V170" t="str">
            <v>6 x 0.5L</v>
          </cell>
          <cell r="W170" t="str">
            <v>SHRINK</v>
          </cell>
          <cell r="X170" t="str">
            <v>5449000111692</v>
          </cell>
          <cell r="Y170" t="str">
            <v>19.65 x 13.1 x 21.23</v>
          </cell>
          <cell r="Z170">
            <v>2.992</v>
          </cell>
          <cell r="AA170">
            <v>3.15</v>
          </cell>
          <cell r="AB170">
            <v>0</v>
          </cell>
          <cell r="AC170" t="str">
            <v>4 x 6 x 0.5L</v>
          </cell>
          <cell r="AD170" t="str">
            <v>SHRINKWRAPPED</v>
          </cell>
          <cell r="AE170" t="str">
            <v>5449000113405</v>
          </cell>
          <cell r="AF170" t="str">
            <v>39.3 x 26.2 x 21.2</v>
          </cell>
          <cell r="AG170">
            <v>11.965999999999999</v>
          </cell>
          <cell r="AH170">
            <v>12.62</v>
          </cell>
          <cell r="AI170">
            <v>0</v>
          </cell>
          <cell r="AJ170">
            <v>12</v>
          </cell>
          <cell r="AK170">
            <v>6</v>
          </cell>
          <cell r="AL170">
            <v>72</v>
          </cell>
          <cell r="AM170">
            <v>1200</v>
          </cell>
          <cell r="AN170">
            <v>1048</v>
          </cell>
          <cell r="AO170">
            <v>1452</v>
          </cell>
          <cell r="AP170">
            <v>861.55200000000002</v>
          </cell>
          <cell r="AQ170">
            <v>939</v>
          </cell>
          <cell r="AR170">
            <v>2</v>
          </cell>
          <cell r="AS170">
            <v>0</v>
          </cell>
          <cell r="AT170" t="str">
            <v>CHEP</v>
          </cell>
          <cell r="AU170" t="str">
            <v>5449000932549</v>
          </cell>
        </row>
        <row r="171">
          <cell r="A171">
            <v>380077</v>
          </cell>
          <cell r="B171" t="str">
            <v>1537</v>
          </cell>
          <cell r="C171" t="str">
            <v xml:space="preserve">ROSPORT VIVA GLAS 0.50LX20 </v>
          </cell>
          <cell r="D171" t="str">
            <v xml:space="preserve">ROSPORT VIVA VERRE 0.50LX20 </v>
          </cell>
          <cell r="E171" t="str">
            <v>Rosport</v>
          </cell>
          <cell r="F171" t="str">
            <v>Viva</v>
          </cell>
          <cell r="G171" t="str">
            <v>REF. GLASS</v>
          </cell>
          <cell r="H171" t="str">
            <v xml:space="preserve"> %</v>
          </cell>
          <cell r="I171" t="str">
            <v>20 x 0.5L</v>
          </cell>
          <cell r="J171" t="str">
            <v/>
          </cell>
          <cell r="K171">
            <v>20</v>
          </cell>
          <cell r="L171" t="str">
            <v>6% - 3%</v>
          </cell>
          <cell r="M171" t="str">
            <v>18</v>
          </cell>
          <cell r="N171" t="str">
            <v>M*</v>
          </cell>
          <cell r="O171" t="str">
            <v>1</v>
          </cell>
          <cell r="P171">
            <v>0.5</v>
          </cell>
          <cell r="Q171" t="str">
            <v>5450038030152</v>
          </cell>
          <cell r="R171" t="str">
            <v>7 x 7 x 25.7</v>
          </cell>
          <cell r="S171">
            <v>0.499</v>
          </cell>
          <cell r="T171">
            <v>0.91200000000000003</v>
          </cell>
          <cell r="U171">
            <v>0.25</v>
          </cell>
          <cell r="V171" t="str">
            <v>1 x 0.5L</v>
          </cell>
          <cell r="W171" t="str">
            <v xml:space="preserve">REF. GLASS  </v>
          </cell>
          <cell r="X171" t="str">
            <v>5450038030152</v>
          </cell>
          <cell r="Y171" t="str">
            <v>7 x 7 x 25.7</v>
          </cell>
          <cell r="Z171">
            <v>0.499</v>
          </cell>
          <cell r="AA171">
            <v>0.91200000000000003</v>
          </cell>
          <cell r="AB171">
            <v>0.25</v>
          </cell>
          <cell r="AC171" t="str">
            <v>20 x 0.5L</v>
          </cell>
          <cell r="AD171" t="str">
            <v>CASE</v>
          </cell>
          <cell r="AE171" t="str">
            <v>5450038036154</v>
          </cell>
          <cell r="AF171" t="str">
            <v>40 x 30 x 29</v>
          </cell>
          <cell r="AG171">
            <v>9.9719999999999995</v>
          </cell>
          <cell r="AH171">
            <v>20.399999999999999</v>
          </cell>
          <cell r="AI171">
            <v>7.95</v>
          </cell>
          <cell r="AJ171">
            <v>10</v>
          </cell>
          <cell r="AK171">
            <v>5</v>
          </cell>
          <cell r="AL171">
            <v>50</v>
          </cell>
          <cell r="AM171">
            <v>1200</v>
          </cell>
          <cell r="AN171">
            <v>1000</v>
          </cell>
          <cell r="AO171">
            <v>1585</v>
          </cell>
          <cell r="AP171">
            <v>498.6</v>
          </cell>
          <cell r="AQ171">
            <v>1036.623</v>
          </cell>
          <cell r="AR171">
            <v>2</v>
          </cell>
          <cell r="AS171">
            <v>397.5</v>
          </cell>
          <cell r="AT171" t="str">
            <v>CHEP</v>
          </cell>
          <cell r="AU171" t="str">
            <v>5450038136151</v>
          </cell>
        </row>
        <row r="172">
          <cell r="A172">
            <v>380089</v>
          </cell>
          <cell r="B172" t="str">
            <v>1664</v>
          </cell>
          <cell r="C172" t="str">
            <v>CHAUDFONTAINE SPARKLING PET 0.33L 4X6</v>
          </cell>
          <cell r="D172" t="str">
            <v>CHAUDFONTAINE PETILLANT PET 0.33L 4X6</v>
          </cell>
          <cell r="E172" t="str">
            <v>Chaudfontaine</v>
          </cell>
          <cell r="F172" t="str">
            <v>Sparkling</v>
          </cell>
          <cell r="G172" t="str">
            <v>PET</v>
          </cell>
          <cell r="H172" t="str">
            <v xml:space="preserve"> %</v>
          </cell>
          <cell r="I172" t="str">
            <v>4 x 6 x 0.33L</v>
          </cell>
          <cell r="J172" t="str">
            <v/>
          </cell>
          <cell r="K172">
            <v>24</v>
          </cell>
          <cell r="L172" t="str">
            <v>6% - 3%</v>
          </cell>
          <cell r="M172" t="str">
            <v>6</v>
          </cell>
          <cell r="N172" t="str">
            <v>M</v>
          </cell>
          <cell r="O172" t="str">
            <v>2</v>
          </cell>
          <cell r="P172">
            <v>0.33</v>
          </cell>
          <cell r="Q172" t="str">
            <v>42116516</v>
          </cell>
          <cell r="R172" t="str">
            <v>6.55 x 6.55 x 14.72</v>
          </cell>
          <cell r="S172">
            <v>0.32900000000000001</v>
          </cell>
          <cell r="T172">
            <v>0.35</v>
          </cell>
          <cell r="U172">
            <v>0</v>
          </cell>
          <cell r="V172" t="str">
            <v>6 x 0.33L</v>
          </cell>
          <cell r="W172" t="str">
            <v>SHRINK</v>
          </cell>
          <cell r="X172" t="str">
            <v>5449000120540</v>
          </cell>
          <cell r="Y172" t="str">
            <v>19.65 x 13.1 x 15</v>
          </cell>
          <cell r="Z172">
            <v>1.9750000000000001</v>
          </cell>
          <cell r="AA172">
            <v>2.13</v>
          </cell>
          <cell r="AB172">
            <v>0</v>
          </cell>
          <cell r="AC172" t="str">
            <v>4 x 6 x 0.33L</v>
          </cell>
          <cell r="AD172" t="str">
            <v>SHRINKWRAPPED</v>
          </cell>
          <cell r="AE172" t="str">
            <v>5449000120557</v>
          </cell>
          <cell r="AF172" t="str">
            <v>39.3 x 26.2 x 15</v>
          </cell>
          <cell r="AG172">
            <v>7.8979999999999997</v>
          </cell>
          <cell r="AH172">
            <v>8.5299999999999994</v>
          </cell>
          <cell r="AI172">
            <v>0</v>
          </cell>
          <cell r="AJ172">
            <v>12</v>
          </cell>
          <cell r="AK172">
            <v>10</v>
          </cell>
          <cell r="AL172">
            <v>120</v>
          </cell>
          <cell r="AM172">
            <v>1200</v>
          </cell>
          <cell r="AN172">
            <v>1048</v>
          </cell>
          <cell r="AO172">
            <v>1664</v>
          </cell>
          <cell r="AP172">
            <v>947.76</v>
          </cell>
          <cell r="AQ172">
            <v>1055</v>
          </cell>
          <cell r="AR172">
            <v>2</v>
          </cell>
          <cell r="AS172">
            <v>0</v>
          </cell>
          <cell r="AT172" t="str">
            <v>CHEP</v>
          </cell>
          <cell r="AU172" t="str">
            <v>5449000937216</v>
          </cell>
        </row>
        <row r="173">
          <cell r="A173">
            <v>380122</v>
          </cell>
          <cell r="B173" t="str">
            <v>2071</v>
          </cell>
          <cell r="C173" t="str">
            <v>SPRITE GLAS 0.20LX24</v>
          </cell>
          <cell r="D173" t="str">
            <v>SPRITE VERRE 0.20L X24</v>
          </cell>
          <cell r="E173" t="str">
            <v>Sprite</v>
          </cell>
          <cell r="F173" t="str">
            <v/>
          </cell>
          <cell r="G173" t="str">
            <v>REF. GLASS</v>
          </cell>
          <cell r="H173" t="str">
            <v xml:space="preserve"> %</v>
          </cell>
          <cell r="I173" t="str">
            <v>24 x 0.2L</v>
          </cell>
          <cell r="J173" t="str">
            <v/>
          </cell>
          <cell r="K173">
            <v>24</v>
          </cell>
          <cell r="L173" t="str">
            <v>6% - 3%</v>
          </cell>
          <cell r="M173" t="str">
            <v>12</v>
          </cell>
          <cell r="N173" t="str">
            <v>M</v>
          </cell>
          <cell r="O173" t="str">
            <v>1</v>
          </cell>
          <cell r="P173">
            <v>0.2</v>
          </cell>
          <cell r="Q173" t="str">
            <v>90495502</v>
          </cell>
          <cell r="R173" t="str">
            <v>5.9 x 5.9 x 19.9</v>
          </cell>
          <cell r="S173">
            <v>0.20499999999999999</v>
          </cell>
          <cell r="T173">
            <v>0.56399999999999995</v>
          </cell>
          <cell r="U173">
            <v>0.1</v>
          </cell>
          <cell r="V173" t="str">
            <v>1 x 0.2L</v>
          </cell>
          <cell r="W173" t="str">
            <v xml:space="preserve">REF. GLASS  </v>
          </cell>
          <cell r="X173" t="str">
            <v>90495502</v>
          </cell>
          <cell r="Y173" t="str">
            <v>5.9 x 5.9 x 19.9</v>
          </cell>
          <cell r="Z173">
            <v>0.20499999999999999</v>
          </cell>
          <cell r="AA173">
            <v>0.56399999999999995</v>
          </cell>
          <cell r="AB173">
            <v>0.1</v>
          </cell>
          <cell r="AC173" t="str">
            <v>24 x 0.2L</v>
          </cell>
          <cell r="AD173" t="str">
            <v>CASE</v>
          </cell>
          <cell r="AE173" t="str">
            <v>5449000003003</v>
          </cell>
          <cell r="AF173" t="str">
            <v>39.94 x 29.8 x 22.95</v>
          </cell>
          <cell r="AG173">
            <v>4.9130000000000003</v>
          </cell>
          <cell r="AH173">
            <v>15.329000000000001</v>
          </cell>
          <cell r="AI173">
            <v>5</v>
          </cell>
          <cell r="AJ173">
            <v>10</v>
          </cell>
          <cell r="AK173">
            <v>7</v>
          </cell>
          <cell r="AL173">
            <v>70</v>
          </cell>
          <cell r="AM173">
            <v>1200</v>
          </cell>
          <cell r="AN173">
            <v>1000</v>
          </cell>
          <cell r="AO173">
            <v>1770</v>
          </cell>
          <cell r="AP173">
            <v>343.91</v>
          </cell>
          <cell r="AQ173">
            <v>1104</v>
          </cell>
          <cell r="AR173">
            <v>3</v>
          </cell>
          <cell r="AS173">
            <v>350</v>
          </cell>
          <cell r="AT173" t="str">
            <v>CHEP</v>
          </cell>
          <cell r="AU173" t="str">
            <v>5449000925688</v>
          </cell>
        </row>
        <row r="174">
          <cell r="A174">
            <v>380131</v>
          </cell>
          <cell r="B174" t="str">
            <v>2109</v>
          </cell>
          <cell r="C174" t="str">
            <v>FANTA ORANGE GLAS 0.20LX24</v>
          </cell>
          <cell r="D174" t="str">
            <v>FANTA ORANGE VERRE 0.20LX24</v>
          </cell>
          <cell r="E174" t="str">
            <v>Fanta</v>
          </cell>
          <cell r="F174" t="str">
            <v>Orange</v>
          </cell>
          <cell r="G174" t="str">
            <v>REF. GLASS</v>
          </cell>
          <cell r="H174" t="str">
            <v xml:space="preserve"> %</v>
          </cell>
          <cell r="I174" t="str">
            <v>24 x 0.2L</v>
          </cell>
          <cell r="J174" t="str">
            <v/>
          </cell>
          <cell r="K174">
            <v>24</v>
          </cell>
          <cell r="L174" t="str">
            <v>6% - 3%</v>
          </cell>
          <cell r="M174" t="str">
            <v>12</v>
          </cell>
          <cell r="N174" t="str">
            <v>M</v>
          </cell>
          <cell r="O174" t="str">
            <v>1</v>
          </cell>
          <cell r="P174">
            <v>0.2</v>
          </cell>
          <cell r="Q174" t="str">
            <v>90495090</v>
          </cell>
          <cell r="R174" t="str">
            <v>5.9 x 5.9 x 19.9</v>
          </cell>
          <cell r="S174">
            <v>0.20899999999999999</v>
          </cell>
          <cell r="T174">
            <v>0.56899999999999995</v>
          </cell>
          <cell r="U174">
            <v>0.1</v>
          </cell>
          <cell r="V174" t="str">
            <v>1 x 0.2L</v>
          </cell>
          <cell r="W174" t="str">
            <v xml:space="preserve">REF. GLASS  </v>
          </cell>
          <cell r="X174" t="str">
            <v>90495090</v>
          </cell>
          <cell r="Y174" t="str">
            <v>5.9 x 5.9 x 19.9</v>
          </cell>
          <cell r="Z174">
            <v>0.20899999999999999</v>
          </cell>
          <cell r="AA174">
            <v>0.56899999999999995</v>
          </cell>
          <cell r="AB174">
            <v>0.1</v>
          </cell>
          <cell r="AC174" t="str">
            <v>24 x 0.2L</v>
          </cell>
          <cell r="AD174" t="str">
            <v>CASE</v>
          </cell>
          <cell r="AE174" t="str">
            <v>5449000011893</v>
          </cell>
          <cell r="AF174" t="str">
            <v>39.94 x 29.8 x 22.95</v>
          </cell>
          <cell r="AG174">
            <v>5.008</v>
          </cell>
          <cell r="AH174">
            <v>15.448</v>
          </cell>
          <cell r="AI174">
            <v>5</v>
          </cell>
          <cell r="AJ174">
            <v>10</v>
          </cell>
          <cell r="AK174">
            <v>7</v>
          </cell>
          <cell r="AL174">
            <v>70</v>
          </cell>
          <cell r="AM174">
            <v>1200</v>
          </cell>
          <cell r="AN174">
            <v>1000</v>
          </cell>
          <cell r="AO174">
            <v>1770</v>
          </cell>
          <cell r="AP174">
            <v>350.56</v>
          </cell>
          <cell r="AQ174">
            <v>1111</v>
          </cell>
          <cell r="AR174">
            <v>3</v>
          </cell>
          <cell r="AS174">
            <v>350</v>
          </cell>
          <cell r="AT174" t="str">
            <v>CHEP</v>
          </cell>
          <cell r="AU174" t="str">
            <v>5449000925701</v>
          </cell>
        </row>
        <row r="175">
          <cell r="A175">
            <v>380133</v>
          </cell>
          <cell r="B175" t="str">
            <v>2113</v>
          </cell>
          <cell r="C175" t="str">
            <v>FANTA ORANGE PET 0.50LX24</v>
          </cell>
          <cell r="D175" t="str">
            <v>FANTA ORANGE PET 0.50L X24</v>
          </cell>
          <cell r="E175" t="str">
            <v>Fanta</v>
          </cell>
          <cell r="F175" t="str">
            <v>Orange</v>
          </cell>
          <cell r="G175" t="str">
            <v>PET</v>
          </cell>
          <cell r="H175" t="str">
            <v xml:space="preserve"> %</v>
          </cell>
          <cell r="I175" t="str">
            <v>24 x 0.5L</v>
          </cell>
          <cell r="J175" t="str">
            <v/>
          </cell>
          <cell r="K175">
            <v>24</v>
          </cell>
          <cell r="L175" t="str">
            <v>6% - 3%</v>
          </cell>
          <cell r="M175" t="str">
            <v>4</v>
          </cell>
          <cell r="N175" t="str">
            <v>M</v>
          </cell>
          <cell r="O175" t="str">
            <v>0</v>
          </cell>
          <cell r="P175">
            <v>0.5</v>
          </cell>
          <cell r="Q175" t="str">
            <v>40822938</v>
          </cell>
          <cell r="R175" t="str">
            <v>6.55 x 6.55 x 22.8</v>
          </cell>
          <cell r="S175">
            <v>0.52200000000000002</v>
          </cell>
          <cell r="T175">
            <v>0.55000000000000004</v>
          </cell>
          <cell r="U175">
            <v>0</v>
          </cell>
          <cell r="V175" t="str">
            <v>1 x 0.5L</v>
          </cell>
          <cell r="W175" t="str">
            <v>PET</v>
          </cell>
          <cell r="X175" t="str">
            <v>40822938</v>
          </cell>
          <cell r="Y175" t="str">
            <v>6.55 x 6.55 x 22.8</v>
          </cell>
          <cell r="Z175">
            <v>0.52200000000000002</v>
          </cell>
          <cell r="AA175">
            <v>0.55000000000000004</v>
          </cell>
          <cell r="AB175">
            <v>0</v>
          </cell>
          <cell r="AC175" t="str">
            <v>24 x 0.5L</v>
          </cell>
          <cell r="AD175" t="str">
            <v>SHRINKWRAPPED</v>
          </cell>
          <cell r="AE175" t="str">
            <v>5449000019837</v>
          </cell>
          <cell r="AF175" t="str">
            <v>39.3 x 26.2 x 23.3</v>
          </cell>
          <cell r="AG175">
            <v>12.52</v>
          </cell>
          <cell r="AH175">
            <v>13.2</v>
          </cell>
          <cell r="AI175">
            <v>0</v>
          </cell>
          <cell r="AJ175">
            <v>12</v>
          </cell>
          <cell r="AK175">
            <v>7</v>
          </cell>
          <cell r="AL175">
            <v>84</v>
          </cell>
          <cell r="AM175">
            <v>1200</v>
          </cell>
          <cell r="AN175">
            <v>1048</v>
          </cell>
          <cell r="AO175">
            <v>1791</v>
          </cell>
          <cell r="AP175">
            <v>1051.68</v>
          </cell>
          <cell r="AQ175">
            <v>1135</v>
          </cell>
          <cell r="AR175">
            <v>2</v>
          </cell>
          <cell r="AS175">
            <v>0</v>
          </cell>
          <cell r="AT175" t="str">
            <v>CHEP</v>
          </cell>
          <cell r="AU175" t="str">
            <v>5449000910295</v>
          </cell>
        </row>
        <row r="176">
          <cell r="A176">
            <v>380135</v>
          </cell>
          <cell r="B176" t="str">
            <v>2123</v>
          </cell>
          <cell r="C176" t="str">
            <v>SPRITE PET 0.50LX24</v>
          </cell>
          <cell r="D176" t="str">
            <v>SPRITE PET 0.50LX24</v>
          </cell>
          <cell r="E176" t="str">
            <v>Sprite</v>
          </cell>
          <cell r="F176" t="str">
            <v/>
          </cell>
          <cell r="G176" t="str">
            <v>PET</v>
          </cell>
          <cell r="H176" t="str">
            <v xml:space="preserve"> %</v>
          </cell>
          <cell r="I176" t="str">
            <v>24 x 0.5L</v>
          </cell>
          <cell r="J176" t="str">
            <v/>
          </cell>
          <cell r="K176">
            <v>24</v>
          </cell>
          <cell r="L176" t="str">
            <v>6% - 3%</v>
          </cell>
          <cell r="M176" t="str">
            <v>4</v>
          </cell>
          <cell r="N176" t="str">
            <v>M</v>
          </cell>
          <cell r="O176" t="str">
            <v>0</v>
          </cell>
          <cell r="P176">
            <v>0.5</v>
          </cell>
          <cell r="Q176" t="str">
            <v>54491069</v>
          </cell>
          <cell r="R176" t="str">
            <v>6.55 x 6.55 x 22.8</v>
          </cell>
          <cell r="S176">
            <v>0.51200000000000001</v>
          </cell>
          <cell r="T176">
            <v>0.54</v>
          </cell>
          <cell r="U176">
            <v>0</v>
          </cell>
          <cell r="V176" t="str">
            <v>1 x 0.5L</v>
          </cell>
          <cell r="W176" t="str">
            <v>PET</v>
          </cell>
          <cell r="X176" t="str">
            <v>54491069</v>
          </cell>
          <cell r="Y176" t="str">
            <v>6.55 x 6.55 x 22.8</v>
          </cell>
          <cell r="Z176">
            <v>0.51200000000000001</v>
          </cell>
          <cell r="AA176">
            <v>0.54</v>
          </cell>
          <cell r="AB176">
            <v>0</v>
          </cell>
          <cell r="AC176" t="str">
            <v>24 x 0.5L</v>
          </cell>
          <cell r="AD176" t="str">
            <v>SHRINKWRAPPED</v>
          </cell>
          <cell r="AE176" t="str">
            <v>5449000019844</v>
          </cell>
          <cell r="AF176" t="str">
            <v>39.3 x 26.2 x 23.3</v>
          </cell>
          <cell r="AG176">
            <v>12.282999999999999</v>
          </cell>
          <cell r="AH176">
            <v>12.9</v>
          </cell>
          <cell r="AI176">
            <v>0</v>
          </cell>
          <cell r="AJ176">
            <v>12</v>
          </cell>
          <cell r="AK176">
            <v>7</v>
          </cell>
          <cell r="AL176">
            <v>84</v>
          </cell>
          <cell r="AM176">
            <v>1200</v>
          </cell>
          <cell r="AN176">
            <v>1048</v>
          </cell>
          <cell r="AO176">
            <v>1791</v>
          </cell>
          <cell r="AP176">
            <v>1031.7719999999999</v>
          </cell>
          <cell r="AQ176">
            <v>1114</v>
          </cell>
          <cell r="AR176">
            <v>2</v>
          </cell>
          <cell r="AS176">
            <v>0</v>
          </cell>
          <cell r="AT176" t="str">
            <v>CHEP</v>
          </cell>
          <cell r="AU176" t="str">
            <v>5449000910479</v>
          </cell>
        </row>
        <row r="177">
          <cell r="A177">
            <v>380136</v>
          </cell>
          <cell r="B177" t="str">
            <v>2129</v>
          </cell>
          <cell r="C177" t="str">
            <v>COCA-COLA BLIK 0.15L 2X12</v>
          </cell>
          <cell r="D177" t="str">
            <v>COCA-COLA BOITE 0.15L 2X12</v>
          </cell>
          <cell r="E177" t="str">
            <v>Coca-Cola</v>
          </cell>
          <cell r="F177" t="str">
            <v/>
          </cell>
          <cell r="G177" t="str">
            <v>CAN</v>
          </cell>
          <cell r="H177" t="str">
            <v xml:space="preserve"> %</v>
          </cell>
          <cell r="I177" t="str">
            <v>2 x 12 x 0.15L</v>
          </cell>
          <cell r="J177" t="str">
            <v/>
          </cell>
          <cell r="K177">
            <v>24</v>
          </cell>
          <cell r="L177" t="str">
            <v>6% - 3%</v>
          </cell>
          <cell r="M177" t="str">
            <v>12</v>
          </cell>
          <cell r="N177" t="str">
            <v>M</v>
          </cell>
          <cell r="O177" t="str">
            <v>0</v>
          </cell>
          <cell r="P177">
            <v>0.15</v>
          </cell>
          <cell r="Q177" t="str">
            <v>54491014</v>
          </cell>
          <cell r="R177" t="str">
            <v>5.35 x 5.35 x 8.87</v>
          </cell>
          <cell r="S177">
            <v>0.156</v>
          </cell>
          <cell r="T177">
            <v>0.16</v>
          </cell>
          <cell r="U177">
            <v>0</v>
          </cell>
          <cell r="V177" t="str">
            <v>12 x 0.15L</v>
          </cell>
          <cell r="W177" t="str">
            <v>CARDBOARD</v>
          </cell>
          <cell r="X177" t="str">
            <v>5449000034229</v>
          </cell>
          <cell r="Y177" t="str">
            <v>21.3 x 15.9 x 8.95</v>
          </cell>
          <cell r="Z177">
            <v>1.87</v>
          </cell>
          <cell r="AA177">
            <v>2.036</v>
          </cell>
          <cell r="AB177">
            <v>0</v>
          </cell>
          <cell r="AC177" t="str">
            <v>2 x 12 x 0.15L</v>
          </cell>
          <cell r="AD177" t="str">
            <v>TRAY OVER CARDBOARD</v>
          </cell>
          <cell r="AE177" t="str">
            <v>5449000034236</v>
          </cell>
          <cell r="AF177" t="str">
            <v>33.1 x 21.7 x 9.2</v>
          </cell>
          <cell r="AG177">
            <v>3.7389999999999999</v>
          </cell>
          <cell r="AH177">
            <v>4.1269999999999998</v>
          </cell>
          <cell r="AI177">
            <v>0</v>
          </cell>
          <cell r="AJ177">
            <v>16</v>
          </cell>
          <cell r="AK177">
            <v>15</v>
          </cell>
          <cell r="AL177">
            <v>240</v>
          </cell>
          <cell r="AM177">
            <v>1200</v>
          </cell>
          <cell r="AN177">
            <v>1000</v>
          </cell>
          <cell r="AO177">
            <v>1543</v>
          </cell>
          <cell r="AP177">
            <v>897.36</v>
          </cell>
          <cell r="AQ177">
            <v>1020</v>
          </cell>
          <cell r="AR177">
            <v>3</v>
          </cell>
          <cell r="AS177">
            <v>0</v>
          </cell>
          <cell r="AT177" t="str">
            <v>CHEP</v>
          </cell>
          <cell r="AU177" t="str">
            <v>5449000930057</v>
          </cell>
        </row>
        <row r="178">
          <cell r="A178">
            <v>380144</v>
          </cell>
          <cell r="B178" t="str">
            <v>2162</v>
          </cell>
          <cell r="C178" t="str">
            <v>MINUTE MAID TOMAAT GLAS 0.20LX24</v>
          </cell>
          <cell r="D178" t="str">
            <v>MINUTE MAID TOMATE VERRE 0.20LX24</v>
          </cell>
          <cell r="E178" t="str">
            <v>Minute Maid</v>
          </cell>
          <cell r="F178" t="str">
            <v>Tomato</v>
          </cell>
          <cell r="G178" t="str">
            <v>REF. GLASS</v>
          </cell>
          <cell r="H178" t="str">
            <v xml:space="preserve"> %</v>
          </cell>
          <cell r="I178" t="str">
            <v>24 x 0.2L</v>
          </cell>
          <cell r="J178" t="str">
            <v/>
          </cell>
          <cell r="K178">
            <v>24</v>
          </cell>
          <cell r="L178" t="str">
            <v>6% - 3%</v>
          </cell>
          <cell r="M178" t="str">
            <v>12</v>
          </cell>
          <cell r="N178" t="str">
            <v>M</v>
          </cell>
          <cell r="O178" t="str">
            <v>1</v>
          </cell>
          <cell r="P178">
            <v>0.2</v>
          </cell>
          <cell r="Q178" t="str">
            <v>90491443</v>
          </cell>
          <cell r="R178" t="str">
            <v>5.9 x 5.9 x 19.9</v>
          </cell>
          <cell r="S178">
            <v>0.20399999999999999</v>
          </cell>
          <cell r="T178">
            <v>0.56000000000000005</v>
          </cell>
          <cell r="U178">
            <v>0.1</v>
          </cell>
          <cell r="V178" t="str">
            <v>1 x 0.2L</v>
          </cell>
          <cell r="W178" t="str">
            <v xml:space="preserve">REF. GLASS  </v>
          </cell>
          <cell r="X178" t="str">
            <v>90491443</v>
          </cell>
          <cell r="Y178" t="str">
            <v>5.9 x 5.9 x 19.9</v>
          </cell>
          <cell r="Z178">
            <v>0.20399999999999999</v>
          </cell>
          <cell r="AA178">
            <v>0.56000000000000005</v>
          </cell>
          <cell r="AB178">
            <v>0.1</v>
          </cell>
          <cell r="AC178" t="str">
            <v>24 x 0.2L</v>
          </cell>
          <cell r="AD178" t="str">
            <v>CASE</v>
          </cell>
          <cell r="AE178" t="str">
            <v>5449000089762</v>
          </cell>
          <cell r="AF178" t="str">
            <v>39.94 x 29.8 x 22.95</v>
          </cell>
          <cell r="AG178">
            <v>4.8929999999999998</v>
          </cell>
          <cell r="AH178">
            <v>15.32</v>
          </cell>
          <cell r="AI178">
            <v>5</v>
          </cell>
          <cell r="AJ178">
            <v>10</v>
          </cell>
          <cell r="AK178">
            <v>7</v>
          </cell>
          <cell r="AL178">
            <v>70</v>
          </cell>
          <cell r="AM178">
            <v>1200</v>
          </cell>
          <cell r="AN178">
            <v>1000</v>
          </cell>
          <cell r="AO178">
            <v>1770</v>
          </cell>
          <cell r="AP178">
            <v>342.51</v>
          </cell>
          <cell r="AQ178">
            <v>1103</v>
          </cell>
          <cell r="AR178">
            <v>3</v>
          </cell>
          <cell r="AS178">
            <v>350</v>
          </cell>
          <cell r="AT178" t="str">
            <v>CHEP</v>
          </cell>
          <cell r="AU178" t="str">
            <v>5449000917485</v>
          </cell>
        </row>
        <row r="179">
          <cell r="A179">
            <v>380145</v>
          </cell>
          <cell r="B179" t="str">
            <v>2164</v>
          </cell>
          <cell r="C179" t="str">
            <v>FANTA ORANGE PET 0.25L 4X6 BALLS</v>
          </cell>
          <cell r="D179" t="str">
            <v>FANTA ORANGE PET 0.25L 4X6 BALLS</v>
          </cell>
          <cell r="E179" t="str">
            <v>Fanta</v>
          </cell>
          <cell r="F179" t="str">
            <v>Orange</v>
          </cell>
          <cell r="G179" t="str">
            <v>PET</v>
          </cell>
          <cell r="H179" t="str">
            <v xml:space="preserve"> %</v>
          </cell>
          <cell r="I179" t="str">
            <v>4 x 6 x 0.25L</v>
          </cell>
          <cell r="J179" t="str">
            <v/>
          </cell>
          <cell r="K179">
            <v>24</v>
          </cell>
          <cell r="L179" t="str">
            <v>6% - 3%</v>
          </cell>
          <cell r="M179" t="str">
            <v>5</v>
          </cell>
          <cell r="N179" t="str">
            <v>M</v>
          </cell>
          <cell r="O179" t="str">
            <v>0</v>
          </cell>
          <cell r="P179">
            <v>0.25</v>
          </cell>
          <cell r="Q179" t="str">
            <v>42116776</v>
          </cell>
          <cell r="R179" t="str">
            <v>7.74 x 7.74 x 10.2</v>
          </cell>
          <cell r="S179">
            <v>0.26100000000000001</v>
          </cell>
          <cell r="T179">
            <v>0.28999999999999998</v>
          </cell>
          <cell r="U179">
            <v>0</v>
          </cell>
          <cell r="V179" t="str">
            <v>6 x 0.25L</v>
          </cell>
          <cell r="W179" t="str">
            <v>SHRINK</v>
          </cell>
          <cell r="X179" t="str">
            <v>5449000123916</v>
          </cell>
          <cell r="Y179" t="str">
            <v>23.2 x 15.5 x 10.4</v>
          </cell>
          <cell r="Z179">
            <v>1.5649999999999999</v>
          </cell>
          <cell r="AA179">
            <v>1.74</v>
          </cell>
          <cell r="AB179">
            <v>0</v>
          </cell>
          <cell r="AC179" t="str">
            <v>4 x 6 x 0.25L</v>
          </cell>
          <cell r="AD179" t="str">
            <v>SHRINKWRAPPED</v>
          </cell>
          <cell r="AE179" t="str">
            <v>5449000124050</v>
          </cell>
          <cell r="AF179" t="str">
            <v>46.4 x 31 x 10.4</v>
          </cell>
          <cell r="AG179">
            <v>6.26</v>
          </cell>
          <cell r="AH179">
            <v>6.88</v>
          </cell>
          <cell r="AI179">
            <v>0</v>
          </cell>
          <cell r="AJ179">
            <v>7</v>
          </cell>
          <cell r="AK179">
            <v>15</v>
          </cell>
          <cell r="AL179">
            <v>105</v>
          </cell>
          <cell r="AM179">
            <v>1200</v>
          </cell>
          <cell r="AN179">
            <v>1000</v>
          </cell>
          <cell r="AO179">
            <v>1724</v>
          </cell>
          <cell r="AP179">
            <v>657.3</v>
          </cell>
          <cell r="AQ179">
            <v>756</v>
          </cell>
          <cell r="AR179">
            <v>2</v>
          </cell>
          <cell r="AS179">
            <v>0</v>
          </cell>
          <cell r="AT179" t="str">
            <v>CHEP</v>
          </cell>
          <cell r="AU179" t="str">
            <v>5449000941169</v>
          </cell>
        </row>
        <row r="180">
          <cell r="A180">
            <v>380146</v>
          </cell>
          <cell r="B180" t="str">
            <v>2177</v>
          </cell>
          <cell r="C180" t="str">
            <v>COCA-COLA GLAS 0.20LX24</v>
          </cell>
          <cell r="D180" t="str">
            <v>COCA-COLA VERRE 0.20LX24</v>
          </cell>
          <cell r="E180" t="str">
            <v>Coca-Cola</v>
          </cell>
          <cell r="F180" t="str">
            <v/>
          </cell>
          <cell r="G180" t="str">
            <v>REF. GLASS</v>
          </cell>
          <cell r="H180" t="str">
            <v xml:space="preserve"> %</v>
          </cell>
          <cell r="I180" t="str">
            <v>24 x 0.2L</v>
          </cell>
          <cell r="J180" t="str">
            <v/>
          </cell>
          <cell r="K180">
            <v>24</v>
          </cell>
          <cell r="L180" t="str">
            <v>6% - 3%</v>
          </cell>
          <cell r="M180" t="str">
            <v>18</v>
          </cell>
          <cell r="N180" t="str">
            <v>M</v>
          </cell>
          <cell r="O180" t="str">
            <v>1</v>
          </cell>
          <cell r="P180">
            <v>0.2</v>
          </cell>
          <cell r="Q180" t="str">
            <v>54490000</v>
          </cell>
          <cell r="R180" t="str">
            <v>5.9 x 5.9 x 19.9</v>
          </cell>
          <cell r="S180">
            <v>0.20799999999999999</v>
          </cell>
          <cell r="T180">
            <v>0.51900000000000002</v>
          </cell>
          <cell r="U180">
            <v>0.1</v>
          </cell>
          <cell r="V180" t="str">
            <v>1 x 0.2L</v>
          </cell>
          <cell r="W180" t="str">
            <v xml:space="preserve">REF. GLASS  </v>
          </cell>
          <cell r="X180" t="str">
            <v>54490000</v>
          </cell>
          <cell r="Y180" t="str">
            <v>5.9 x 5.9 x 19.9</v>
          </cell>
          <cell r="Z180">
            <v>0.20799999999999999</v>
          </cell>
          <cell r="AA180">
            <v>0.51900000000000002</v>
          </cell>
          <cell r="AB180">
            <v>0.1</v>
          </cell>
          <cell r="AC180" t="str">
            <v>24 x 0.2L</v>
          </cell>
          <cell r="AD180" t="str">
            <v>CASE</v>
          </cell>
          <cell r="AE180" t="str">
            <v>5449000000002</v>
          </cell>
          <cell r="AF180" t="str">
            <v>39.94 x 29.8 x 22.95</v>
          </cell>
          <cell r="AG180">
            <v>4.9850000000000003</v>
          </cell>
          <cell r="AH180">
            <v>14.249000000000001</v>
          </cell>
          <cell r="AI180">
            <v>5</v>
          </cell>
          <cell r="AJ180">
            <v>10</v>
          </cell>
          <cell r="AK180">
            <v>7</v>
          </cell>
          <cell r="AL180">
            <v>70</v>
          </cell>
          <cell r="AM180">
            <v>1200</v>
          </cell>
          <cell r="AN180">
            <v>1000</v>
          </cell>
          <cell r="AO180">
            <v>1770</v>
          </cell>
          <cell r="AP180">
            <v>348.95</v>
          </cell>
          <cell r="AQ180">
            <v>1028</v>
          </cell>
          <cell r="AR180">
            <v>3</v>
          </cell>
          <cell r="AS180">
            <v>350</v>
          </cell>
          <cell r="AT180" t="str">
            <v>CHEP</v>
          </cell>
          <cell r="AU180" t="str">
            <v>5449000925725</v>
          </cell>
        </row>
        <row r="181">
          <cell r="A181">
            <v>380147</v>
          </cell>
          <cell r="B181" t="str">
            <v>2182</v>
          </cell>
          <cell r="C181" t="str">
            <v>COCA-COLA LIGHT GLAS 0.20LX24</v>
          </cell>
          <cell r="D181" t="str">
            <v>COCA-COLA LIGHT VERRE 0.20LX24</v>
          </cell>
          <cell r="E181" t="str">
            <v>Coca-Cola Light</v>
          </cell>
          <cell r="F181" t="str">
            <v/>
          </cell>
          <cell r="G181" t="str">
            <v>REF. GLASS</v>
          </cell>
          <cell r="H181" t="str">
            <v xml:space="preserve"> %</v>
          </cell>
          <cell r="I181" t="str">
            <v>24 x 0.2L</v>
          </cell>
          <cell r="J181" t="str">
            <v/>
          </cell>
          <cell r="K181">
            <v>24</v>
          </cell>
          <cell r="L181" t="str">
            <v>6% - 3%</v>
          </cell>
          <cell r="M181" t="str">
            <v>6</v>
          </cell>
          <cell r="N181" t="str">
            <v>M</v>
          </cell>
          <cell r="O181" t="str">
            <v>1</v>
          </cell>
          <cell r="P181">
            <v>0.2</v>
          </cell>
          <cell r="Q181" t="str">
            <v>87126877</v>
          </cell>
          <cell r="R181" t="str">
            <v>5.9 x 5.9 x 19.9</v>
          </cell>
          <cell r="S181">
            <v>0.2</v>
          </cell>
          <cell r="T181">
            <v>0.51100000000000001</v>
          </cell>
          <cell r="U181">
            <v>0.1</v>
          </cell>
          <cell r="V181" t="str">
            <v>1 x 0.2L</v>
          </cell>
          <cell r="W181" t="str">
            <v xml:space="preserve">REF. GLASS  </v>
          </cell>
          <cell r="X181" t="str">
            <v>87126877</v>
          </cell>
          <cell r="Y181" t="str">
            <v>5.9 x 5.9 x 19.9</v>
          </cell>
          <cell r="Z181">
            <v>0.2</v>
          </cell>
          <cell r="AA181">
            <v>0.51100000000000001</v>
          </cell>
          <cell r="AB181">
            <v>0.1</v>
          </cell>
          <cell r="AC181" t="str">
            <v>24 x 0.2L</v>
          </cell>
          <cell r="AD181" t="str">
            <v>CASE</v>
          </cell>
          <cell r="AE181" t="str">
            <v>5449000057747</v>
          </cell>
          <cell r="AF181" t="str">
            <v>39.94 x 29.8 x 22.95</v>
          </cell>
          <cell r="AG181">
            <v>4.79</v>
          </cell>
          <cell r="AH181">
            <v>14.2</v>
          </cell>
          <cell r="AI181">
            <v>5</v>
          </cell>
          <cell r="AJ181">
            <v>10</v>
          </cell>
          <cell r="AK181">
            <v>7</v>
          </cell>
          <cell r="AL181">
            <v>70</v>
          </cell>
          <cell r="AM181">
            <v>1200</v>
          </cell>
          <cell r="AN181">
            <v>1000</v>
          </cell>
          <cell r="AO181">
            <v>1770</v>
          </cell>
          <cell r="AP181">
            <v>335.3</v>
          </cell>
          <cell r="AQ181">
            <v>1014</v>
          </cell>
          <cell r="AR181">
            <v>3</v>
          </cell>
          <cell r="AS181">
            <v>350</v>
          </cell>
          <cell r="AT181" t="str">
            <v>CHEP</v>
          </cell>
          <cell r="AU181" t="str">
            <v>5449000925732</v>
          </cell>
        </row>
        <row r="182">
          <cell r="A182">
            <v>380211</v>
          </cell>
          <cell r="B182" t="str">
            <v>2487</v>
          </cell>
          <cell r="C182" t="str">
            <v>MINUTE MAID ROZE POMPELMOES GLAS 0.20LX24</v>
          </cell>
          <cell r="D182" t="str">
            <v>MINUTE MAID ROSE PAMPLEMOUSSE VERRE 0.20LX24</v>
          </cell>
          <cell r="E182" t="str">
            <v>Minute Maid</v>
          </cell>
          <cell r="F182" t="str">
            <v>Pink Grapefruit</v>
          </cell>
          <cell r="G182" t="str">
            <v>REF. GLASS</v>
          </cell>
          <cell r="H182" t="str">
            <v xml:space="preserve"> %</v>
          </cell>
          <cell r="I182" t="str">
            <v>24 x 0.2L</v>
          </cell>
          <cell r="J182" t="str">
            <v/>
          </cell>
          <cell r="K182">
            <v>24</v>
          </cell>
          <cell r="L182" t="str">
            <v>6% - 3%</v>
          </cell>
          <cell r="M182" t="str">
            <v>12</v>
          </cell>
          <cell r="N182" t="str">
            <v>M</v>
          </cell>
          <cell r="O182" t="str">
            <v>1</v>
          </cell>
          <cell r="P182">
            <v>0.2</v>
          </cell>
          <cell r="Q182" t="str">
            <v>42094418</v>
          </cell>
          <cell r="R182" t="str">
            <v>5.9 x 5.9 x 19.9</v>
          </cell>
          <cell r="S182">
            <v>0.20699999999999999</v>
          </cell>
          <cell r="T182">
            <v>0.56999999999999995</v>
          </cell>
          <cell r="U182">
            <v>0.1</v>
          </cell>
          <cell r="V182" t="str">
            <v>1 x 0.2L</v>
          </cell>
          <cell r="W182" t="str">
            <v xml:space="preserve">REF. GLASS  </v>
          </cell>
          <cell r="X182" t="str">
            <v>42094418</v>
          </cell>
          <cell r="Y182" t="str">
            <v>5.9 x 5.9 x 19.9</v>
          </cell>
          <cell r="Z182">
            <v>0.20699999999999999</v>
          </cell>
          <cell r="AA182">
            <v>0.56999999999999995</v>
          </cell>
          <cell r="AB182">
            <v>0.1</v>
          </cell>
          <cell r="AC182" t="str">
            <v>24 x 0.2L</v>
          </cell>
          <cell r="AD182" t="str">
            <v>CASE</v>
          </cell>
          <cell r="AE182" t="str">
            <v>5449000089779</v>
          </cell>
          <cell r="AF182" t="str">
            <v>39.94 x 29.8 x 22.95</v>
          </cell>
          <cell r="AG182">
            <v>4.9779999999999998</v>
          </cell>
          <cell r="AH182">
            <v>15.41</v>
          </cell>
          <cell r="AI182">
            <v>5</v>
          </cell>
          <cell r="AJ182">
            <v>10</v>
          </cell>
          <cell r="AK182">
            <v>7</v>
          </cell>
          <cell r="AL182">
            <v>70</v>
          </cell>
          <cell r="AM182">
            <v>1200</v>
          </cell>
          <cell r="AN182">
            <v>1000</v>
          </cell>
          <cell r="AO182">
            <v>1770</v>
          </cell>
          <cell r="AP182">
            <v>348.46</v>
          </cell>
          <cell r="AQ182">
            <v>1109</v>
          </cell>
          <cell r="AR182">
            <v>3</v>
          </cell>
          <cell r="AS182">
            <v>350</v>
          </cell>
          <cell r="AT182" t="str">
            <v>CHEP</v>
          </cell>
          <cell r="AU182" t="str">
            <v>5449000917492</v>
          </cell>
        </row>
        <row r="183">
          <cell r="A183">
            <v>380212</v>
          </cell>
          <cell r="B183" t="str">
            <v>2488</v>
          </cell>
          <cell r="C183" t="str">
            <v>MINUTE MAID APPEL GLAS 0.20LX24</v>
          </cell>
          <cell r="D183" t="str">
            <v>MINUTE MAID POMME VERRE 0.20LX24</v>
          </cell>
          <cell r="E183" t="str">
            <v>Minute Maid</v>
          </cell>
          <cell r="F183" t="str">
            <v>Apple</v>
          </cell>
          <cell r="G183" t="str">
            <v>REF. GLASS</v>
          </cell>
          <cell r="H183" t="str">
            <v xml:space="preserve"> %</v>
          </cell>
          <cell r="I183" t="str">
            <v>24 x 0.2L</v>
          </cell>
          <cell r="J183" t="str">
            <v/>
          </cell>
          <cell r="K183">
            <v>24</v>
          </cell>
          <cell r="L183" t="str">
            <v>6% - 3%</v>
          </cell>
          <cell r="M183" t="str">
            <v>12</v>
          </cell>
          <cell r="N183" t="str">
            <v>M</v>
          </cell>
          <cell r="O183" t="str">
            <v>1</v>
          </cell>
          <cell r="P183">
            <v>0.2</v>
          </cell>
          <cell r="Q183" t="str">
            <v>90491436</v>
          </cell>
          <cell r="R183" t="str">
            <v>5.9 x 5.9 x 19.9</v>
          </cell>
          <cell r="S183">
            <v>0.20799999999999999</v>
          </cell>
          <cell r="T183">
            <v>0.56999999999999995</v>
          </cell>
          <cell r="U183">
            <v>0.1</v>
          </cell>
          <cell r="V183" t="str">
            <v>1 x 0.2L</v>
          </cell>
          <cell r="W183" t="str">
            <v xml:space="preserve">REF. GLASS  </v>
          </cell>
          <cell r="X183" t="str">
            <v>90491436</v>
          </cell>
          <cell r="Y183" t="str">
            <v>5.9 x 5.9 x 19.9</v>
          </cell>
          <cell r="Z183">
            <v>0.20799999999999999</v>
          </cell>
          <cell r="AA183">
            <v>0.56999999999999995</v>
          </cell>
          <cell r="AB183">
            <v>0.1</v>
          </cell>
          <cell r="AC183" t="str">
            <v>24 x 0.2L</v>
          </cell>
          <cell r="AD183" t="str">
            <v>CASE</v>
          </cell>
          <cell r="AE183" t="str">
            <v>9049400001065</v>
          </cell>
          <cell r="AF183" t="str">
            <v>39.94 x 29.8 x 22.95</v>
          </cell>
          <cell r="AG183">
            <v>5.0019999999999998</v>
          </cell>
          <cell r="AH183">
            <v>15.44</v>
          </cell>
          <cell r="AI183">
            <v>5</v>
          </cell>
          <cell r="AJ183">
            <v>10</v>
          </cell>
          <cell r="AK183">
            <v>7</v>
          </cell>
          <cell r="AL183">
            <v>70</v>
          </cell>
          <cell r="AM183">
            <v>1200</v>
          </cell>
          <cell r="AN183">
            <v>1000</v>
          </cell>
          <cell r="AO183">
            <v>1770</v>
          </cell>
          <cell r="AP183">
            <v>350.14</v>
          </cell>
          <cell r="AQ183">
            <v>1111</v>
          </cell>
          <cell r="AR183">
            <v>3</v>
          </cell>
          <cell r="AS183">
            <v>350</v>
          </cell>
          <cell r="AT183" t="str">
            <v>CHEP</v>
          </cell>
          <cell r="AU183" t="str">
            <v>5449000917478</v>
          </cell>
        </row>
        <row r="184">
          <cell r="A184">
            <v>380244</v>
          </cell>
          <cell r="B184" t="str">
            <v>2833</v>
          </cell>
          <cell r="C184" t="str">
            <v>CHAUDFONTAINE STILL PET 0.33LX24</v>
          </cell>
          <cell r="D184" t="str">
            <v>CHAUDFONTAINE STILL PET 0.33LX24</v>
          </cell>
          <cell r="E184" t="str">
            <v>Chaudfontaine</v>
          </cell>
          <cell r="F184" t="str">
            <v>Still</v>
          </cell>
          <cell r="G184" t="str">
            <v>PET</v>
          </cell>
          <cell r="H184" t="str">
            <v xml:space="preserve"> %</v>
          </cell>
          <cell r="I184" t="str">
            <v>24 x 0.33L</v>
          </cell>
          <cell r="J184" t="str">
            <v/>
          </cell>
          <cell r="K184">
            <v>24</v>
          </cell>
          <cell r="L184" t="str">
            <v>6% - 3%</v>
          </cell>
          <cell r="M184" t="str">
            <v>24</v>
          </cell>
          <cell r="N184" t="str">
            <v>M</v>
          </cell>
          <cell r="O184" t="str">
            <v>2</v>
          </cell>
          <cell r="P184">
            <v>0.33</v>
          </cell>
          <cell r="Q184" t="str">
            <v>90343377</v>
          </cell>
          <cell r="R184" t="str">
            <v>6.55 x 6.55 x 14.28</v>
          </cell>
          <cell r="S184">
            <v>0.32900000000000001</v>
          </cell>
          <cell r="T184">
            <v>0.34</v>
          </cell>
          <cell r="U184">
            <v>0</v>
          </cell>
          <cell r="V184" t="str">
            <v>1 x 0.33L</v>
          </cell>
          <cell r="W184" t="str">
            <v>PET</v>
          </cell>
          <cell r="X184" t="str">
            <v>90343377</v>
          </cell>
          <cell r="Y184" t="str">
            <v>6.55 x 6.55 x 14.28</v>
          </cell>
          <cell r="Z184">
            <v>0.32900000000000001</v>
          </cell>
          <cell r="AA184">
            <v>0.34</v>
          </cell>
          <cell r="AB184">
            <v>0</v>
          </cell>
          <cell r="AC184" t="str">
            <v>24 x 0.33L</v>
          </cell>
          <cell r="AD184" t="str">
            <v>SHRINKWRAPPED</v>
          </cell>
          <cell r="AE184" t="str">
            <v>5449000114723</v>
          </cell>
          <cell r="AF184" t="str">
            <v>39.3 x 26.2 x 14.3</v>
          </cell>
          <cell r="AG184">
            <v>7.8979999999999997</v>
          </cell>
          <cell r="AH184">
            <v>8.2899999999999991</v>
          </cell>
          <cell r="AI184">
            <v>0</v>
          </cell>
          <cell r="AJ184">
            <v>12</v>
          </cell>
          <cell r="AK184">
            <v>10</v>
          </cell>
          <cell r="AL184">
            <v>120</v>
          </cell>
          <cell r="AM184">
            <v>1200</v>
          </cell>
          <cell r="AN184">
            <v>1048</v>
          </cell>
          <cell r="AO184">
            <v>1616</v>
          </cell>
          <cell r="AP184">
            <v>947.76</v>
          </cell>
          <cell r="AQ184">
            <v>1031</v>
          </cell>
          <cell r="AR184">
            <v>2</v>
          </cell>
          <cell r="AS184">
            <v>0</v>
          </cell>
          <cell r="AT184" t="str">
            <v>CHEP</v>
          </cell>
          <cell r="AU184" t="str">
            <v>5449000932525</v>
          </cell>
        </row>
        <row r="185">
          <cell r="A185">
            <v>380251</v>
          </cell>
          <cell r="B185" t="str">
            <v>3043</v>
          </cell>
          <cell r="C185" t="str">
            <v>MINUTE MAID MULTIVITAMINEN GLAS 0.20LX24</v>
          </cell>
          <cell r="D185" t="str">
            <v>MINUTE MAID MULTIVITAMINES VERRE 0.20LX24</v>
          </cell>
          <cell r="E185" t="str">
            <v>Minute Maid</v>
          </cell>
          <cell r="F185" t="str">
            <v>Multivitamin</v>
          </cell>
          <cell r="G185" t="str">
            <v>REF. GLASS</v>
          </cell>
          <cell r="H185" t="str">
            <v xml:space="preserve"> %</v>
          </cell>
          <cell r="I185" t="str">
            <v>24 x 0.2L</v>
          </cell>
          <cell r="J185" t="str">
            <v/>
          </cell>
          <cell r="K185">
            <v>24</v>
          </cell>
          <cell r="L185" t="str">
            <v>6% - 3%</v>
          </cell>
          <cell r="M185" t="str">
            <v>12</v>
          </cell>
          <cell r="N185" t="str">
            <v>M</v>
          </cell>
          <cell r="O185" t="str">
            <v>1</v>
          </cell>
          <cell r="P185">
            <v>0.2</v>
          </cell>
          <cell r="Q185" t="str">
            <v>90343384</v>
          </cell>
          <cell r="R185" t="str">
            <v>5.9 x 5.9 x 19.9</v>
          </cell>
          <cell r="S185">
            <v>0.20899999999999999</v>
          </cell>
          <cell r="T185">
            <v>0.56999999999999995</v>
          </cell>
          <cell r="U185">
            <v>0.1</v>
          </cell>
          <cell r="V185" t="str">
            <v>1 x 0.2L</v>
          </cell>
          <cell r="W185" t="str">
            <v xml:space="preserve">REF. GLASS  </v>
          </cell>
          <cell r="X185" t="str">
            <v>90343384</v>
          </cell>
          <cell r="Y185" t="str">
            <v>5.9 x 5.9 x 19.9</v>
          </cell>
          <cell r="Z185">
            <v>0.20899999999999999</v>
          </cell>
          <cell r="AA185">
            <v>0.56999999999999995</v>
          </cell>
          <cell r="AB185">
            <v>0.1</v>
          </cell>
          <cell r="AC185" t="str">
            <v>24 x 0.2L</v>
          </cell>
          <cell r="AD185" t="str">
            <v>CASE</v>
          </cell>
          <cell r="AE185" t="str">
            <v>5449000111883</v>
          </cell>
          <cell r="AF185" t="str">
            <v>39.94 x 29.8 x 22.95</v>
          </cell>
          <cell r="AG185">
            <v>5.008</v>
          </cell>
          <cell r="AH185">
            <v>15.44</v>
          </cell>
          <cell r="AI185">
            <v>5</v>
          </cell>
          <cell r="AJ185">
            <v>10</v>
          </cell>
          <cell r="AK185">
            <v>7</v>
          </cell>
          <cell r="AL185">
            <v>70</v>
          </cell>
          <cell r="AM185">
            <v>1200</v>
          </cell>
          <cell r="AN185">
            <v>1000</v>
          </cell>
          <cell r="AO185">
            <v>1770</v>
          </cell>
          <cell r="AP185">
            <v>350.56</v>
          </cell>
          <cell r="AQ185">
            <v>1111</v>
          </cell>
          <cell r="AR185">
            <v>3</v>
          </cell>
          <cell r="AS185">
            <v>350</v>
          </cell>
          <cell r="AT185" t="str">
            <v>CHEP</v>
          </cell>
          <cell r="AU185" t="str">
            <v>5449000931436</v>
          </cell>
        </row>
        <row r="186">
          <cell r="A186">
            <v>380274</v>
          </cell>
          <cell r="B186" t="str">
            <v>3776</v>
          </cell>
          <cell r="C186" t="str">
            <v>COCA-COLA LIGHT LEMON PET 0.50L 4X6</v>
          </cell>
          <cell r="D186" t="str">
            <v>COCA-COLA LIGHT LEMON PET 0.50L 4X6</v>
          </cell>
          <cell r="E186" t="str">
            <v>Coca-Cola Light</v>
          </cell>
          <cell r="F186" t="str">
            <v>Lemon</v>
          </cell>
          <cell r="G186" t="str">
            <v>PET</v>
          </cell>
          <cell r="H186" t="str">
            <v xml:space="preserve"> %</v>
          </cell>
          <cell r="I186" t="str">
            <v>4 x 6 x 0.5L</v>
          </cell>
          <cell r="J186" t="str">
            <v/>
          </cell>
          <cell r="K186">
            <v>24</v>
          </cell>
          <cell r="L186" t="str">
            <v>6% - 3%</v>
          </cell>
          <cell r="M186" t="str">
            <v>4</v>
          </cell>
          <cell r="N186" t="str">
            <v>M</v>
          </cell>
          <cell r="O186" t="str">
            <v>0</v>
          </cell>
          <cell r="P186">
            <v>0.5</v>
          </cell>
          <cell r="Q186" t="str">
            <v>90331060</v>
          </cell>
          <cell r="R186" t="str">
            <v>6.55 x 6.55 x 22.8</v>
          </cell>
          <cell r="S186">
            <v>0.499</v>
          </cell>
          <cell r="T186">
            <v>0.52</v>
          </cell>
          <cell r="U186">
            <v>0</v>
          </cell>
          <cell r="V186" t="str">
            <v>6 x 0.5L</v>
          </cell>
          <cell r="W186" t="str">
            <v>SHRINK</v>
          </cell>
          <cell r="X186" t="str">
            <v>5449000091840</v>
          </cell>
          <cell r="Y186" t="str">
            <v>19.65 x 13.1 x 23.3</v>
          </cell>
          <cell r="Z186">
            <v>2.9950000000000001</v>
          </cell>
          <cell r="AA186">
            <v>3.15</v>
          </cell>
          <cell r="AB186">
            <v>0</v>
          </cell>
          <cell r="AC186" t="str">
            <v>4 x 6 x 0.5L</v>
          </cell>
          <cell r="AD186" t="str">
            <v>SHRINKWRAPPED</v>
          </cell>
          <cell r="AE186" t="str">
            <v>5449000092199</v>
          </cell>
          <cell r="AF186" t="str">
            <v>39.3 x 26.2 x 23.3</v>
          </cell>
          <cell r="AG186">
            <v>11.981</v>
          </cell>
          <cell r="AH186">
            <v>12.63</v>
          </cell>
          <cell r="AI186">
            <v>0</v>
          </cell>
          <cell r="AJ186">
            <v>12</v>
          </cell>
          <cell r="AK186">
            <v>7</v>
          </cell>
          <cell r="AL186">
            <v>84</v>
          </cell>
          <cell r="AM186">
            <v>1200</v>
          </cell>
          <cell r="AN186">
            <v>1048</v>
          </cell>
          <cell r="AO186">
            <v>1791</v>
          </cell>
          <cell r="AP186">
            <v>1006.404</v>
          </cell>
          <cell r="AQ186">
            <v>1092</v>
          </cell>
          <cell r="AR186">
            <v>2</v>
          </cell>
          <cell r="AS186">
            <v>0</v>
          </cell>
          <cell r="AT186" t="str">
            <v>CHEP</v>
          </cell>
          <cell r="AU186" t="str">
            <v>5449000920409</v>
          </cell>
        </row>
        <row r="187">
          <cell r="A187">
            <v>380296</v>
          </cell>
          <cell r="B187" t="str">
            <v>4049</v>
          </cell>
          <cell r="C187" t="str">
            <v>COCA-COLA BIB 10L</v>
          </cell>
          <cell r="D187" t="str">
            <v>COCA-COLA BIB 10L</v>
          </cell>
          <cell r="E187" t="str">
            <v>Coca-Cola</v>
          </cell>
          <cell r="F187" t="str">
            <v/>
          </cell>
          <cell r="G187" t="str">
            <v>BIB</v>
          </cell>
          <cell r="H187" t="str">
            <v xml:space="preserve"> %</v>
          </cell>
          <cell r="I187" t="str">
            <v>1 x 10L</v>
          </cell>
          <cell r="J187" t="str">
            <v/>
          </cell>
          <cell r="K187">
            <v>1</v>
          </cell>
          <cell r="L187" t="str">
            <v>6% - 3%</v>
          </cell>
          <cell r="M187" t="str">
            <v>120</v>
          </cell>
          <cell r="N187" t="str">
            <v>D</v>
          </cell>
          <cell r="O187" t="str">
            <v>0</v>
          </cell>
          <cell r="P187">
            <v>10</v>
          </cell>
          <cell r="Q187" t="str">
            <v>5449000050281</v>
          </cell>
          <cell r="R187" t="str">
            <v>21.6 x 19.5 x 29</v>
          </cell>
          <cell r="S187">
            <v>12.555999999999999</v>
          </cell>
          <cell r="T187">
            <v>13.06</v>
          </cell>
          <cell r="U187">
            <v>0</v>
          </cell>
          <cell r="V187" t="str">
            <v>1 x 10L</v>
          </cell>
          <cell r="W187" t="str">
            <v>BIB</v>
          </cell>
          <cell r="X187" t="str">
            <v>5449000050281</v>
          </cell>
          <cell r="Y187" t="str">
            <v>21.6 x 19.5 x 29</v>
          </cell>
          <cell r="Z187">
            <v>12.555999999999999</v>
          </cell>
          <cell r="AA187">
            <v>13.06</v>
          </cell>
          <cell r="AB187">
            <v>0</v>
          </cell>
          <cell r="AC187" t="str">
            <v>1 x 10L</v>
          </cell>
          <cell r="AD187" t="str">
            <v>BIB</v>
          </cell>
          <cell r="AE187" t="str">
            <v>5449000050281</v>
          </cell>
          <cell r="AF187" t="str">
            <v>21.6 x 19.5 x 29</v>
          </cell>
          <cell r="AG187">
            <v>12.555999999999999</v>
          </cell>
          <cell r="AH187">
            <v>13.06</v>
          </cell>
          <cell r="AI187">
            <v>0</v>
          </cell>
          <cell r="AJ187">
            <v>16</v>
          </cell>
          <cell r="AK187">
            <v>4</v>
          </cell>
          <cell r="AL187">
            <v>64</v>
          </cell>
          <cell r="AM187">
            <v>1200</v>
          </cell>
          <cell r="AN187">
            <v>1000</v>
          </cell>
          <cell r="AO187">
            <v>913</v>
          </cell>
          <cell r="AP187">
            <v>803.58399999999995</v>
          </cell>
          <cell r="AQ187">
            <v>858</v>
          </cell>
          <cell r="AR187">
            <v>1</v>
          </cell>
          <cell r="AS187">
            <v>0</v>
          </cell>
          <cell r="AT187" t="str">
            <v>CHEP</v>
          </cell>
          <cell r="AU187" t="str">
            <v>5449000931245</v>
          </cell>
        </row>
        <row r="188">
          <cell r="A188">
            <v>380298</v>
          </cell>
          <cell r="B188" t="str">
            <v>4110</v>
          </cell>
          <cell r="C188" t="str">
            <v>COCA-COLA LIGHT PET 0.50L 4X6</v>
          </cell>
          <cell r="D188" t="str">
            <v>COCA-COLA LIGHT PET 0.50L 4X6</v>
          </cell>
          <cell r="E188" t="str">
            <v>Coca-Cola Light</v>
          </cell>
          <cell r="F188" t="str">
            <v/>
          </cell>
          <cell r="G188" t="str">
            <v>PET</v>
          </cell>
          <cell r="H188" t="str">
            <v xml:space="preserve"> %</v>
          </cell>
          <cell r="I188" t="str">
            <v>4 x 6 x 0.5L</v>
          </cell>
          <cell r="J188" t="str">
            <v/>
          </cell>
          <cell r="K188">
            <v>24</v>
          </cell>
          <cell r="L188" t="str">
            <v>6% - 3%</v>
          </cell>
          <cell r="M188" t="str">
            <v>4</v>
          </cell>
          <cell r="N188" t="str">
            <v>M</v>
          </cell>
          <cell r="O188" t="str">
            <v>0</v>
          </cell>
          <cell r="P188">
            <v>0.5</v>
          </cell>
          <cell r="Q188" t="str">
            <v>54492387</v>
          </cell>
          <cell r="R188" t="str">
            <v>6.55 x 6.55 x 22.8</v>
          </cell>
          <cell r="S188">
            <v>0.499</v>
          </cell>
          <cell r="T188">
            <v>0.52</v>
          </cell>
          <cell r="U188">
            <v>0</v>
          </cell>
          <cell r="V188" t="str">
            <v>6 x 0.5L</v>
          </cell>
          <cell r="W188" t="str">
            <v>SHRINK</v>
          </cell>
          <cell r="X188" t="str">
            <v>5449000026132</v>
          </cell>
          <cell r="Y188" t="str">
            <v>19.65 x 13.1 x 23.3</v>
          </cell>
          <cell r="Z188">
            <v>2.9940000000000002</v>
          </cell>
          <cell r="AA188">
            <v>3.15</v>
          </cell>
          <cell r="AB188">
            <v>0</v>
          </cell>
          <cell r="AC188" t="str">
            <v>4 x 6 x 0.5L</v>
          </cell>
          <cell r="AD188" t="str">
            <v>SHRINKWRAPPED</v>
          </cell>
          <cell r="AE188" t="str">
            <v>5449000020710</v>
          </cell>
          <cell r="AF188" t="str">
            <v>39.3 x 26.2 x 23.3</v>
          </cell>
          <cell r="AG188">
            <v>11.975</v>
          </cell>
          <cell r="AH188">
            <v>12.62</v>
          </cell>
          <cell r="AI188">
            <v>0</v>
          </cell>
          <cell r="AJ188">
            <v>12</v>
          </cell>
          <cell r="AK188">
            <v>7</v>
          </cell>
          <cell r="AL188">
            <v>84</v>
          </cell>
          <cell r="AM188">
            <v>1200</v>
          </cell>
          <cell r="AN188">
            <v>1048</v>
          </cell>
          <cell r="AO188">
            <v>1791</v>
          </cell>
          <cell r="AP188">
            <v>1005.9</v>
          </cell>
          <cell r="AQ188">
            <v>1091</v>
          </cell>
          <cell r="AR188">
            <v>2</v>
          </cell>
          <cell r="AS188">
            <v>0</v>
          </cell>
          <cell r="AT188" t="str">
            <v>CHEP</v>
          </cell>
          <cell r="AU188" t="str">
            <v>5449000910103</v>
          </cell>
        </row>
        <row r="189">
          <cell r="A189">
            <v>380307</v>
          </cell>
          <cell r="B189" t="str">
            <v>4150</v>
          </cell>
          <cell r="C189" t="str">
            <v>FANTA ORANGE PET 0.50L 4X6</v>
          </cell>
          <cell r="D189" t="str">
            <v>FANTA ORANGE PET 0.50L4X6</v>
          </cell>
          <cell r="E189" t="str">
            <v>Fanta</v>
          </cell>
          <cell r="F189" t="str">
            <v>Orange</v>
          </cell>
          <cell r="G189" t="str">
            <v>PET</v>
          </cell>
          <cell r="H189" t="str">
            <v xml:space="preserve"> %</v>
          </cell>
          <cell r="I189" t="str">
            <v>4 x 6 x 0.5L</v>
          </cell>
          <cell r="J189" t="str">
            <v/>
          </cell>
          <cell r="K189">
            <v>24</v>
          </cell>
          <cell r="L189" t="str">
            <v>6% - 3%</v>
          </cell>
          <cell r="M189" t="str">
            <v>4</v>
          </cell>
          <cell r="N189" t="str">
            <v>M</v>
          </cell>
          <cell r="O189" t="str">
            <v>0</v>
          </cell>
          <cell r="P189">
            <v>0.5</v>
          </cell>
          <cell r="Q189" t="str">
            <v>40822938</v>
          </cell>
          <cell r="R189" t="str">
            <v>6.55 x 6.55 x 22.8</v>
          </cell>
          <cell r="S189">
            <v>0.52200000000000002</v>
          </cell>
          <cell r="T189">
            <v>0.55000000000000004</v>
          </cell>
          <cell r="U189">
            <v>0</v>
          </cell>
          <cell r="V189" t="str">
            <v>6 x 0.5L</v>
          </cell>
          <cell r="W189" t="str">
            <v>SHRINK</v>
          </cell>
          <cell r="X189" t="str">
            <v>5449000028570</v>
          </cell>
          <cell r="Y189" t="str">
            <v>19.65 x 13.1 x 23.3</v>
          </cell>
          <cell r="Z189">
            <v>3.13</v>
          </cell>
          <cell r="AA189">
            <v>3.3</v>
          </cell>
          <cell r="AB189">
            <v>0</v>
          </cell>
          <cell r="AC189" t="str">
            <v>4 x 6 x 0.5L</v>
          </cell>
          <cell r="AD189" t="str">
            <v>SHRINKWRAPPED</v>
          </cell>
          <cell r="AE189" t="str">
            <v>5449000020741</v>
          </cell>
          <cell r="AF189" t="str">
            <v>39.3 x 26.2 x 23.3</v>
          </cell>
          <cell r="AG189">
            <v>12.52</v>
          </cell>
          <cell r="AH189">
            <v>13.16</v>
          </cell>
          <cell r="AI189">
            <v>0</v>
          </cell>
          <cell r="AJ189">
            <v>12</v>
          </cell>
          <cell r="AK189">
            <v>7</v>
          </cell>
          <cell r="AL189">
            <v>84</v>
          </cell>
          <cell r="AM189">
            <v>1200</v>
          </cell>
          <cell r="AN189">
            <v>1048</v>
          </cell>
          <cell r="AO189">
            <v>1791</v>
          </cell>
          <cell r="AP189">
            <v>1051.68</v>
          </cell>
          <cell r="AQ189">
            <v>1135</v>
          </cell>
          <cell r="AR189">
            <v>2</v>
          </cell>
          <cell r="AS189">
            <v>0</v>
          </cell>
          <cell r="AT189" t="str">
            <v>CHEP</v>
          </cell>
          <cell r="AU189" t="str">
            <v>5449000910301</v>
          </cell>
        </row>
        <row r="190">
          <cell r="A190">
            <v>380313</v>
          </cell>
          <cell r="B190" t="str">
            <v>4181</v>
          </cell>
          <cell r="C190" t="str">
            <v xml:space="preserve">ROSPORT BLUE GLAS 0.50LX20 </v>
          </cell>
          <cell r="D190" t="str">
            <v xml:space="preserve">ROSPORT BLUE VERRE 0.50LX20 </v>
          </cell>
          <cell r="E190" t="str">
            <v>Rosport</v>
          </cell>
          <cell r="F190" t="str">
            <v>Blue</v>
          </cell>
          <cell r="G190" t="str">
            <v>REF. GLASS</v>
          </cell>
          <cell r="H190" t="str">
            <v xml:space="preserve"> %</v>
          </cell>
          <cell r="I190" t="str">
            <v>20 x 0.5L</v>
          </cell>
          <cell r="J190" t="str">
            <v/>
          </cell>
          <cell r="K190">
            <v>20</v>
          </cell>
          <cell r="L190" t="str">
            <v>6% - 3%</v>
          </cell>
          <cell r="M190" t="str">
            <v>18</v>
          </cell>
          <cell r="N190" t="str">
            <v>M*</v>
          </cell>
          <cell r="O190" t="str">
            <v>1</v>
          </cell>
          <cell r="P190">
            <v>0.5</v>
          </cell>
          <cell r="Q190" t="str">
            <v>5450038020153</v>
          </cell>
          <cell r="R190" t="str">
            <v>7 x 7 x 25.7</v>
          </cell>
          <cell r="S190">
            <v>0.499</v>
          </cell>
          <cell r="T190">
            <v>0.91200000000000003</v>
          </cell>
          <cell r="U190">
            <v>0.25</v>
          </cell>
          <cell r="V190" t="str">
            <v>1 x 0.5L</v>
          </cell>
          <cell r="W190" t="str">
            <v xml:space="preserve">REF. GLASS  </v>
          </cell>
          <cell r="X190" t="str">
            <v>5450038020153</v>
          </cell>
          <cell r="Y190" t="str">
            <v>7 x 7 x 25.7</v>
          </cell>
          <cell r="Z190">
            <v>0.499</v>
          </cell>
          <cell r="AA190">
            <v>0.91200000000000003</v>
          </cell>
          <cell r="AB190">
            <v>0.25</v>
          </cell>
          <cell r="AC190" t="str">
            <v>20 x 0.5L</v>
          </cell>
          <cell r="AD190" t="str">
            <v>CASE</v>
          </cell>
          <cell r="AE190" t="str">
            <v>5450038026155</v>
          </cell>
          <cell r="AF190" t="str">
            <v>40 x 30 x 29</v>
          </cell>
          <cell r="AG190">
            <v>9.98</v>
          </cell>
          <cell r="AH190">
            <v>20.100000000000001</v>
          </cell>
          <cell r="AI190">
            <v>7.95</v>
          </cell>
          <cell r="AJ190">
            <v>10</v>
          </cell>
          <cell r="AK190">
            <v>5</v>
          </cell>
          <cell r="AL190">
            <v>50</v>
          </cell>
          <cell r="AM190">
            <v>1200</v>
          </cell>
          <cell r="AN190">
            <v>1000</v>
          </cell>
          <cell r="AO190">
            <v>1585</v>
          </cell>
          <cell r="AP190">
            <v>499</v>
          </cell>
          <cell r="AQ190">
            <v>1037.0229999999999</v>
          </cell>
          <cell r="AR190">
            <v>2</v>
          </cell>
          <cell r="AS190">
            <v>397.5</v>
          </cell>
          <cell r="AT190" t="str">
            <v>CHEP</v>
          </cell>
          <cell r="AU190" t="str">
            <v>5450038126152</v>
          </cell>
        </row>
        <row r="191">
          <cell r="A191">
            <v>380319</v>
          </cell>
          <cell r="B191" t="str">
            <v>4265</v>
          </cell>
          <cell r="C191" t="str">
            <v>MINUTE MAID MULTIVITAMINEN BLIK 0.33LX24</v>
          </cell>
          <cell r="D191" t="str">
            <v>MINUTE MAID MULTIVITAMINES BOITE 0.33LX24</v>
          </cell>
          <cell r="E191" t="str">
            <v>Minute Maid</v>
          </cell>
          <cell r="F191" t="str">
            <v>Multivitamin</v>
          </cell>
          <cell r="G191" t="str">
            <v>CAN</v>
          </cell>
          <cell r="H191" t="str">
            <v xml:space="preserve"> %</v>
          </cell>
          <cell r="I191" t="str">
            <v>24 x 0.33L</v>
          </cell>
          <cell r="J191" t="str">
            <v/>
          </cell>
          <cell r="K191">
            <v>24</v>
          </cell>
          <cell r="L191" t="str">
            <v>6% - 3%</v>
          </cell>
          <cell r="M191" t="str">
            <v>12</v>
          </cell>
          <cell r="N191" t="str">
            <v>M</v>
          </cell>
          <cell r="O191" t="str">
            <v>0</v>
          </cell>
          <cell r="P191">
            <v>0.33</v>
          </cell>
          <cell r="Q191" t="str">
            <v>5449000100573</v>
          </cell>
          <cell r="R191" t="str">
            <v>6.65 x 6.65 x 11.55</v>
          </cell>
          <cell r="S191">
            <v>0.34399999999999997</v>
          </cell>
          <cell r="T191">
            <v>0.37</v>
          </cell>
          <cell r="U191">
            <v>0</v>
          </cell>
          <cell r="V191" t="str">
            <v>1 x 0.33L</v>
          </cell>
          <cell r="W191" t="str">
            <v>CAN</v>
          </cell>
          <cell r="X191" t="str">
            <v>5449000100573</v>
          </cell>
          <cell r="Y191" t="str">
            <v>6.65 x 6.65 x 11.55</v>
          </cell>
          <cell r="Z191">
            <v>0.34399999999999997</v>
          </cell>
          <cell r="AA191">
            <v>0.37</v>
          </cell>
          <cell r="AB191">
            <v>0</v>
          </cell>
          <cell r="AC191" t="str">
            <v>24 x 0.33L</v>
          </cell>
          <cell r="AD191" t="str">
            <v>TRAY WITH SHRINK</v>
          </cell>
          <cell r="AE191" t="str">
            <v>5449000101082</v>
          </cell>
          <cell r="AF191" t="str">
            <v>40.4 x 27.1 x 11.8</v>
          </cell>
          <cell r="AG191">
            <v>8.2629999999999999</v>
          </cell>
          <cell r="AH191">
            <v>8.92</v>
          </cell>
          <cell r="AI191">
            <v>0</v>
          </cell>
          <cell r="AJ191">
            <v>10</v>
          </cell>
          <cell r="AK191">
            <v>12</v>
          </cell>
          <cell r="AL191">
            <v>120</v>
          </cell>
          <cell r="AM191">
            <v>1217</v>
          </cell>
          <cell r="AN191">
            <v>1000</v>
          </cell>
          <cell r="AO191">
            <v>1579</v>
          </cell>
          <cell r="AP191">
            <v>991.56</v>
          </cell>
          <cell r="AQ191">
            <v>1101</v>
          </cell>
          <cell r="AR191">
            <v>3</v>
          </cell>
          <cell r="AS191">
            <v>0</v>
          </cell>
          <cell r="AT191" t="str">
            <v>CHEP</v>
          </cell>
          <cell r="AU191" t="str">
            <v>5449000924865</v>
          </cell>
        </row>
        <row r="192">
          <cell r="A192">
            <v>380361</v>
          </cell>
          <cell r="B192" t="str">
            <v>4658</v>
          </cell>
          <cell r="C192" t="str">
            <v>SPRITE PET 0.50L 4X6</v>
          </cell>
          <cell r="D192" t="str">
            <v>SPRITE PET 0.50L 4X6</v>
          </cell>
          <cell r="E192" t="str">
            <v>Sprite</v>
          </cell>
          <cell r="F192" t="str">
            <v/>
          </cell>
          <cell r="G192" t="str">
            <v>PET</v>
          </cell>
          <cell r="H192" t="str">
            <v xml:space="preserve"> %</v>
          </cell>
          <cell r="I192" t="str">
            <v>4 x 6 x 0.5L</v>
          </cell>
          <cell r="J192" t="str">
            <v/>
          </cell>
          <cell r="K192">
            <v>24</v>
          </cell>
          <cell r="L192" t="str">
            <v>6% - 3%</v>
          </cell>
          <cell r="M192" t="str">
            <v>4</v>
          </cell>
          <cell r="N192" t="str">
            <v>M</v>
          </cell>
          <cell r="O192" t="str">
            <v>0</v>
          </cell>
          <cell r="P192">
            <v>0.5</v>
          </cell>
          <cell r="Q192" t="str">
            <v>54491069</v>
          </cell>
          <cell r="R192" t="str">
            <v>6.55 x 6.55 x 22.8</v>
          </cell>
          <cell r="S192">
            <v>0.51200000000000001</v>
          </cell>
          <cell r="T192">
            <v>0.54</v>
          </cell>
          <cell r="U192">
            <v>0</v>
          </cell>
          <cell r="V192" t="str">
            <v>6 x 0.5L</v>
          </cell>
          <cell r="W192" t="str">
            <v>SHRINK</v>
          </cell>
          <cell r="X192" t="str">
            <v>5449000028624</v>
          </cell>
          <cell r="Y192" t="str">
            <v>19.65 x 13.1 x 23.3</v>
          </cell>
          <cell r="Z192">
            <v>3.0710000000000002</v>
          </cell>
          <cell r="AA192">
            <v>3.29</v>
          </cell>
          <cell r="AB192">
            <v>0</v>
          </cell>
          <cell r="AC192" t="str">
            <v>4 x 6 x 0.5L</v>
          </cell>
          <cell r="AD192" t="str">
            <v>SHRINKWRAPPED</v>
          </cell>
          <cell r="AE192" t="str">
            <v>5449000020758</v>
          </cell>
          <cell r="AF192" t="str">
            <v>39.3 x 26.2 x 23.3</v>
          </cell>
          <cell r="AG192">
            <v>12.282999999999999</v>
          </cell>
          <cell r="AH192">
            <v>13</v>
          </cell>
          <cell r="AI192">
            <v>0</v>
          </cell>
          <cell r="AJ192">
            <v>12</v>
          </cell>
          <cell r="AK192">
            <v>7</v>
          </cell>
          <cell r="AL192">
            <v>84</v>
          </cell>
          <cell r="AM192">
            <v>1200</v>
          </cell>
          <cell r="AN192">
            <v>1048</v>
          </cell>
          <cell r="AO192">
            <v>1791</v>
          </cell>
          <cell r="AP192">
            <v>1031.7719999999999</v>
          </cell>
          <cell r="AQ192">
            <v>1117</v>
          </cell>
          <cell r="AR192">
            <v>2</v>
          </cell>
          <cell r="AS192">
            <v>0</v>
          </cell>
          <cell r="AT192" t="str">
            <v>CHEP</v>
          </cell>
          <cell r="AU192" t="str">
            <v>5449000910493</v>
          </cell>
        </row>
        <row r="193">
          <cell r="A193">
            <v>380362</v>
          </cell>
          <cell r="B193" t="str">
            <v>4661</v>
          </cell>
          <cell r="C193" t="str">
            <v>ROSPORT BLUE PET 0.50L 4X6</v>
          </cell>
          <cell r="D193" t="str">
            <v>ROSPORT BLUE PET 0.50L 4X6</v>
          </cell>
          <cell r="E193" t="str">
            <v>Rosport</v>
          </cell>
          <cell r="F193" t="str">
            <v>Blue</v>
          </cell>
          <cell r="G193" t="str">
            <v>PET</v>
          </cell>
          <cell r="H193" t="str">
            <v xml:space="preserve"> %</v>
          </cell>
          <cell r="I193" t="str">
            <v>4 x 6 x 0.5L</v>
          </cell>
          <cell r="J193" t="str">
            <v/>
          </cell>
          <cell r="K193">
            <v>24</v>
          </cell>
          <cell r="L193" t="str">
            <v>6% - 3%</v>
          </cell>
          <cell r="M193" t="str">
            <v>6</v>
          </cell>
          <cell r="N193" t="str">
            <v>M*</v>
          </cell>
          <cell r="O193" t="str">
            <v>0</v>
          </cell>
          <cell r="P193">
            <v>0.5</v>
          </cell>
          <cell r="Q193" t="str">
            <v>5450038020559</v>
          </cell>
          <cell r="R193" t="str">
            <v>6.55 x 6.55 x 23.7</v>
          </cell>
          <cell r="S193">
            <v>0.499</v>
          </cell>
          <cell r="T193">
            <v>0.52</v>
          </cell>
          <cell r="U193">
            <v>0</v>
          </cell>
          <cell r="V193" t="str">
            <v>6 x 0.5L</v>
          </cell>
          <cell r="W193" t="str">
            <v>SHRINK</v>
          </cell>
          <cell r="X193" t="str">
            <v>5450038020658</v>
          </cell>
          <cell r="Y193" t="str">
            <v>19.65 x 13.1 x 23.7</v>
          </cell>
          <cell r="Z193">
            <v>2.9940000000000002</v>
          </cell>
          <cell r="AA193">
            <v>3.14</v>
          </cell>
          <cell r="AB193">
            <v>0</v>
          </cell>
          <cell r="AC193" t="str">
            <v>4 x 6 x 0.5L</v>
          </cell>
          <cell r="AD193" t="str">
            <v>TRAY WITH SHRINK</v>
          </cell>
          <cell r="AE193" t="str">
            <v>5450038028555</v>
          </cell>
          <cell r="AF193" t="str">
            <v>39.8 x 26.7 x 23.9</v>
          </cell>
          <cell r="AG193">
            <v>11.976000000000001</v>
          </cell>
          <cell r="AH193">
            <v>12.9</v>
          </cell>
          <cell r="AI193">
            <v>0</v>
          </cell>
          <cell r="AJ193">
            <v>10</v>
          </cell>
          <cell r="AK193">
            <v>7</v>
          </cell>
          <cell r="AL193">
            <v>70</v>
          </cell>
          <cell r="AM193">
            <v>1200</v>
          </cell>
          <cell r="AN193">
            <v>1000</v>
          </cell>
          <cell r="AO193">
            <v>1837</v>
          </cell>
          <cell r="AP193">
            <v>838.32</v>
          </cell>
          <cell r="AQ193">
            <v>909</v>
          </cell>
          <cell r="AR193">
            <v>2</v>
          </cell>
          <cell r="AS193">
            <v>0</v>
          </cell>
          <cell r="AT193" t="str">
            <v>CHEP</v>
          </cell>
          <cell r="AU193" t="str">
            <v>5450038128552</v>
          </cell>
        </row>
        <row r="194">
          <cell r="A194">
            <v>380385</v>
          </cell>
          <cell r="B194" t="str">
            <v>4866</v>
          </cell>
          <cell r="C194" t="str">
            <v>ROSPORT CLASSIC PET 0.50L 4X6</v>
          </cell>
          <cell r="D194" t="str">
            <v>ROSPORT CLASSIC PET 0.50L 4X6</v>
          </cell>
          <cell r="E194" t="str">
            <v>Rosport</v>
          </cell>
          <cell r="F194" t="str">
            <v>Classic</v>
          </cell>
          <cell r="G194" t="str">
            <v>PET</v>
          </cell>
          <cell r="H194" t="str">
            <v xml:space="preserve"> %</v>
          </cell>
          <cell r="I194" t="str">
            <v>4 x 6 x 0.5L</v>
          </cell>
          <cell r="J194" t="str">
            <v/>
          </cell>
          <cell r="K194">
            <v>24</v>
          </cell>
          <cell r="L194" t="str">
            <v>6% - 3%</v>
          </cell>
          <cell r="M194" t="str">
            <v>5</v>
          </cell>
          <cell r="N194" t="str">
            <v>M*</v>
          </cell>
          <cell r="O194" t="str">
            <v>0</v>
          </cell>
          <cell r="P194">
            <v>0.5</v>
          </cell>
          <cell r="Q194" t="str">
            <v>5450038018556</v>
          </cell>
          <cell r="R194" t="str">
            <v>6.55 x 6.55 x 23.7</v>
          </cell>
          <cell r="S194">
            <v>0.499</v>
          </cell>
          <cell r="T194">
            <v>0.52</v>
          </cell>
          <cell r="U194">
            <v>0</v>
          </cell>
          <cell r="V194" t="str">
            <v>6 x 0.5L</v>
          </cell>
          <cell r="W194" t="str">
            <v>SHRINK</v>
          </cell>
          <cell r="X194" t="str">
            <v>5450038010659</v>
          </cell>
          <cell r="Y194" t="str">
            <v>19.65 x 13.1 x 23.7</v>
          </cell>
          <cell r="Z194">
            <v>2.9940000000000002</v>
          </cell>
          <cell r="AA194">
            <v>3.14</v>
          </cell>
          <cell r="AB194">
            <v>0</v>
          </cell>
          <cell r="AC194" t="str">
            <v>4 x 6 x 0.5L</v>
          </cell>
          <cell r="AD194" t="str">
            <v>TRAY WITH SHRINK</v>
          </cell>
          <cell r="AE194" t="str">
            <v>5450038010550</v>
          </cell>
          <cell r="AF194" t="str">
            <v>39.8 x 26.7 x 23.9</v>
          </cell>
          <cell r="AG194">
            <v>11.976000000000001</v>
          </cell>
          <cell r="AH194">
            <v>12.8</v>
          </cell>
          <cell r="AI194">
            <v>0</v>
          </cell>
          <cell r="AJ194">
            <v>10</v>
          </cell>
          <cell r="AK194">
            <v>7</v>
          </cell>
          <cell r="AL194">
            <v>70</v>
          </cell>
          <cell r="AM194">
            <v>1200</v>
          </cell>
          <cell r="AN194">
            <v>1000</v>
          </cell>
          <cell r="AO194">
            <v>1837</v>
          </cell>
          <cell r="AP194">
            <v>838.32</v>
          </cell>
          <cell r="AQ194">
            <v>909</v>
          </cell>
          <cell r="AR194">
            <v>2</v>
          </cell>
          <cell r="AS194">
            <v>0</v>
          </cell>
          <cell r="AT194" t="str">
            <v>CHEP</v>
          </cell>
          <cell r="AU194" t="str">
            <v>5450038110557</v>
          </cell>
        </row>
        <row r="195">
          <cell r="A195">
            <v>380427</v>
          </cell>
          <cell r="B195" t="str">
            <v>6072</v>
          </cell>
          <cell r="C195" t="str">
            <v>COCA-COLA PET 0.50LX24</v>
          </cell>
          <cell r="D195" t="str">
            <v>COCA-COLA PET 0.50LX24</v>
          </cell>
          <cell r="E195" t="str">
            <v>Coca-Cola</v>
          </cell>
          <cell r="F195" t="str">
            <v/>
          </cell>
          <cell r="G195" t="str">
            <v>PET</v>
          </cell>
          <cell r="H195" t="str">
            <v xml:space="preserve"> %</v>
          </cell>
          <cell r="I195" t="str">
            <v>24 x 0.5L</v>
          </cell>
          <cell r="J195" t="str">
            <v/>
          </cell>
          <cell r="K195">
            <v>24</v>
          </cell>
          <cell r="L195" t="str">
            <v>6% - 3%</v>
          </cell>
          <cell r="M195" t="str">
            <v>4</v>
          </cell>
          <cell r="N195" t="str">
            <v>M</v>
          </cell>
          <cell r="O195" t="str">
            <v>0</v>
          </cell>
          <cell r="P195">
            <v>0.5</v>
          </cell>
          <cell r="Q195" t="str">
            <v>54491472</v>
          </cell>
          <cell r="R195" t="str">
            <v>6.55 x 6.55 x 22.8</v>
          </cell>
          <cell r="S195">
            <v>0.51900000000000002</v>
          </cell>
          <cell r="T195">
            <v>0.54</v>
          </cell>
          <cell r="U195">
            <v>0</v>
          </cell>
          <cell r="V195" t="str">
            <v>1 x 0.5L</v>
          </cell>
          <cell r="W195" t="str">
            <v>PET</v>
          </cell>
          <cell r="X195" t="str">
            <v>54491472</v>
          </cell>
          <cell r="Y195" t="str">
            <v>6.55 x 6.55 x 22.8</v>
          </cell>
          <cell r="Z195">
            <v>0.51900000000000002</v>
          </cell>
          <cell r="AA195">
            <v>0.54</v>
          </cell>
          <cell r="AB195">
            <v>0</v>
          </cell>
          <cell r="AC195" t="str">
            <v>24 x 0.5L</v>
          </cell>
          <cell r="AD195" t="str">
            <v>SHRINKWRAPPED</v>
          </cell>
          <cell r="AE195" t="str">
            <v>5449000017673</v>
          </cell>
          <cell r="AF195" t="str">
            <v>39.3 x 26.2 x 23.3</v>
          </cell>
          <cell r="AG195">
            <v>12.462999999999999</v>
          </cell>
          <cell r="AH195">
            <v>13.08</v>
          </cell>
          <cell r="AI195">
            <v>0</v>
          </cell>
          <cell r="AJ195">
            <v>12</v>
          </cell>
          <cell r="AK195">
            <v>7</v>
          </cell>
          <cell r="AL195">
            <v>84</v>
          </cell>
          <cell r="AM195">
            <v>1200</v>
          </cell>
          <cell r="AN195">
            <v>1048</v>
          </cell>
          <cell r="AO195">
            <v>1791</v>
          </cell>
          <cell r="AP195">
            <v>1046.8920000000001</v>
          </cell>
          <cell r="AQ195">
            <v>1129</v>
          </cell>
          <cell r="AR195">
            <v>2</v>
          </cell>
          <cell r="AS195">
            <v>0</v>
          </cell>
          <cell r="AT195" t="str">
            <v>CHEP</v>
          </cell>
          <cell r="AU195" t="str">
            <v>5449000910189</v>
          </cell>
        </row>
        <row r="196">
          <cell r="A196">
            <v>380435</v>
          </cell>
          <cell r="B196" t="str">
            <v>6357</v>
          </cell>
          <cell r="C196" t="str">
            <v>FANTA LEMON PET 0.50L 4X6</v>
          </cell>
          <cell r="D196" t="str">
            <v>FANTA CITRON PET 0.50L 4X6</v>
          </cell>
          <cell r="E196" t="str">
            <v>Fanta</v>
          </cell>
          <cell r="F196" t="str">
            <v>Lemon</v>
          </cell>
          <cell r="G196" t="str">
            <v>PET</v>
          </cell>
          <cell r="H196" t="str">
            <v xml:space="preserve"> %</v>
          </cell>
          <cell r="I196" t="str">
            <v>4 x 6 x 0.5L</v>
          </cell>
          <cell r="J196" t="str">
            <v/>
          </cell>
          <cell r="K196">
            <v>24</v>
          </cell>
          <cell r="L196" t="str">
            <v>6% - 3%</v>
          </cell>
          <cell r="M196" t="str">
            <v>4</v>
          </cell>
          <cell r="N196" t="str">
            <v>M</v>
          </cell>
          <cell r="O196" t="str">
            <v>0</v>
          </cell>
          <cell r="P196">
            <v>0.5</v>
          </cell>
          <cell r="Q196" t="str">
            <v>54492493</v>
          </cell>
          <cell r="R196" t="str">
            <v>6.55 x 6.55 x 22.8</v>
          </cell>
          <cell r="S196">
            <v>0.52200000000000002</v>
          </cell>
          <cell r="T196">
            <v>0.55000000000000004</v>
          </cell>
          <cell r="U196">
            <v>0</v>
          </cell>
          <cell r="V196" t="str">
            <v>6 x 0.5L</v>
          </cell>
          <cell r="W196" t="str">
            <v>SHRINK</v>
          </cell>
          <cell r="X196" t="str">
            <v>5449000027016</v>
          </cell>
          <cell r="Y196" t="str">
            <v>19.65 x 13.1 x 23.3</v>
          </cell>
          <cell r="Z196">
            <v>3.1309999999999998</v>
          </cell>
          <cell r="AA196">
            <v>3.3</v>
          </cell>
          <cell r="AB196">
            <v>0</v>
          </cell>
          <cell r="AC196" t="str">
            <v>4 x 6 x 0.5L</v>
          </cell>
          <cell r="AD196" t="str">
            <v>SHRINKWRAPPED</v>
          </cell>
          <cell r="AE196" t="str">
            <v>5449000081353</v>
          </cell>
          <cell r="AF196" t="str">
            <v>39.3 x 26.2 x 23.3</v>
          </cell>
          <cell r="AG196">
            <v>12.522</v>
          </cell>
          <cell r="AH196">
            <v>13</v>
          </cell>
          <cell r="AI196">
            <v>0</v>
          </cell>
          <cell r="AJ196">
            <v>12</v>
          </cell>
          <cell r="AK196">
            <v>7</v>
          </cell>
          <cell r="AL196">
            <v>84</v>
          </cell>
          <cell r="AM196">
            <v>1200</v>
          </cell>
          <cell r="AN196">
            <v>1048</v>
          </cell>
          <cell r="AO196">
            <v>1791</v>
          </cell>
          <cell r="AP196">
            <v>1051.848</v>
          </cell>
          <cell r="AQ196">
            <v>1135</v>
          </cell>
          <cell r="AR196">
            <v>2</v>
          </cell>
          <cell r="AS196">
            <v>0</v>
          </cell>
          <cell r="AT196" t="str">
            <v>CHEP</v>
          </cell>
          <cell r="AU196" t="str">
            <v>5449000913289</v>
          </cell>
        </row>
        <row r="197">
          <cell r="A197">
            <v>380450</v>
          </cell>
          <cell r="B197" t="str">
            <v>6595</v>
          </cell>
          <cell r="C197" t="str">
            <v>COCA-COLA PET 0.50L 4X6</v>
          </cell>
          <cell r="D197" t="str">
            <v>COCA-COLA PET 0.50L 4X6</v>
          </cell>
          <cell r="E197" t="str">
            <v>Coca-Cola</v>
          </cell>
          <cell r="F197" t="str">
            <v/>
          </cell>
          <cell r="G197" t="str">
            <v>PET</v>
          </cell>
          <cell r="H197" t="str">
            <v xml:space="preserve"> %</v>
          </cell>
          <cell r="I197" t="str">
            <v>4 x 6 x 0.5L</v>
          </cell>
          <cell r="J197" t="str">
            <v/>
          </cell>
          <cell r="K197">
            <v>24</v>
          </cell>
          <cell r="L197" t="str">
            <v>6% - 3%</v>
          </cell>
          <cell r="M197" t="str">
            <v>4</v>
          </cell>
          <cell r="N197" t="str">
            <v>M</v>
          </cell>
          <cell r="O197" t="str">
            <v>0</v>
          </cell>
          <cell r="P197">
            <v>0.5</v>
          </cell>
          <cell r="Q197" t="str">
            <v>54491472</v>
          </cell>
          <cell r="R197" t="str">
            <v>6.55 x 6.55 x 22.8</v>
          </cell>
          <cell r="S197">
            <v>0.51900000000000002</v>
          </cell>
          <cell r="T197">
            <v>0.54</v>
          </cell>
          <cell r="U197">
            <v>0</v>
          </cell>
          <cell r="V197" t="str">
            <v>6 x 0.5L</v>
          </cell>
          <cell r="W197" t="str">
            <v>SHRINK</v>
          </cell>
          <cell r="X197" t="str">
            <v>5449000021199</v>
          </cell>
          <cell r="Y197" t="str">
            <v>19.65 x 13.1 x 23.3</v>
          </cell>
          <cell r="Z197">
            <v>3.1160000000000001</v>
          </cell>
          <cell r="AA197">
            <v>3.27</v>
          </cell>
          <cell r="AB197">
            <v>0</v>
          </cell>
          <cell r="AC197" t="str">
            <v>4 x 6 x 0.5L</v>
          </cell>
          <cell r="AD197" t="str">
            <v>SHRINKWRAPPED</v>
          </cell>
          <cell r="AE197" t="str">
            <v>5449000020680</v>
          </cell>
          <cell r="AF197" t="str">
            <v>39.3 x 26.2 x 23.3</v>
          </cell>
          <cell r="AG197">
            <v>12.462999999999999</v>
          </cell>
          <cell r="AH197">
            <v>13.11</v>
          </cell>
          <cell r="AI197">
            <v>0</v>
          </cell>
          <cell r="AJ197">
            <v>12</v>
          </cell>
          <cell r="AK197">
            <v>7</v>
          </cell>
          <cell r="AL197">
            <v>84</v>
          </cell>
          <cell r="AM197">
            <v>1200</v>
          </cell>
          <cell r="AN197">
            <v>1048</v>
          </cell>
          <cell r="AO197">
            <v>1791</v>
          </cell>
          <cell r="AP197">
            <v>1046.8920000000001</v>
          </cell>
          <cell r="AQ197">
            <v>1132</v>
          </cell>
          <cell r="AR197">
            <v>2</v>
          </cell>
          <cell r="AS197">
            <v>0</v>
          </cell>
          <cell r="AT197" t="str">
            <v>CHEP</v>
          </cell>
          <cell r="AU197" t="str">
            <v>5449000910219</v>
          </cell>
        </row>
        <row r="198">
          <cell r="A198">
            <v>380460</v>
          </cell>
          <cell r="B198" t="str">
            <v>6728</v>
          </cell>
          <cell r="C198" t="str">
            <v>CHAUDFONTAINE STILL PET 0.50LX24</v>
          </cell>
          <cell r="D198" t="str">
            <v>CHAUDFONTAINE STILL PET 0.50LX24</v>
          </cell>
          <cell r="E198" t="str">
            <v>Chaudfontaine</v>
          </cell>
          <cell r="F198" t="str">
            <v>Still</v>
          </cell>
          <cell r="G198" t="str">
            <v>PET</v>
          </cell>
          <cell r="H198" t="str">
            <v xml:space="preserve"> %</v>
          </cell>
          <cell r="I198" t="str">
            <v>24 x 0.5L</v>
          </cell>
          <cell r="J198" t="str">
            <v/>
          </cell>
          <cell r="K198">
            <v>24</v>
          </cell>
          <cell r="L198" t="str">
            <v>6% - 3%</v>
          </cell>
          <cell r="M198" t="str">
            <v>24</v>
          </cell>
          <cell r="N198" t="str">
            <v>M</v>
          </cell>
          <cell r="O198" t="str">
            <v>2</v>
          </cell>
          <cell r="P198">
            <v>0.5</v>
          </cell>
          <cell r="Q198" t="str">
            <v>5449000111678</v>
          </cell>
          <cell r="R198" t="str">
            <v>6.55 x 6.55 x 21.23</v>
          </cell>
          <cell r="S198">
            <v>0.499</v>
          </cell>
          <cell r="T198">
            <v>0.52</v>
          </cell>
          <cell r="U198">
            <v>0</v>
          </cell>
          <cell r="V198" t="str">
            <v>1 x 0.5L</v>
          </cell>
          <cell r="W198" t="str">
            <v>PET</v>
          </cell>
          <cell r="X198" t="str">
            <v>5449000111678</v>
          </cell>
          <cell r="Y198" t="str">
            <v>6.55 x 6.55 x 21.23</v>
          </cell>
          <cell r="Z198">
            <v>0.499</v>
          </cell>
          <cell r="AA198">
            <v>0.52</v>
          </cell>
          <cell r="AB198">
            <v>0</v>
          </cell>
          <cell r="AC198" t="str">
            <v>24 x 0.5L</v>
          </cell>
          <cell r="AD198" t="str">
            <v>SHRINKWRAPPED</v>
          </cell>
          <cell r="AE198" t="str">
            <v>5449000117649</v>
          </cell>
          <cell r="AF198" t="str">
            <v>39.3 x 26.2 x 21.2</v>
          </cell>
          <cell r="AG198">
            <v>11.965999999999999</v>
          </cell>
          <cell r="AH198">
            <v>12.48</v>
          </cell>
          <cell r="AI198">
            <v>0</v>
          </cell>
          <cell r="AJ198">
            <v>12</v>
          </cell>
          <cell r="AK198">
            <v>6</v>
          </cell>
          <cell r="AL198">
            <v>72</v>
          </cell>
          <cell r="AM198">
            <v>1200</v>
          </cell>
          <cell r="AN198">
            <v>1048</v>
          </cell>
          <cell r="AO198">
            <v>1452</v>
          </cell>
          <cell r="AP198">
            <v>861.55200000000002</v>
          </cell>
          <cell r="AQ198">
            <v>931</v>
          </cell>
          <cell r="AR198">
            <v>2</v>
          </cell>
          <cell r="AS198">
            <v>0</v>
          </cell>
          <cell r="AT198" t="str">
            <v>CHEP</v>
          </cell>
          <cell r="AU198" t="str">
            <v>5449000934994</v>
          </cell>
        </row>
        <row r="199">
          <cell r="A199">
            <v>380485</v>
          </cell>
          <cell r="B199" t="str">
            <v>7027</v>
          </cell>
          <cell r="C199" t="str">
            <v xml:space="preserve">FANTA ORANGE BIB 10L  </v>
          </cell>
          <cell r="D199" t="str">
            <v xml:space="preserve">FANTA ORANGE BIB 10L </v>
          </cell>
          <cell r="E199" t="str">
            <v>Fanta</v>
          </cell>
          <cell r="F199" t="str">
            <v>Orange</v>
          </cell>
          <cell r="G199" t="str">
            <v>BIB</v>
          </cell>
          <cell r="H199" t="str">
            <v xml:space="preserve"> %</v>
          </cell>
          <cell r="I199" t="str">
            <v>1 x 10L</v>
          </cell>
          <cell r="J199" t="str">
            <v/>
          </cell>
          <cell r="K199">
            <v>1</v>
          </cell>
          <cell r="L199" t="str">
            <v>6% - 3%</v>
          </cell>
          <cell r="M199" t="str">
            <v>120</v>
          </cell>
          <cell r="N199" t="str">
            <v>D</v>
          </cell>
          <cell r="O199" t="str">
            <v>0</v>
          </cell>
          <cell r="P199">
            <v>10</v>
          </cell>
          <cell r="Q199" t="str">
            <v>5449000000972</v>
          </cell>
          <cell r="R199" t="str">
            <v>21.6 x 19.5 x 29</v>
          </cell>
          <cell r="S199">
            <v>12.192</v>
          </cell>
          <cell r="T199">
            <v>12.641999999999999</v>
          </cell>
          <cell r="U199">
            <v>0</v>
          </cell>
          <cell r="V199" t="str">
            <v>1 x 10L</v>
          </cell>
          <cell r="W199" t="str">
            <v>BIB</v>
          </cell>
          <cell r="X199" t="str">
            <v>5449000000972</v>
          </cell>
          <cell r="Y199" t="str">
            <v>21.6 x 19.5 x 29</v>
          </cell>
          <cell r="Z199">
            <v>12.192</v>
          </cell>
          <cell r="AA199">
            <v>12.641999999999999</v>
          </cell>
          <cell r="AB199">
            <v>0</v>
          </cell>
          <cell r="AC199" t="str">
            <v>1 x 10L</v>
          </cell>
          <cell r="AD199" t="str">
            <v>BIB</v>
          </cell>
          <cell r="AE199" t="str">
            <v>5449000000972</v>
          </cell>
          <cell r="AF199" t="str">
            <v>21.6 x 19.5 x 29</v>
          </cell>
          <cell r="AG199">
            <v>12.192</v>
          </cell>
          <cell r="AH199">
            <v>12.641999999999999</v>
          </cell>
          <cell r="AI199">
            <v>0</v>
          </cell>
          <cell r="AJ199">
            <v>16</v>
          </cell>
          <cell r="AK199">
            <v>4</v>
          </cell>
          <cell r="AL199">
            <v>64</v>
          </cell>
          <cell r="AM199">
            <v>1200</v>
          </cell>
          <cell r="AN199">
            <v>1000</v>
          </cell>
          <cell r="AO199">
            <v>913</v>
          </cell>
          <cell r="AP199">
            <v>780.28800000000001</v>
          </cell>
          <cell r="AQ199">
            <v>839.93</v>
          </cell>
          <cell r="AR199">
            <v>1</v>
          </cell>
          <cell r="AS199">
            <v>0</v>
          </cell>
          <cell r="AT199" t="str">
            <v>CHEP</v>
          </cell>
          <cell r="AU199" t="str">
            <v>5449000931283</v>
          </cell>
        </row>
        <row r="200">
          <cell r="A200">
            <v>380623</v>
          </cell>
          <cell r="B200" t="str">
            <v>8584</v>
          </cell>
          <cell r="C200" t="str">
            <v>CHAUDFONTAINE SPARKLING GLAS 0.25LX24</v>
          </cell>
          <cell r="D200" t="str">
            <v>CHAUDFONTAINE PETILLANT VERRE 0.25LX24</v>
          </cell>
          <cell r="E200" t="str">
            <v>Chaudfontaine</v>
          </cell>
          <cell r="F200" t="str">
            <v>Sparkling</v>
          </cell>
          <cell r="G200" t="str">
            <v>REF. GLASS</v>
          </cell>
          <cell r="H200" t="str">
            <v xml:space="preserve"> %</v>
          </cell>
          <cell r="I200" t="str">
            <v>24 x 0.25L</v>
          </cell>
          <cell r="J200" t="str">
            <v/>
          </cell>
          <cell r="K200">
            <v>24</v>
          </cell>
          <cell r="L200" t="str">
            <v>6% - 3%</v>
          </cell>
          <cell r="M200" t="str">
            <v>24</v>
          </cell>
          <cell r="N200" t="str">
            <v>M</v>
          </cell>
          <cell r="O200" t="str">
            <v>2</v>
          </cell>
          <cell r="P200">
            <v>0.25</v>
          </cell>
          <cell r="Q200" t="str">
            <v>42117513</v>
          </cell>
          <cell r="R200" t="str">
            <v>5.99 x 5.99 x 18.92</v>
          </cell>
          <cell r="S200">
            <v>0.249</v>
          </cell>
          <cell r="T200">
            <v>0.54</v>
          </cell>
          <cell r="U200">
            <v>0.1</v>
          </cell>
          <cell r="V200" t="str">
            <v>1 x 0.25L</v>
          </cell>
          <cell r="W200" t="str">
            <v xml:space="preserve">REF. GLASS  </v>
          </cell>
          <cell r="X200" t="str">
            <v>42117513</v>
          </cell>
          <cell r="Y200" t="str">
            <v>5.99 x 5.99 x 18.92</v>
          </cell>
          <cell r="Z200">
            <v>0.249</v>
          </cell>
          <cell r="AA200">
            <v>0.54</v>
          </cell>
          <cell r="AB200">
            <v>0.1</v>
          </cell>
          <cell r="AC200" t="str">
            <v>24 x 0.25L</v>
          </cell>
          <cell r="AD200" t="str">
            <v>CASE</v>
          </cell>
          <cell r="AE200" t="str">
            <v>5449000127884</v>
          </cell>
          <cell r="AF200" t="str">
            <v>39.94 x 29.8 x 22.95</v>
          </cell>
          <cell r="AG200">
            <v>5.9829999999999997</v>
          </cell>
          <cell r="AH200">
            <v>14.68</v>
          </cell>
          <cell r="AI200">
            <v>5</v>
          </cell>
          <cell r="AJ200">
            <v>10</v>
          </cell>
          <cell r="AK200">
            <v>7</v>
          </cell>
          <cell r="AL200">
            <v>70</v>
          </cell>
          <cell r="AM200">
            <v>1200</v>
          </cell>
          <cell r="AN200">
            <v>1000</v>
          </cell>
          <cell r="AO200">
            <v>1770</v>
          </cell>
          <cell r="AP200">
            <v>418.81</v>
          </cell>
          <cell r="AQ200">
            <v>1058</v>
          </cell>
          <cell r="AR200">
            <v>3</v>
          </cell>
          <cell r="AS200">
            <v>350</v>
          </cell>
          <cell r="AT200" t="str">
            <v>CHEP</v>
          </cell>
          <cell r="AU200" t="str">
            <v>5449000943460</v>
          </cell>
        </row>
        <row r="201">
          <cell r="A201">
            <v>380624</v>
          </cell>
          <cell r="B201" t="str">
            <v>8585</v>
          </cell>
          <cell r="C201" t="str">
            <v>CHAUDFONTAINE STILL GLAS 0.25LX24</v>
          </cell>
          <cell r="D201" t="str">
            <v>CHAUDFONTAINE STILL VERRE 0.25LX24</v>
          </cell>
          <cell r="E201" t="str">
            <v>Chaudfontaine</v>
          </cell>
          <cell r="F201" t="str">
            <v>Still</v>
          </cell>
          <cell r="G201" t="str">
            <v>REF. GLASS</v>
          </cell>
          <cell r="H201" t="str">
            <v xml:space="preserve"> %</v>
          </cell>
          <cell r="I201" t="str">
            <v>24 x 0.25L</v>
          </cell>
          <cell r="J201" t="str">
            <v/>
          </cell>
          <cell r="K201">
            <v>24</v>
          </cell>
          <cell r="L201" t="str">
            <v>6% - 3%</v>
          </cell>
          <cell r="M201" t="str">
            <v>24</v>
          </cell>
          <cell r="N201" t="str">
            <v>M</v>
          </cell>
          <cell r="O201" t="str">
            <v>2</v>
          </cell>
          <cell r="P201">
            <v>0.25</v>
          </cell>
          <cell r="Q201" t="str">
            <v>42117506</v>
          </cell>
          <cell r="R201" t="str">
            <v>5.99 x 5.99 x 18.92</v>
          </cell>
          <cell r="S201">
            <v>0.249</v>
          </cell>
          <cell r="T201">
            <v>0.54</v>
          </cell>
          <cell r="U201">
            <v>0.1</v>
          </cell>
          <cell r="V201" t="str">
            <v>1 x 0.25L</v>
          </cell>
          <cell r="W201" t="str">
            <v xml:space="preserve">REF. GLASS  </v>
          </cell>
          <cell r="X201" t="str">
            <v>42117506</v>
          </cell>
          <cell r="Y201" t="str">
            <v>5.99 x 5.99 x 18.92</v>
          </cell>
          <cell r="Z201">
            <v>0.249</v>
          </cell>
          <cell r="AA201">
            <v>0.54</v>
          </cell>
          <cell r="AB201">
            <v>0.1</v>
          </cell>
          <cell r="AC201" t="str">
            <v>24 x 0.25L</v>
          </cell>
          <cell r="AD201" t="str">
            <v>CASE</v>
          </cell>
          <cell r="AE201" t="str">
            <v>5449000127877</v>
          </cell>
          <cell r="AF201" t="str">
            <v>39.94 x 29.8 x 22.95</v>
          </cell>
          <cell r="AG201">
            <v>5.9829999999999997</v>
          </cell>
          <cell r="AH201">
            <v>14.68</v>
          </cell>
          <cell r="AI201">
            <v>5</v>
          </cell>
          <cell r="AJ201">
            <v>10</v>
          </cell>
          <cell r="AK201">
            <v>7</v>
          </cell>
          <cell r="AL201">
            <v>70</v>
          </cell>
          <cell r="AM201">
            <v>1200</v>
          </cell>
          <cell r="AN201">
            <v>1000</v>
          </cell>
          <cell r="AO201">
            <v>1770</v>
          </cell>
          <cell r="AP201">
            <v>418.81</v>
          </cell>
          <cell r="AQ201">
            <v>1058</v>
          </cell>
          <cell r="AR201">
            <v>3</v>
          </cell>
          <cell r="AS201">
            <v>350</v>
          </cell>
          <cell r="AT201" t="str">
            <v>CHEP</v>
          </cell>
          <cell r="AU201" t="str">
            <v>5449000943453</v>
          </cell>
        </row>
        <row r="202">
          <cell r="A202">
            <v>380658</v>
          </cell>
          <cell r="B202" t="str">
            <v>8808</v>
          </cell>
          <cell r="C202" t="str">
            <v>CHAUDFONTAINE LIGHT SPARKLING GLAS 0.50LX20</v>
          </cell>
          <cell r="D202" t="str">
            <v>CHAUDFONTAINE LIGHT PETILLANT VERRE 0.50LX20</v>
          </cell>
          <cell r="E202" t="str">
            <v>Chaudfontaine</v>
          </cell>
          <cell r="F202" t="str">
            <v>Light Sparkling</v>
          </cell>
          <cell r="G202" t="str">
            <v>REF. GLASS</v>
          </cell>
          <cell r="H202" t="str">
            <v xml:space="preserve"> %</v>
          </cell>
          <cell r="I202" t="str">
            <v>20 x 0.5L</v>
          </cell>
          <cell r="J202" t="str">
            <v/>
          </cell>
          <cell r="K202">
            <v>20</v>
          </cell>
          <cell r="L202" t="str">
            <v>6% - 3%</v>
          </cell>
          <cell r="M202" t="str">
            <v>24</v>
          </cell>
          <cell r="N202" t="str">
            <v>M</v>
          </cell>
          <cell r="O202" t="str">
            <v>2</v>
          </cell>
          <cell r="P202">
            <v>0.5</v>
          </cell>
          <cell r="Q202" t="str">
            <v>90357183</v>
          </cell>
          <cell r="R202" t="str">
            <v>6.95 x 6.95 x 24.9</v>
          </cell>
          <cell r="S202">
            <v>0.499</v>
          </cell>
          <cell r="T202">
            <v>0.96</v>
          </cell>
          <cell r="U202">
            <v>0.15</v>
          </cell>
          <cell r="V202" t="str">
            <v>1 x 0.5L</v>
          </cell>
          <cell r="W202" t="str">
            <v xml:space="preserve">REF. GLASS  </v>
          </cell>
          <cell r="X202" t="str">
            <v>90357183</v>
          </cell>
          <cell r="Y202" t="str">
            <v>6.95 x 6.95 x 24.9</v>
          </cell>
          <cell r="Z202">
            <v>0.499</v>
          </cell>
          <cell r="AA202">
            <v>0.96</v>
          </cell>
          <cell r="AB202">
            <v>0.15</v>
          </cell>
          <cell r="AC202" t="str">
            <v>20 x 0.5L</v>
          </cell>
          <cell r="AD202" t="str">
            <v>CASE</v>
          </cell>
          <cell r="AE202" t="str">
            <v>5449000129499</v>
          </cell>
          <cell r="AF202" t="str">
            <v>40 x 30 x 27.2</v>
          </cell>
          <cell r="AG202">
            <v>9.9719999999999995</v>
          </cell>
          <cell r="AH202">
            <v>20.98</v>
          </cell>
          <cell r="AI202">
            <v>5</v>
          </cell>
          <cell r="AJ202">
            <v>10</v>
          </cell>
          <cell r="AK202">
            <v>5</v>
          </cell>
          <cell r="AL202">
            <v>50</v>
          </cell>
          <cell r="AM202">
            <v>1200</v>
          </cell>
          <cell r="AN202">
            <v>1000</v>
          </cell>
          <cell r="AO202">
            <v>1523</v>
          </cell>
          <cell r="AP202">
            <v>498.6</v>
          </cell>
          <cell r="AQ202">
            <v>1079</v>
          </cell>
          <cell r="AR202">
            <v>3</v>
          </cell>
          <cell r="AS202">
            <v>250</v>
          </cell>
          <cell r="AT202" t="str">
            <v>CHEP</v>
          </cell>
          <cell r="AU202" t="str">
            <v>5449000944238</v>
          </cell>
        </row>
        <row r="203">
          <cell r="A203">
            <v>380659</v>
          </cell>
          <cell r="B203" t="str">
            <v>8809</v>
          </cell>
          <cell r="C203" t="str">
            <v>CHAUDFONTAINE SPARKLING GLAS 1.00LX12</v>
          </cell>
          <cell r="D203" t="str">
            <v>CHAUDFONTAINE PETILLANT VERRE 1.00LX12</v>
          </cell>
          <cell r="E203" t="str">
            <v>Chaudfontaine</v>
          </cell>
          <cell r="F203" t="str">
            <v>Sparkling</v>
          </cell>
          <cell r="G203" t="str">
            <v>REF. GLASS</v>
          </cell>
          <cell r="H203" t="str">
            <v xml:space="preserve"> %</v>
          </cell>
          <cell r="I203" t="str">
            <v>12 x 1L</v>
          </cell>
          <cell r="J203" t="str">
            <v/>
          </cell>
          <cell r="K203">
            <v>12</v>
          </cell>
          <cell r="L203" t="str">
            <v>6% - 3%</v>
          </cell>
          <cell r="M203" t="str">
            <v>24</v>
          </cell>
          <cell r="N203" t="str">
            <v>M</v>
          </cell>
          <cell r="O203" t="str">
            <v>2</v>
          </cell>
          <cell r="P203">
            <v>1</v>
          </cell>
          <cell r="Q203" t="str">
            <v>5449000113368</v>
          </cell>
          <cell r="R203" t="str">
            <v>8.6 x 8.6 x 31.4</v>
          </cell>
          <cell r="S203">
            <v>0.997</v>
          </cell>
          <cell r="T203">
            <v>1.77</v>
          </cell>
          <cell r="U203">
            <v>0.2</v>
          </cell>
          <cell r="V203" t="str">
            <v>1 x 1L</v>
          </cell>
          <cell r="W203" t="str">
            <v xml:space="preserve">REF. GLASS  </v>
          </cell>
          <cell r="X203" t="str">
            <v>5449000113368</v>
          </cell>
          <cell r="Y203" t="str">
            <v>8.6 x 8.6 x 31.4</v>
          </cell>
          <cell r="Z203">
            <v>0.997</v>
          </cell>
          <cell r="AA203">
            <v>1.77</v>
          </cell>
          <cell r="AB203">
            <v>0.2</v>
          </cell>
          <cell r="AC203" t="str">
            <v>12 x 1L</v>
          </cell>
          <cell r="AD203" t="str">
            <v>CASE</v>
          </cell>
          <cell r="AE203" t="str">
            <v>5449000113382</v>
          </cell>
          <cell r="AF203" t="str">
            <v>40 x 30 x 34.1</v>
          </cell>
          <cell r="AG203">
            <v>11.965999999999999</v>
          </cell>
          <cell r="AH203">
            <v>23.69</v>
          </cell>
          <cell r="AI203">
            <v>4.5</v>
          </cell>
          <cell r="AJ203">
            <v>10</v>
          </cell>
          <cell r="AK203">
            <v>4</v>
          </cell>
          <cell r="AL203">
            <v>40</v>
          </cell>
          <cell r="AM203">
            <v>1200</v>
          </cell>
          <cell r="AN203">
            <v>1000</v>
          </cell>
          <cell r="AO203">
            <v>1527</v>
          </cell>
          <cell r="AP203">
            <v>478.64</v>
          </cell>
          <cell r="AQ203">
            <v>978</v>
          </cell>
          <cell r="AR203">
            <v>3</v>
          </cell>
          <cell r="AS203">
            <v>180</v>
          </cell>
          <cell r="AT203" t="str">
            <v>CHEP</v>
          </cell>
          <cell r="AU203" t="str">
            <v>5449000944221</v>
          </cell>
        </row>
        <row r="204">
          <cell r="A204">
            <v>380660</v>
          </cell>
          <cell r="B204" t="str">
            <v>8810</v>
          </cell>
          <cell r="C204" t="str">
            <v>CHAUDFONTAINE STILL GLAS 1.00LX12</v>
          </cell>
          <cell r="D204" t="str">
            <v>CHAUDFONTAINE STILL VERRE 1.00LX12</v>
          </cell>
          <cell r="E204" t="str">
            <v>Chaudfontaine</v>
          </cell>
          <cell r="F204" t="str">
            <v>Still</v>
          </cell>
          <cell r="G204" t="str">
            <v>REF. GLASS</v>
          </cell>
          <cell r="H204" t="str">
            <v xml:space="preserve"> %</v>
          </cell>
          <cell r="I204" t="str">
            <v>12 x 1L</v>
          </cell>
          <cell r="J204" t="str">
            <v/>
          </cell>
          <cell r="K204">
            <v>12</v>
          </cell>
          <cell r="L204" t="str">
            <v>6% - 3%</v>
          </cell>
          <cell r="M204" t="str">
            <v>24</v>
          </cell>
          <cell r="N204" t="str">
            <v>M</v>
          </cell>
          <cell r="O204" t="str">
            <v>2</v>
          </cell>
          <cell r="P204">
            <v>1</v>
          </cell>
          <cell r="Q204" t="str">
            <v>5449000113351</v>
          </cell>
          <cell r="R204" t="str">
            <v>8.6 x 8.6 x 31.4</v>
          </cell>
          <cell r="S204">
            <v>0.997</v>
          </cell>
          <cell r="T204">
            <v>1.77</v>
          </cell>
          <cell r="U204">
            <v>0.2</v>
          </cell>
          <cell r="V204" t="str">
            <v>1 x 1L</v>
          </cell>
          <cell r="W204" t="str">
            <v xml:space="preserve">REF. GLASS  </v>
          </cell>
          <cell r="X204" t="str">
            <v>5449000113351</v>
          </cell>
          <cell r="Y204" t="str">
            <v>8.6 x 8.6 x 31.4</v>
          </cell>
          <cell r="Z204">
            <v>0.997</v>
          </cell>
          <cell r="AA204">
            <v>1.77</v>
          </cell>
          <cell r="AB204">
            <v>0.2</v>
          </cell>
          <cell r="AC204" t="str">
            <v>12 x 1L</v>
          </cell>
          <cell r="AD204" t="str">
            <v>CASE</v>
          </cell>
          <cell r="AE204" t="str">
            <v>5449000113375</v>
          </cell>
          <cell r="AF204" t="str">
            <v>40 x 30 x 34.1</v>
          </cell>
          <cell r="AG204">
            <v>11.965999999999999</v>
          </cell>
          <cell r="AH204">
            <v>23.69</v>
          </cell>
          <cell r="AI204">
            <v>4.5</v>
          </cell>
          <cell r="AJ204">
            <v>10</v>
          </cell>
          <cell r="AK204">
            <v>4</v>
          </cell>
          <cell r="AL204">
            <v>40</v>
          </cell>
          <cell r="AM204">
            <v>1200</v>
          </cell>
          <cell r="AN204">
            <v>1000</v>
          </cell>
          <cell r="AO204">
            <v>1527</v>
          </cell>
          <cell r="AP204">
            <v>478.64</v>
          </cell>
          <cell r="AQ204">
            <v>978</v>
          </cell>
          <cell r="AR204">
            <v>3</v>
          </cell>
          <cell r="AS204">
            <v>180</v>
          </cell>
          <cell r="AT204" t="str">
            <v>CHEP</v>
          </cell>
          <cell r="AU204" t="str">
            <v>5449000944214</v>
          </cell>
        </row>
        <row r="205">
          <cell r="A205">
            <v>380669</v>
          </cell>
          <cell r="B205" t="str">
            <v>8871</v>
          </cell>
          <cell r="C205" t="str">
            <v>ROSPORT BLUE PET 0.50LX24</v>
          </cell>
          <cell r="D205" t="str">
            <v>ROSPORT BLUE PET 0.50LX24</v>
          </cell>
          <cell r="E205" t="str">
            <v>Rosport</v>
          </cell>
          <cell r="F205" t="str">
            <v>Blue</v>
          </cell>
          <cell r="G205" t="str">
            <v>PET</v>
          </cell>
          <cell r="H205" t="str">
            <v xml:space="preserve"> %</v>
          </cell>
          <cell r="I205" t="str">
            <v>24 x 0.5L</v>
          </cell>
          <cell r="J205" t="str">
            <v/>
          </cell>
          <cell r="K205">
            <v>24</v>
          </cell>
          <cell r="L205" t="str">
            <v>6% - 3%</v>
          </cell>
          <cell r="M205" t="str">
            <v>6</v>
          </cell>
          <cell r="N205" t="str">
            <v>M*</v>
          </cell>
          <cell r="O205" t="str">
            <v>0</v>
          </cell>
          <cell r="P205">
            <v>0.5</v>
          </cell>
          <cell r="Q205" t="str">
            <v>5450038020559</v>
          </cell>
          <cell r="R205" t="str">
            <v>6.55 x 6.55 x 23.7</v>
          </cell>
          <cell r="S205">
            <v>0.499</v>
          </cell>
          <cell r="T205">
            <v>0.52</v>
          </cell>
          <cell r="U205">
            <v>0</v>
          </cell>
          <cell r="V205" t="str">
            <v>1 x 0.5L</v>
          </cell>
          <cell r="W205" t="str">
            <v>PET</v>
          </cell>
          <cell r="X205" t="str">
            <v>5450038020559</v>
          </cell>
          <cell r="Y205" t="str">
            <v>6.55 x 6.55 x 23.7</v>
          </cell>
          <cell r="Z205">
            <v>0.499</v>
          </cell>
          <cell r="AA205">
            <v>0.52</v>
          </cell>
          <cell r="AB205">
            <v>0</v>
          </cell>
          <cell r="AC205" t="str">
            <v>24 x 0.5L</v>
          </cell>
          <cell r="AD205" t="str">
            <v>SHRINKWRAPPED</v>
          </cell>
          <cell r="AE205" t="str">
            <v>5450038027558</v>
          </cell>
          <cell r="AF205" t="str">
            <v>39.3 x 26.2 x 23.7</v>
          </cell>
          <cell r="AG205">
            <v>11.976000000000001</v>
          </cell>
          <cell r="AH205">
            <v>12.8</v>
          </cell>
          <cell r="AI205">
            <v>0</v>
          </cell>
          <cell r="AJ205">
            <v>10</v>
          </cell>
          <cell r="AK205">
            <v>7</v>
          </cell>
          <cell r="AL205">
            <v>70</v>
          </cell>
          <cell r="AM205">
            <v>1200</v>
          </cell>
          <cell r="AN205">
            <v>1000</v>
          </cell>
          <cell r="AO205">
            <v>1819</v>
          </cell>
          <cell r="AP205">
            <v>838.32</v>
          </cell>
          <cell r="AQ205">
            <v>909</v>
          </cell>
          <cell r="AR205">
            <v>2</v>
          </cell>
          <cell r="AS205">
            <v>0</v>
          </cell>
          <cell r="AT205" t="str">
            <v>CHEP</v>
          </cell>
          <cell r="AU205" t="str">
            <v>5450038127555</v>
          </cell>
        </row>
        <row r="206">
          <cell r="A206">
            <v>401402</v>
          </cell>
          <cell r="B206" t="str">
            <v>2108</v>
          </cell>
          <cell r="C206" t="str">
            <v>FANTA ORANGE BLIK 0.33LX24</v>
          </cell>
          <cell r="D206" t="str">
            <v>FANTA ORANGE BOITE 0.33LX24</v>
          </cell>
          <cell r="E206" t="str">
            <v>Fanta</v>
          </cell>
          <cell r="F206" t="str">
            <v>Orange</v>
          </cell>
          <cell r="G206" t="str">
            <v>CAN</v>
          </cell>
          <cell r="H206" t="str">
            <v xml:space="preserve"> %</v>
          </cell>
          <cell r="I206" t="str">
            <v>24 x 0.33L</v>
          </cell>
          <cell r="J206" t="str">
            <v/>
          </cell>
          <cell r="K206">
            <v>24</v>
          </cell>
          <cell r="L206" t="str">
            <v>6% - 3%</v>
          </cell>
          <cell r="M206" t="str">
            <v>12</v>
          </cell>
          <cell r="N206" t="str">
            <v>M</v>
          </cell>
          <cell r="O206" t="str">
            <v>0</v>
          </cell>
          <cell r="P206">
            <v>0.33</v>
          </cell>
          <cell r="Q206" t="str">
            <v>5449000011527</v>
          </cell>
          <cell r="R206" t="str">
            <v>6.65 x 6.65 x 11.55</v>
          </cell>
          <cell r="S206">
            <v>0.34399999999999997</v>
          </cell>
          <cell r="T206">
            <v>0.37</v>
          </cell>
          <cell r="U206">
            <v>0</v>
          </cell>
          <cell r="V206" t="str">
            <v>1 x 0.33L</v>
          </cell>
          <cell r="W206" t="str">
            <v>CAN</v>
          </cell>
          <cell r="X206" t="str">
            <v>5449000011527</v>
          </cell>
          <cell r="Y206" t="str">
            <v>6.65 x 6.65 x 11.55</v>
          </cell>
          <cell r="Z206">
            <v>0.34399999999999997</v>
          </cell>
          <cell r="AA206">
            <v>0.37</v>
          </cell>
          <cell r="AB206">
            <v>0</v>
          </cell>
          <cell r="AC206" t="str">
            <v>24 x 0.33L</v>
          </cell>
          <cell r="AD206" t="str">
            <v>TRAY WITH SHRINK</v>
          </cell>
          <cell r="AE206" t="str">
            <v>5449000011541</v>
          </cell>
          <cell r="AF206" t="str">
            <v>40.4 x 27.1 x 11.8</v>
          </cell>
          <cell r="AG206">
            <v>8.2629999999999999</v>
          </cell>
          <cell r="AH206">
            <v>8.6999999999999993</v>
          </cell>
          <cell r="AI206">
            <v>0</v>
          </cell>
          <cell r="AJ206">
            <v>10</v>
          </cell>
          <cell r="AK206">
            <v>12</v>
          </cell>
          <cell r="AL206">
            <v>120</v>
          </cell>
          <cell r="AM206">
            <v>1217</v>
          </cell>
          <cell r="AN206">
            <v>1000</v>
          </cell>
          <cell r="AO206">
            <v>1579</v>
          </cell>
          <cell r="AP206">
            <v>991.56</v>
          </cell>
          <cell r="AQ206">
            <v>1105</v>
          </cell>
          <cell r="AR206">
            <v>3</v>
          </cell>
          <cell r="AS206">
            <v>0</v>
          </cell>
          <cell r="AT206" t="str">
            <v>CHEP</v>
          </cell>
          <cell r="AU206" t="str">
            <v>5449000910264</v>
          </cell>
        </row>
        <row r="207">
          <cell r="A207">
            <v>401893</v>
          </cell>
          <cell r="B207" t="str">
            <v>2069</v>
          </cell>
          <cell r="C207" t="str">
            <v>COCA-COLA BLIK 0.33LX24</v>
          </cell>
          <cell r="D207" t="str">
            <v>COCA-COLA BOITE 0.33LX24</v>
          </cell>
          <cell r="E207" t="str">
            <v>Coca-Cola</v>
          </cell>
          <cell r="F207" t="str">
            <v/>
          </cell>
          <cell r="G207" t="str">
            <v>CAN</v>
          </cell>
          <cell r="H207" t="str">
            <v xml:space="preserve"> %</v>
          </cell>
          <cell r="I207" t="str">
            <v>24 x 0.33L</v>
          </cell>
          <cell r="J207" t="str">
            <v/>
          </cell>
          <cell r="K207">
            <v>24</v>
          </cell>
          <cell r="L207" t="str">
            <v>6% - 3%</v>
          </cell>
          <cell r="M207" t="str">
            <v>12</v>
          </cell>
          <cell r="N207" t="str">
            <v>M</v>
          </cell>
          <cell r="O207" t="str">
            <v>0</v>
          </cell>
          <cell r="P207">
            <v>0.33</v>
          </cell>
          <cell r="Q207" t="str">
            <v>5449000000996</v>
          </cell>
          <cell r="R207" t="str">
            <v>6.65 x 6.65 x 11.55</v>
          </cell>
          <cell r="S207">
            <v>0.34300000000000003</v>
          </cell>
          <cell r="T207">
            <v>0.37</v>
          </cell>
          <cell r="U207">
            <v>0</v>
          </cell>
          <cell r="V207" t="str">
            <v>1 x 0.33L</v>
          </cell>
          <cell r="W207" t="str">
            <v>CAN</v>
          </cell>
          <cell r="X207" t="str">
            <v>5449000000996</v>
          </cell>
          <cell r="Y207" t="str">
            <v>6.65 x 6.65 x 11.55</v>
          </cell>
          <cell r="Z207">
            <v>0.34300000000000003</v>
          </cell>
          <cell r="AA207">
            <v>0.37</v>
          </cell>
          <cell r="AB207">
            <v>0</v>
          </cell>
          <cell r="AC207" t="str">
            <v>24 x 0.33L</v>
          </cell>
          <cell r="AD207" t="str">
            <v>TRAY WITH SHRINK</v>
          </cell>
          <cell r="AE207" t="str">
            <v>5449000000279</v>
          </cell>
          <cell r="AF207" t="str">
            <v>40.4 x 27.1 x 11.8</v>
          </cell>
          <cell r="AG207">
            <v>8.2260000000000009</v>
          </cell>
          <cell r="AH207">
            <v>8.92</v>
          </cell>
          <cell r="AI207">
            <v>0</v>
          </cell>
          <cell r="AJ207">
            <v>10</v>
          </cell>
          <cell r="AK207">
            <v>12</v>
          </cell>
          <cell r="AL207">
            <v>120</v>
          </cell>
          <cell r="AM207">
            <v>1217</v>
          </cell>
          <cell r="AN207">
            <v>1000</v>
          </cell>
          <cell r="AO207">
            <v>1579</v>
          </cell>
          <cell r="AP207">
            <v>987.12</v>
          </cell>
          <cell r="AQ207">
            <v>1101</v>
          </cell>
          <cell r="AR207">
            <v>3</v>
          </cell>
          <cell r="AS207">
            <v>0</v>
          </cell>
          <cell r="AT207" t="str">
            <v>CHEP</v>
          </cell>
          <cell r="AU207" t="str">
            <v>5449000910141</v>
          </cell>
        </row>
        <row r="208">
          <cell r="A208">
            <v>403538</v>
          </cell>
          <cell r="B208" t="str">
            <v>0568</v>
          </cell>
          <cell r="C208" t="str">
            <v>COCA-COLA ZERO HR BIB 5L</v>
          </cell>
          <cell r="D208" t="str">
            <v>COCA-COLA ZERO HR BIB 5L</v>
          </cell>
          <cell r="E208" t="str">
            <v>Coca-Cola Zero</v>
          </cell>
          <cell r="F208" t="str">
            <v/>
          </cell>
          <cell r="G208" t="str">
            <v>BIB</v>
          </cell>
          <cell r="H208" t="str">
            <v xml:space="preserve"> %</v>
          </cell>
          <cell r="I208" t="str">
            <v>1 x 5L</v>
          </cell>
          <cell r="J208" t="str">
            <v/>
          </cell>
          <cell r="K208">
            <v>1</v>
          </cell>
          <cell r="L208" t="str">
            <v>6% - 3%</v>
          </cell>
          <cell r="M208" t="str">
            <v>90</v>
          </cell>
          <cell r="N208" t="str">
            <v>D</v>
          </cell>
          <cell r="O208" t="str">
            <v>0</v>
          </cell>
          <cell r="P208">
            <v>5</v>
          </cell>
          <cell r="Q208" t="str">
            <v>5449000023438</v>
          </cell>
          <cell r="R208" t="str">
            <v>24.5 x 14.5 x 19.5</v>
          </cell>
          <cell r="S208">
            <v>5.0289999999999999</v>
          </cell>
          <cell r="T208">
            <v>5.3</v>
          </cell>
          <cell r="U208">
            <v>0</v>
          </cell>
          <cell r="V208" t="str">
            <v>1 x 5L</v>
          </cell>
          <cell r="W208" t="str">
            <v>BIB</v>
          </cell>
          <cell r="X208" t="str">
            <v>5449000023438</v>
          </cell>
          <cell r="Y208" t="str">
            <v>24.5 x 14.5 x 19.5</v>
          </cell>
          <cell r="Z208">
            <v>5.0289999999999999</v>
          </cell>
          <cell r="AA208">
            <v>5.3</v>
          </cell>
          <cell r="AB208">
            <v>0</v>
          </cell>
          <cell r="AC208" t="str">
            <v>1 x 5L</v>
          </cell>
          <cell r="AD208" t="str">
            <v>BIB</v>
          </cell>
          <cell r="AE208" t="str">
            <v>5449000023438</v>
          </cell>
          <cell r="AF208" t="str">
            <v>24.5 x 14.5 x 19.5</v>
          </cell>
          <cell r="AG208">
            <v>5.0289999999999999</v>
          </cell>
          <cell r="AH208">
            <v>5.3</v>
          </cell>
          <cell r="AI208">
            <v>0</v>
          </cell>
          <cell r="AJ208">
            <v>23</v>
          </cell>
          <cell r="AK208">
            <v>4</v>
          </cell>
          <cell r="AL208">
            <v>92</v>
          </cell>
          <cell r="AM208">
            <v>1200</v>
          </cell>
          <cell r="AN208">
            <v>1000</v>
          </cell>
          <cell r="AO208">
            <v>822</v>
          </cell>
          <cell r="AP208">
            <v>462.66800000000001</v>
          </cell>
          <cell r="AQ208">
            <v>572</v>
          </cell>
          <cell r="AR208">
            <v>1</v>
          </cell>
          <cell r="AS208">
            <v>0</v>
          </cell>
          <cell r="AT208" t="str">
            <v>CHEP</v>
          </cell>
          <cell r="AU208" t="str">
            <v>5449000953612</v>
          </cell>
        </row>
        <row r="209">
          <cell r="A209">
            <v>404274</v>
          </cell>
          <cell r="B209" t="str">
            <v>9634</v>
          </cell>
          <cell r="C209" t="str">
            <v>FANTA ZERO ORANGE PET 0.50L 4X6</v>
          </cell>
          <cell r="D209" t="str">
            <v>FANTA ZERO ORANGE PET 0.50L 4X6</v>
          </cell>
          <cell r="E209" t="str">
            <v>Fanta</v>
          </cell>
          <cell r="F209" t="str">
            <v>Zero Orange</v>
          </cell>
          <cell r="G209" t="str">
            <v>PET</v>
          </cell>
          <cell r="H209" t="str">
            <v xml:space="preserve"> %</v>
          </cell>
          <cell r="I209" t="str">
            <v>4 x 6 x 0.5L</v>
          </cell>
          <cell r="J209" t="str">
            <v/>
          </cell>
          <cell r="K209">
            <v>24</v>
          </cell>
          <cell r="L209" t="str">
            <v>6% - 3%</v>
          </cell>
          <cell r="M209" t="str">
            <v>4</v>
          </cell>
          <cell r="N209" t="str">
            <v>M</v>
          </cell>
          <cell r="O209" t="str">
            <v>0</v>
          </cell>
          <cell r="P209">
            <v>0.5</v>
          </cell>
          <cell r="Q209" t="str">
            <v>54491397</v>
          </cell>
          <cell r="R209" t="str">
            <v>6.55 x 6.55 x 22.8</v>
          </cell>
          <cell r="S209">
            <v>0.5</v>
          </cell>
          <cell r="T209">
            <v>0.53</v>
          </cell>
          <cell r="U209">
            <v>0</v>
          </cell>
          <cell r="V209" t="str">
            <v>6 x 0.5L</v>
          </cell>
          <cell r="W209" t="str">
            <v>SHRINK</v>
          </cell>
          <cell r="X209" t="str">
            <v>5449000141279</v>
          </cell>
          <cell r="Y209" t="str">
            <v>19.65 x 13.1 x 23.3</v>
          </cell>
          <cell r="Z209">
            <v>3.0019999999999998</v>
          </cell>
          <cell r="AA209">
            <v>3.18</v>
          </cell>
          <cell r="AB209">
            <v>0</v>
          </cell>
          <cell r="AC209" t="str">
            <v>4 x 6 x 0.5L</v>
          </cell>
          <cell r="AD209" t="str">
            <v>SHRINKWRAPPED</v>
          </cell>
          <cell r="AE209" t="str">
            <v>5449000152558</v>
          </cell>
          <cell r="AF209" t="str">
            <v>39.3 x 26.2 x 23.3</v>
          </cell>
          <cell r="AG209">
            <v>12.006</v>
          </cell>
          <cell r="AH209">
            <v>12.72</v>
          </cell>
          <cell r="AI209">
            <v>0</v>
          </cell>
          <cell r="AJ209">
            <v>12</v>
          </cell>
          <cell r="AK209">
            <v>7</v>
          </cell>
          <cell r="AL209">
            <v>84</v>
          </cell>
          <cell r="AM209">
            <v>1200</v>
          </cell>
          <cell r="AN209">
            <v>1048</v>
          </cell>
          <cell r="AO209">
            <v>1791</v>
          </cell>
          <cell r="AP209">
            <v>1008.504</v>
          </cell>
          <cell r="AQ209">
            <v>1092</v>
          </cell>
          <cell r="AR209">
            <v>2</v>
          </cell>
          <cell r="AS209">
            <v>0</v>
          </cell>
          <cell r="AT209" t="str">
            <v>CHEP</v>
          </cell>
          <cell r="AU209" t="str">
            <v>5449000961785</v>
          </cell>
        </row>
        <row r="210">
          <cell r="A210">
            <v>404906</v>
          </cell>
          <cell r="B210" t="str">
            <v>3266</v>
          </cell>
          <cell r="C210" t="str">
            <v>MINUTE MAID APPEL/KERS GLAS 0.20LX24</v>
          </cell>
          <cell r="D210" t="str">
            <v>MINUTE MAID POMME/CERISE VERRE 0.20LX24</v>
          </cell>
          <cell r="E210" t="str">
            <v>Minute Maid</v>
          </cell>
          <cell r="F210" t="str">
            <v>Apple Cherry</v>
          </cell>
          <cell r="G210" t="str">
            <v>REF. GLASS</v>
          </cell>
          <cell r="H210" t="str">
            <v xml:space="preserve"> %</v>
          </cell>
          <cell r="I210" t="str">
            <v>24 x 0.2L</v>
          </cell>
          <cell r="J210" t="str">
            <v/>
          </cell>
          <cell r="K210">
            <v>24</v>
          </cell>
          <cell r="L210" t="str">
            <v>6% - 3%</v>
          </cell>
          <cell r="M210" t="str">
            <v>12</v>
          </cell>
          <cell r="N210" t="str">
            <v>M</v>
          </cell>
          <cell r="O210" t="str">
            <v>1</v>
          </cell>
          <cell r="P210">
            <v>0.2</v>
          </cell>
          <cell r="Q210" t="str">
            <v>90377297</v>
          </cell>
          <cell r="R210" t="str">
            <v>5.9 x 5.9 x 19.9</v>
          </cell>
          <cell r="S210">
            <v>0.20799999999999999</v>
          </cell>
          <cell r="T210">
            <v>0.56999999999999995</v>
          </cell>
          <cell r="U210">
            <v>0.1</v>
          </cell>
          <cell r="V210" t="str">
            <v>1 x 0.2L</v>
          </cell>
          <cell r="W210" t="str">
            <v xml:space="preserve">REF. GLASS  </v>
          </cell>
          <cell r="X210" t="str">
            <v>90377297</v>
          </cell>
          <cell r="Y210" t="str">
            <v>5.9 x 5.9 x 19.9</v>
          </cell>
          <cell r="Z210">
            <v>0.20799999999999999</v>
          </cell>
          <cell r="AA210">
            <v>0.56999999999999995</v>
          </cell>
          <cell r="AB210">
            <v>0.1</v>
          </cell>
          <cell r="AC210" t="str">
            <v>24 x 0.2L</v>
          </cell>
          <cell r="AD210" t="str">
            <v>CASE</v>
          </cell>
          <cell r="AE210" t="str">
            <v>5449000157188</v>
          </cell>
          <cell r="AF210" t="str">
            <v>39.94 x 29.8 x 22.95</v>
          </cell>
          <cell r="AG210">
            <v>4.9980000000000002</v>
          </cell>
          <cell r="AH210">
            <v>15.43</v>
          </cell>
          <cell r="AI210">
            <v>5</v>
          </cell>
          <cell r="AJ210">
            <v>10</v>
          </cell>
          <cell r="AK210">
            <v>7</v>
          </cell>
          <cell r="AL210">
            <v>70</v>
          </cell>
          <cell r="AM210">
            <v>1200</v>
          </cell>
          <cell r="AN210">
            <v>1000</v>
          </cell>
          <cell r="AO210">
            <v>1770</v>
          </cell>
          <cell r="AP210">
            <v>349.86</v>
          </cell>
          <cell r="AQ210">
            <v>1110</v>
          </cell>
          <cell r="AR210">
            <v>3</v>
          </cell>
          <cell r="AS210">
            <v>350</v>
          </cell>
          <cell r="AT210" t="str">
            <v>CHEP</v>
          </cell>
          <cell r="AU210" t="str">
            <v>5449000963871</v>
          </cell>
        </row>
        <row r="211">
          <cell r="A211">
            <v>405216</v>
          </cell>
          <cell r="B211" t="str">
            <v>2054</v>
          </cell>
          <cell r="C211" t="str">
            <v>MONSTER ENERGY BLIK 0.50LX24</v>
          </cell>
          <cell r="D211" t="str">
            <v>MONSTER ENERGY BOITE 0.50LX24</v>
          </cell>
          <cell r="E211" t="str">
            <v>Monster</v>
          </cell>
          <cell r="F211" t="str">
            <v>Energy</v>
          </cell>
          <cell r="G211" t="str">
            <v>CAN</v>
          </cell>
          <cell r="H211" t="str">
            <v xml:space="preserve"> %</v>
          </cell>
          <cell r="I211" t="str">
            <v>24 x 0.5L</v>
          </cell>
          <cell r="J211" t="str">
            <v/>
          </cell>
          <cell r="K211">
            <v>24</v>
          </cell>
          <cell r="L211" t="str">
            <v>6% - 3%</v>
          </cell>
          <cell r="M211" t="str">
            <v>24</v>
          </cell>
          <cell r="N211" t="str">
            <v>M</v>
          </cell>
          <cell r="O211" t="str">
            <v>8</v>
          </cell>
          <cell r="P211">
            <v>0.5</v>
          </cell>
          <cell r="Q211" t="str">
            <v>5060166690144</v>
          </cell>
          <cell r="R211" t="str">
            <v>6.65 x 6.65 x 16.83</v>
          </cell>
          <cell r="S211">
            <v>0.52300000000000002</v>
          </cell>
          <cell r="T211">
            <v>0.54</v>
          </cell>
          <cell r="U211">
            <v>0</v>
          </cell>
          <cell r="V211" t="str">
            <v>1 x 0.5L</v>
          </cell>
          <cell r="W211" t="str">
            <v>CAN</v>
          </cell>
          <cell r="X211" t="str">
            <v>5060166690144</v>
          </cell>
          <cell r="Y211" t="str">
            <v>6.65 x 6.65 x 16.83</v>
          </cell>
          <cell r="Z211">
            <v>0.52300000000000002</v>
          </cell>
          <cell r="AA211">
            <v>0.54</v>
          </cell>
          <cell r="AB211">
            <v>0</v>
          </cell>
          <cell r="AC211" t="str">
            <v>24 x 0.5L</v>
          </cell>
          <cell r="AD211" t="str">
            <v>TRAY WITH SHRINK</v>
          </cell>
          <cell r="AE211" t="str">
            <v>5060166690151</v>
          </cell>
          <cell r="AF211" t="str">
            <v>40.4 x 27.1 x 17.1</v>
          </cell>
          <cell r="AG211">
            <v>12.55</v>
          </cell>
          <cell r="AH211">
            <v>12.99</v>
          </cell>
          <cell r="AI211">
            <v>0</v>
          </cell>
          <cell r="AJ211">
            <v>10</v>
          </cell>
          <cell r="AK211">
            <v>8</v>
          </cell>
          <cell r="AL211">
            <v>80</v>
          </cell>
          <cell r="AM211">
            <v>1217</v>
          </cell>
          <cell r="AN211">
            <v>1000</v>
          </cell>
          <cell r="AO211">
            <v>1529</v>
          </cell>
          <cell r="AP211">
            <v>1004</v>
          </cell>
          <cell r="AQ211">
            <v>1070</v>
          </cell>
          <cell r="AR211">
            <v>3</v>
          </cell>
          <cell r="AS211">
            <v>0</v>
          </cell>
          <cell r="AT211" t="str">
            <v>CHEP</v>
          </cell>
          <cell r="AU211" t="str">
            <v>5060166690847</v>
          </cell>
        </row>
        <row r="212">
          <cell r="A212">
            <v>405542</v>
          </cell>
          <cell r="B212" t="str">
            <v>1105</v>
          </cell>
          <cell r="C212" t="str">
            <v>SPRITE NO SUGAR PET 0.50L 4X6</v>
          </cell>
          <cell r="D212" t="str">
            <v>SPRITE NO SUGAR PET 0.50L 4X6</v>
          </cell>
          <cell r="E212" t="str">
            <v>Sprite</v>
          </cell>
          <cell r="F212" t="str">
            <v>No Sugar</v>
          </cell>
          <cell r="G212" t="str">
            <v>PET</v>
          </cell>
          <cell r="H212" t="str">
            <v xml:space="preserve"> %</v>
          </cell>
          <cell r="I212" t="str">
            <v>4 x 6 x 0.5L</v>
          </cell>
          <cell r="J212" t="str">
            <v/>
          </cell>
          <cell r="K212">
            <v>24</v>
          </cell>
          <cell r="L212" t="str">
            <v>6% - 3%</v>
          </cell>
          <cell r="M212" t="str">
            <v>4</v>
          </cell>
          <cell r="N212" t="str">
            <v>M</v>
          </cell>
          <cell r="O212" t="str">
            <v>0</v>
          </cell>
          <cell r="P212">
            <v>0.5</v>
          </cell>
          <cell r="Q212" t="str">
            <v>5449000109613</v>
          </cell>
          <cell r="R212" t="str">
            <v>6.55 x 6.55 x 22.8</v>
          </cell>
          <cell r="S212">
            <v>0.499</v>
          </cell>
          <cell r="T212">
            <v>0.52</v>
          </cell>
          <cell r="U212">
            <v>0</v>
          </cell>
          <cell r="V212" t="str">
            <v>6 x 0.5L</v>
          </cell>
          <cell r="W212" t="str">
            <v>SHRINK</v>
          </cell>
          <cell r="X212" t="str">
            <v>5449000141309</v>
          </cell>
          <cell r="Y212" t="str">
            <v>19.65 x 13.1 x 23.3</v>
          </cell>
          <cell r="Z212">
            <v>2.9950000000000001</v>
          </cell>
          <cell r="AA212">
            <v>3.15</v>
          </cell>
          <cell r="AB212">
            <v>0</v>
          </cell>
          <cell r="AC212" t="str">
            <v>4 x 6 x 0.5L</v>
          </cell>
          <cell r="AD212" t="str">
            <v>SHRINKWRAPPED</v>
          </cell>
          <cell r="AE212" t="str">
            <v>5449000164070</v>
          </cell>
          <cell r="AF212" t="str">
            <v>39.3 x 26.2 x 23.3</v>
          </cell>
          <cell r="AG212">
            <v>11.978</v>
          </cell>
          <cell r="AH212">
            <v>12.63</v>
          </cell>
          <cell r="AI212">
            <v>0</v>
          </cell>
          <cell r="AJ212">
            <v>12</v>
          </cell>
          <cell r="AK212">
            <v>7</v>
          </cell>
          <cell r="AL212">
            <v>84</v>
          </cell>
          <cell r="AM212">
            <v>1200</v>
          </cell>
          <cell r="AN212">
            <v>1048</v>
          </cell>
          <cell r="AO212">
            <v>1791</v>
          </cell>
          <cell r="AP212">
            <v>1006.152</v>
          </cell>
          <cell r="AQ212">
            <v>1091</v>
          </cell>
          <cell r="AR212">
            <v>2</v>
          </cell>
          <cell r="AS212">
            <v>0</v>
          </cell>
          <cell r="AT212" t="str">
            <v>CHEP</v>
          </cell>
          <cell r="AU212" t="str">
            <v>5449000966902</v>
          </cell>
        </row>
        <row r="213">
          <cell r="A213">
            <v>405574</v>
          </cell>
          <cell r="B213" t="str">
            <v>1054</v>
          </cell>
          <cell r="C213" t="str">
            <v>COCA-COLA ZERO BLIK 0.33LX24</v>
          </cell>
          <cell r="D213" t="str">
            <v>COCA-COLA ZERO BOITE 0.33LX24</v>
          </cell>
          <cell r="E213" t="str">
            <v>Coca-Cola Zero</v>
          </cell>
          <cell r="F213" t="str">
            <v/>
          </cell>
          <cell r="G213" t="str">
            <v>CAN</v>
          </cell>
          <cell r="H213" t="str">
            <v xml:space="preserve"> %</v>
          </cell>
          <cell r="I213" t="str">
            <v>24 x 0.33L</v>
          </cell>
          <cell r="J213" t="str">
            <v/>
          </cell>
          <cell r="K213">
            <v>24</v>
          </cell>
          <cell r="L213" t="str">
            <v>6% - 3%</v>
          </cell>
          <cell r="M213" t="str">
            <v>6</v>
          </cell>
          <cell r="N213" t="str">
            <v>M</v>
          </cell>
          <cell r="O213" t="str">
            <v>0</v>
          </cell>
          <cell r="P213">
            <v>0.33</v>
          </cell>
          <cell r="Q213" t="str">
            <v>5449000131805</v>
          </cell>
          <cell r="R213" t="str">
            <v>6.65 x 6.65 x 11.55</v>
          </cell>
          <cell r="S213">
            <v>0.32900000000000001</v>
          </cell>
          <cell r="T213">
            <v>0.35</v>
          </cell>
          <cell r="U213">
            <v>0</v>
          </cell>
          <cell r="V213" t="str">
            <v>1 x 0.33L</v>
          </cell>
          <cell r="W213" t="str">
            <v>CAN</v>
          </cell>
          <cell r="X213" t="str">
            <v>5449000131805</v>
          </cell>
          <cell r="Y213" t="str">
            <v>6.65 x 6.65 x 11.55</v>
          </cell>
          <cell r="Z213">
            <v>0.32900000000000001</v>
          </cell>
          <cell r="AA213">
            <v>0.35</v>
          </cell>
          <cell r="AB213">
            <v>0</v>
          </cell>
          <cell r="AC213" t="str">
            <v>24 x 0.33L</v>
          </cell>
          <cell r="AD213" t="str">
            <v>TRAY WITH SHRINK</v>
          </cell>
          <cell r="AE213" t="str">
            <v>5449000135148</v>
          </cell>
          <cell r="AF213" t="str">
            <v>40.4 x 27.1 x 11.8</v>
          </cell>
          <cell r="AG213">
            <v>7.9039999999999999</v>
          </cell>
          <cell r="AH213">
            <v>8.5399999999999991</v>
          </cell>
          <cell r="AI213">
            <v>0</v>
          </cell>
          <cell r="AJ213">
            <v>10</v>
          </cell>
          <cell r="AK213">
            <v>12</v>
          </cell>
          <cell r="AL213">
            <v>120</v>
          </cell>
          <cell r="AM213">
            <v>1212</v>
          </cell>
          <cell r="AN213">
            <v>1000</v>
          </cell>
          <cell r="AO213">
            <v>1579</v>
          </cell>
          <cell r="AP213">
            <v>948.48</v>
          </cell>
          <cell r="AQ213">
            <v>1058</v>
          </cell>
          <cell r="AR213">
            <v>3</v>
          </cell>
          <cell r="AS213">
            <v>0</v>
          </cell>
          <cell r="AT213" t="str">
            <v>CHEP</v>
          </cell>
          <cell r="AU213" t="str">
            <v>5449000967138</v>
          </cell>
        </row>
        <row r="214">
          <cell r="A214">
            <v>406613</v>
          </cell>
          <cell r="B214" t="str">
            <v>4182</v>
          </cell>
          <cell r="C214" t="str">
            <v>COCA-COLA ZERO BLIK 0.15L 2X12</v>
          </cell>
          <cell r="D214" t="str">
            <v>COCA-COLA ZERO BOITE 0.15L 2X12</v>
          </cell>
          <cell r="E214" t="str">
            <v>Coca-Cola Zero</v>
          </cell>
          <cell r="F214" t="str">
            <v/>
          </cell>
          <cell r="G214" t="str">
            <v>CAN</v>
          </cell>
          <cell r="H214" t="str">
            <v xml:space="preserve"> %</v>
          </cell>
          <cell r="I214" t="str">
            <v>2 x 12 x 0.15L</v>
          </cell>
          <cell r="J214" t="str">
            <v/>
          </cell>
          <cell r="K214">
            <v>24</v>
          </cell>
          <cell r="L214" t="str">
            <v>6% - 3%</v>
          </cell>
          <cell r="M214" t="str">
            <v>6</v>
          </cell>
          <cell r="N214" t="str">
            <v>M</v>
          </cell>
          <cell r="O214" t="str">
            <v>0</v>
          </cell>
          <cell r="P214">
            <v>0.15</v>
          </cell>
          <cell r="Q214" t="str">
            <v>90357473</v>
          </cell>
          <cell r="R214" t="str">
            <v>5.35 x 5.35 x 8.87</v>
          </cell>
          <cell r="S214">
            <v>0.15</v>
          </cell>
          <cell r="T214">
            <v>0.16</v>
          </cell>
          <cell r="U214">
            <v>0</v>
          </cell>
          <cell r="V214" t="str">
            <v>12 x 0.15L</v>
          </cell>
          <cell r="W214" t="str">
            <v>CARDBOARD</v>
          </cell>
          <cell r="X214" t="str">
            <v>5449000138156</v>
          </cell>
          <cell r="Y214" t="str">
            <v>21.3 x 15.9 x 8.95</v>
          </cell>
          <cell r="Z214">
            <v>1.7969999999999999</v>
          </cell>
          <cell r="AA214">
            <v>1.9630000000000001</v>
          </cell>
          <cell r="AB214">
            <v>0</v>
          </cell>
          <cell r="AC214" t="str">
            <v>2 x 12 x 0.15L</v>
          </cell>
          <cell r="AD214" t="str">
            <v>TRAY OVER CARDBOARD</v>
          </cell>
          <cell r="AE214" t="str">
            <v>5449000138163</v>
          </cell>
          <cell r="AF214" t="str">
            <v>33.1 x 21.7 x 9.2</v>
          </cell>
          <cell r="AG214">
            <v>3.593</v>
          </cell>
          <cell r="AH214">
            <v>3.9809999999999999</v>
          </cell>
          <cell r="AI214">
            <v>0</v>
          </cell>
          <cell r="AJ214">
            <v>16</v>
          </cell>
          <cell r="AK214">
            <v>15</v>
          </cell>
          <cell r="AL214">
            <v>240</v>
          </cell>
          <cell r="AM214">
            <v>1200</v>
          </cell>
          <cell r="AN214">
            <v>1000</v>
          </cell>
          <cell r="AO214">
            <v>1531</v>
          </cell>
          <cell r="AP214">
            <v>862.32</v>
          </cell>
          <cell r="AQ214">
            <v>985.82399999999996</v>
          </cell>
          <cell r="AR214">
            <v>3</v>
          </cell>
          <cell r="AS214">
            <v>0</v>
          </cell>
          <cell r="AT214" t="str">
            <v>CHEP</v>
          </cell>
          <cell r="AU214" t="str">
            <v>5449000973856</v>
          </cell>
        </row>
        <row r="215">
          <cell r="A215">
            <v>406671</v>
          </cell>
          <cell r="B215" t="str">
            <v>4509</v>
          </cell>
          <cell r="C215" t="str">
            <v>COCA-COLA HR BIB 19L 00019258</v>
          </cell>
          <cell r="D215" t="str">
            <v xml:space="preserve">COCA-COLA HR BIB 19L 00019258 </v>
          </cell>
          <cell r="E215" t="str">
            <v>Coca-Cola</v>
          </cell>
          <cell r="F215" t="str">
            <v/>
          </cell>
          <cell r="G215" t="str">
            <v>BIB</v>
          </cell>
          <cell r="H215" t="str">
            <v xml:space="preserve"> %</v>
          </cell>
          <cell r="I215" t="str">
            <v>1 x 19L</v>
          </cell>
          <cell r="J215" t="str">
            <v/>
          </cell>
          <cell r="K215">
            <v>1</v>
          </cell>
          <cell r="L215" t="str">
            <v>6% - 3%</v>
          </cell>
          <cell r="M215" t="str">
            <v>120</v>
          </cell>
          <cell r="N215" t="str">
            <v>D</v>
          </cell>
          <cell r="O215" t="str">
            <v>0</v>
          </cell>
          <cell r="P215">
            <v>19</v>
          </cell>
          <cell r="Q215" t="str">
            <v>5449000171610</v>
          </cell>
          <cell r="R215" t="str">
            <v>39.7 x 29.1 x 21.3</v>
          </cell>
          <cell r="S215">
            <v>24.151</v>
          </cell>
          <cell r="T215">
            <v>24.9</v>
          </cell>
          <cell r="U215">
            <v>0</v>
          </cell>
          <cell r="V215" t="str">
            <v>1 x 19L</v>
          </cell>
          <cell r="W215" t="str">
            <v>BIB</v>
          </cell>
          <cell r="X215" t="str">
            <v>5449000171610</v>
          </cell>
          <cell r="Y215" t="str">
            <v>39.7 x 29.1 x 21.3</v>
          </cell>
          <cell r="Z215">
            <v>24.151</v>
          </cell>
          <cell r="AA215">
            <v>24.9</v>
          </cell>
          <cell r="AB215">
            <v>0</v>
          </cell>
          <cell r="AC215" t="str">
            <v>1 x 19L</v>
          </cell>
          <cell r="AD215" t="str">
            <v>BIB</v>
          </cell>
          <cell r="AE215" t="str">
            <v>5449000171610</v>
          </cell>
          <cell r="AF215" t="str">
            <v>39.7 x 29.1 x 21.3</v>
          </cell>
          <cell r="AG215">
            <v>24.151</v>
          </cell>
          <cell r="AH215">
            <v>24.9</v>
          </cell>
          <cell r="AI215">
            <v>0</v>
          </cell>
          <cell r="AJ215">
            <v>10</v>
          </cell>
          <cell r="AK215">
            <v>4</v>
          </cell>
          <cell r="AL215">
            <v>40</v>
          </cell>
          <cell r="AM215">
            <v>1200</v>
          </cell>
          <cell r="AN215">
            <v>1000</v>
          </cell>
          <cell r="AO215">
            <v>1018</v>
          </cell>
          <cell r="AP215">
            <v>966.04</v>
          </cell>
          <cell r="AQ215">
            <v>1026</v>
          </cell>
          <cell r="AR215">
            <v>1</v>
          </cell>
          <cell r="AS215">
            <v>0</v>
          </cell>
          <cell r="AT215" t="str">
            <v>CHEP</v>
          </cell>
          <cell r="AU215" t="str">
            <v>5449000974181</v>
          </cell>
        </row>
        <row r="216">
          <cell r="A216">
            <v>406674</v>
          </cell>
          <cell r="B216" t="str">
            <v>6393</v>
          </cell>
          <cell r="C216" t="str">
            <v>MONSTER ENERGY BLIK 0.50L 6X4</v>
          </cell>
          <cell r="D216" t="str">
            <v>MONSTER ENERGY BOITE 0.50L 6X4</v>
          </cell>
          <cell r="E216" t="str">
            <v>Monster</v>
          </cell>
          <cell r="F216" t="str">
            <v>Energy</v>
          </cell>
          <cell r="G216" t="str">
            <v>CAN</v>
          </cell>
          <cell r="H216" t="str">
            <v xml:space="preserve"> %</v>
          </cell>
          <cell r="I216" t="str">
            <v>6 x 4 x 0.5L</v>
          </cell>
          <cell r="J216" t="str">
            <v/>
          </cell>
          <cell r="K216">
            <v>24</v>
          </cell>
          <cell r="L216" t="str">
            <v>6% - 3%</v>
          </cell>
          <cell r="M216" t="str">
            <v>24</v>
          </cell>
          <cell r="N216" t="str">
            <v>M</v>
          </cell>
          <cell r="O216" t="str">
            <v>8</v>
          </cell>
          <cell r="P216">
            <v>0.5</v>
          </cell>
          <cell r="Q216" t="str">
            <v>5060166690144</v>
          </cell>
          <cell r="R216" t="str">
            <v>6.65 x 6.65 x 16.83</v>
          </cell>
          <cell r="S216">
            <v>0.52300000000000002</v>
          </cell>
          <cell r="T216">
            <v>0.54</v>
          </cell>
          <cell r="U216">
            <v>0</v>
          </cell>
          <cell r="V216" t="str">
            <v>4 x 0.5L</v>
          </cell>
          <cell r="W216" t="str">
            <v>SHRINK</v>
          </cell>
          <cell r="X216" t="str">
            <v>5060166694609</v>
          </cell>
          <cell r="Y216" t="str">
            <v>13.3 x 13.3 x 16.83</v>
          </cell>
          <cell r="Z216">
            <v>2.0920000000000001</v>
          </cell>
          <cell r="AA216">
            <v>2.16</v>
          </cell>
          <cell r="AB216">
            <v>0</v>
          </cell>
          <cell r="AC216" t="str">
            <v>6 x 4 x 0.5L</v>
          </cell>
          <cell r="AD216" t="str">
            <v>TRAY WITH SHRINK</v>
          </cell>
          <cell r="AE216" t="str">
            <v>5060166694616</v>
          </cell>
          <cell r="AF216" t="str">
            <v>40.5 x 27.2 x 17.1</v>
          </cell>
          <cell r="AG216">
            <v>12.55</v>
          </cell>
          <cell r="AH216">
            <v>13.01</v>
          </cell>
          <cell r="AI216">
            <v>0</v>
          </cell>
          <cell r="AJ216">
            <v>10</v>
          </cell>
          <cell r="AK216">
            <v>8</v>
          </cell>
          <cell r="AL216">
            <v>80</v>
          </cell>
          <cell r="AM216">
            <v>1217</v>
          </cell>
          <cell r="AN216">
            <v>1000</v>
          </cell>
          <cell r="AO216">
            <v>1529</v>
          </cell>
          <cell r="AP216">
            <v>1004</v>
          </cell>
          <cell r="AQ216">
            <v>1071</v>
          </cell>
          <cell r="AR216">
            <v>3</v>
          </cell>
          <cell r="AS216">
            <v>0</v>
          </cell>
          <cell r="AT216" t="str">
            <v>CHEP</v>
          </cell>
          <cell r="AU216" t="str">
            <v>5060166694623</v>
          </cell>
        </row>
        <row r="217">
          <cell r="A217">
            <v>406720</v>
          </cell>
          <cell r="B217" t="str">
            <v>6347</v>
          </cell>
          <cell r="C217" t="str">
            <v>COCA-COLA HR BIB 250L 00019264</v>
          </cell>
          <cell r="D217" t="str">
            <v>COCA-COLA HR BIB 250L 00019264</v>
          </cell>
          <cell r="E217" t="str">
            <v>Coca-Cola</v>
          </cell>
          <cell r="F217" t="str">
            <v/>
          </cell>
          <cell r="G217" t="str">
            <v>BIB</v>
          </cell>
          <cell r="H217" t="str">
            <v xml:space="preserve"> %</v>
          </cell>
          <cell r="I217" t="str">
            <v>1 x 250L</v>
          </cell>
          <cell r="J217" t="str">
            <v/>
          </cell>
          <cell r="K217">
            <v>1</v>
          </cell>
          <cell r="L217" t="str">
            <v>6% - 3%</v>
          </cell>
          <cell r="M217" t="str">
            <v>120</v>
          </cell>
          <cell r="N217" t="str">
            <v>D</v>
          </cell>
          <cell r="O217" t="str">
            <v>0</v>
          </cell>
          <cell r="P217">
            <v>250</v>
          </cell>
          <cell r="Q217" t="str">
            <v>5449000171870</v>
          </cell>
          <cell r="R217" t="str">
            <v>80.9 x 60.9 x 83.3</v>
          </cell>
          <cell r="S217">
            <v>317.77499999999998</v>
          </cell>
          <cell r="T217">
            <v>339</v>
          </cell>
          <cell r="U217">
            <v>113.45</v>
          </cell>
          <cell r="V217" t="str">
            <v>1 x 250L</v>
          </cell>
          <cell r="W217" t="str">
            <v>BIB</v>
          </cell>
          <cell r="X217" t="str">
            <v>5449000171870</v>
          </cell>
          <cell r="Y217" t="str">
            <v>80.9 x 60.9 x 83.3</v>
          </cell>
          <cell r="Z217">
            <v>317.77499999999998</v>
          </cell>
          <cell r="AA217">
            <v>339</v>
          </cell>
          <cell r="AB217">
            <v>113.45</v>
          </cell>
          <cell r="AC217" t="str">
            <v>1 x 250L</v>
          </cell>
          <cell r="AD217" t="str">
            <v>BIB</v>
          </cell>
          <cell r="AE217" t="str">
            <v>5449000171870</v>
          </cell>
          <cell r="AF217" t="str">
            <v>80.9 x 60.9 x 83.3</v>
          </cell>
          <cell r="AG217">
            <v>317.77499999999998</v>
          </cell>
          <cell r="AH217">
            <v>339</v>
          </cell>
          <cell r="AI217">
            <v>113.45</v>
          </cell>
          <cell r="AJ217">
            <v>2</v>
          </cell>
          <cell r="AK217">
            <v>1</v>
          </cell>
          <cell r="AL217">
            <v>2</v>
          </cell>
          <cell r="AM217">
            <v>809</v>
          </cell>
          <cell r="AN217">
            <v>609</v>
          </cell>
          <cell r="AO217">
            <v>833</v>
          </cell>
          <cell r="AP217">
            <v>635.54999999999995</v>
          </cell>
          <cell r="AQ217">
            <v>0</v>
          </cell>
          <cell r="AR217">
            <v>1</v>
          </cell>
          <cell r="AS217">
            <v>113.45</v>
          </cell>
          <cell r="AT217" t="str">
            <v>ARCABOX</v>
          </cell>
          <cell r="AU217" t="str">
            <v>n/a</v>
          </cell>
        </row>
        <row r="218">
          <cell r="A218">
            <v>410076</v>
          </cell>
          <cell r="B218" t="str">
            <v>7292</v>
          </cell>
          <cell r="C218" t="str">
            <v>COCA-COLA PET 0.50L 3X8</v>
          </cell>
          <cell r="D218" t="str">
            <v>COCA-COLA PET 0.50L 3X8</v>
          </cell>
          <cell r="E218" t="str">
            <v>Coca-Cola</v>
          </cell>
          <cell r="F218" t="str">
            <v/>
          </cell>
          <cell r="G218" t="str">
            <v>PET</v>
          </cell>
          <cell r="H218" t="str">
            <v xml:space="preserve"> %</v>
          </cell>
          <cell r="I218" t="str">
            <v>3 x 8 x 0.5L</v>
          </cell>
          <cell r="J218" t="str">
            <v/>
          </cell>
          <cell r="K218">
            <v>24</v>
          </cell>
          <cell r="L218" t="str">
            <v>6% - 3%</v>
          </cell>
          <cell r="M218" t="str">
            <v>4</v>
          </cell>
          <cell r="N218" t="str">
            <v>M</v>
          </cell>
          <cell r="O218" t="str">
            <v>0</v>
          </cell>
          <cell r="P218">
            <v>0.5</v>
          </cell>
          <cell r="Q218" t="str">
            <v>54491472</v>
          </cell>
          <cell r="R218" t="str">
            <v>6.55 x 6.55 x 22.8</v>
          </cell>
          <cell r="S218">
            <v>0.51900000000000002</v>
          </cell>
          <cell r="T218">
            <v>0.54</v>
          </cell>
          <cell r="U218">
            <v>0</v>
          </cell>
          <cell r="V218" t="str">
            <v>8 x 0.5L</v>
          </cell>
          <cell r="W218" t="str">
            <v>SHRINK</v>
          </cell>
          <cell r="X218" t="str">
            <v>5449000175878</v>
          </cell>
          <cell r="Y218" t="str">
            <v>26.2 x 13.1 x 23.3</v>
          </cell>
          <cell r="Z218">
            <v>4.1539999999999999</v>
          </cell>
          <cell r="AA218">
            <v>4.3600000000000003</v>
          </cell>
          <cell r="AB218">
            <v>0</v>
          </cell>
          <cell r="AC218" t="str">
            <v>3 x 8 x 0.5L</v>
          </cell>
          <cell r="AD218" t="str">
            <v>SHRINKWRAPPED</v>
          </cell>
          <cell r="AE218" t="str">
            <v>5449000175885</v>
          </cell>
          <cell r="AF218" t="str">
            <v>39.3 x 26.2 x 23.3</v>
          </cell>
          <cell r="AG218">
            <v>12.462999999999999</v>
          </cell>
          <cell r="AH218">
            <v>13.11</v>
          </cell>
          <cell r="AI218">
            <v>0</v>
          </cell>
          <cell r="AJ218">
            <v>12</v>
          </cell>
          <cell r="AK218">
            <v>7</v>
          </cell>
          <cell r="AL218">
            <v>84</v>
          </cell>
          <cell r="AM218">
            <v>1200</v>
          </cell>
          <cell r="AN218">
            <v>1048</v>
          </cell>
          <cell r="AO218">
            <v>1791</v>
          </cell>
          <cell r="AP218">
            <v>1046.8920000000001</v>
          </cell>
          <cell r="AQ218">
            <v>1132</v>
          </cell>
          <cell r="AR218">
            <v>2</v>
          </cell>
          <cell r="AS218">
            <v>0</v>
          </cell>
          <cell r="AT218" t="str">
            <v>CHEP</v>
          </cell>
          <cell r="AU218" t="str">
            <v>5449000977007</v>
          </cell>
        </row>
        <row r="219">
          <cell r="A219">
            <v>410077</v>
          </cell>
          <cell r="B219" t="str">
            <v>7293</v>
          </cell>
          <cell r="C219" t="str">
            <v>COCA-COLA PET 0.25L 3X8</v>
          </cell>
          <cell r="D219" t="str">
            <v>COCA-COLA PET 0.25L 3X8</v>
          </cell>
          <cell r="E219" t="str">
            <v>Coca-Cola</v>
          </cell>
          <cell r="F219" t="str">
            <v/>
          </cell>
          <cell r="G219" t="str">
            <v>PET</v>
          </cell>
          <cell r="H219" t="str">
            <v xml:space="preserve"> %</v>
          </cell>
          <cell r="I219" t="str">
            <v>3 x 8 x 0.25L</v>
          </cell>
          <cell r="J219" t="str">
            <v/>
          </cell>
          <cell r="K219">
            <v>24</v>
          </cell>
          <cell r="L219" t="str">
            <v>6% - 3%</v>
          </cell>
          <cell r="M219" t="str">
            <v>4</v>
          </cell>
          <cell r="N219" t="str">
            <v>M</v>
          </cell>
          <cell r="O219" t="str">
            <v>0</v>
          </cell>
          <cell r="P219">
            <v>0.25</v>
          </cell>
          <cell r="Q219" t="str">
            <v>90338243</v>
          </cell>
          <cell r="R219" t="str">
            <v>5.52 x 5.52 x 17.6</v>
          </cell>
          <cell r="S219">
            <v>0.26</v>
          </cell>
          <cell r="T219">
            <v>0.28000000000000003</v>
          </cell>
          <cell r="U219">
            <v>0</v>
          </cell>
          <cell r="V219" t="str">
            <v>8 x 0.25L</v>
          </cell>
          <cell r="W219" t="str">
            <v>SHRINK</v>
          </cell>
          <cell r="X219" t="str">
            <v>5449000128836</v>
          </cell>
          <cell r="Y219" t="str">
            <v>22.1 x 11 x 18</v>
          </cell>
          <cell r="Z219">
            <v>2.077</v>
          </cell>
          <cell r="AA219">
            <v>2.2799999999999998</v>
          </cell>
          <cell r="AB219">
            <v>0</v>
          </cell>
          <cell r="AC219" t="str">
            <v>3 x 8 x 0.25L</v>
          </cell>
          <cell r="AD219" t="str">
            <v>SHRINKWRAPPED</v>
          </cell>
          <cell r="AE219" t="str">
            <v>5449000175823</v>
          </cell>
          <cell r="AF219" t="str">
            <v>33.1 x 22.1 x 18</v>
          </cell>
          <cell r="AG219">
            <v>6.2320000000000002</v>
          </cell>
          <cell r="AH219">
            <v>6.86</v>
          </cell>
          <cell r="AI219">
            <v>0</v>
          </cell>
          <cell r="AJ219">
            <v>15</v>
          </cell>
          <cell r="AK219">
            <v>8</v>
          </cell>
          <cell r="AL219">
            <v>120</v>
          </cell>
          <cell r="AM219">
            <v>1200</v>
          </cell>
          <cell r="AN219">
            <v>1000</v>
          </cell>
          <cell r="AO219">
            <v>1599</v>
          </cell>
          <cell r="AP219">
            <v>747.84</v>
          </cell>
          <cell r="AQ219">
            <v>854</v>
          </cell>
          <cell r="AR219">
            <v>2</v>
          </cell>
          <cell r="AS219">
            <v>0</v>
          </cell>
          <cell r="AT219" t="str">
            <v>CHEP</v>
          </cell>
          <cell r="AU219" t="str">
            <v>5449000976970</v>
          </cell>
        </row>
        <row r="220">
          <cell r="A220">
            <v>410079</v>
          </cell>
          <cell r="B220" t="str">
            <v>7289</v>
          </cell>
          <cell r="C220" t="str">
            <v>COCA-COLA ZERO PET 0.50L 3X8</v>
          </cell>
          <cell r="D220" t="str">
            <v>COCA-COLA ZERO PET 0.50L 3X8</v>
          </cell>
          <cell r="E220" t="str">
            <v>Coca-Cola Zero</v>
          </cell>
          <cell r="F220" t="str">
            <v/>
          </cell>
          <cell r="G220" t="str">
            <v>PET</v>
          </cell>
          <cell r="H220" t="str">
            <v xml:space="preserve"> %</v>
          </cell>
          <cell r="I220" t="str">
            <v>3 x 8 x 0.5L</v>
          </cell>
          <cell r="J220" t="str">
            <v/>
          </cell>
          <cell r="K220">
            <v>24</v>
          </cell>
          <cell r="L220" t="str">
            <v>6% - 3%</v>
          </cell>
          <cell r="M220" t="str">
            <v>4</v>
          </cell>
          <cell r="N220" t="str">
            <v>M</v>
          </cell>
          <cell r="O220" t="str">
            <v>0</v>
          </cell>
          <cell r="P220">
            <v>0.5</v>
          </cell>
          <cell r="Q220" t="str">
            <v>5449000131836</v>
          </cell>
          <cell r="R220" t="str">
            <v>6.55 x 6.55 x 22.8</v>
          </cell>
          <cell r="S220">
            <v>0.499</v>
          </cell>
          <cell r="T220">
            <v>0.52</v>
          </cell>
          <cell r="U220">
            <v>0</v>
          </cell>
          <cell r="V220" t="str">
            <v>8 x 0.5L</v>
          </cell>
          <cell r="W220" t="str">
            <v>SHRINK</v>
          </cell>
          <cell r="X220" t="str">
            <v>5449000060860</v>
          </cell>
          <cell r="Y220" t="str">
            <v>26.2 x 13.1 x 23.3</v>
          </cell>
          <cell r="Z220">
            <v>3.992</v>
          </cell>
          <cell r="AA220">
            <v>4.2</v>
          </cell>
          <cell r="AB220">
            <v>0</v>
          </cell>
          <cell r="AC220" t="str">
            <v>3 x 8 x 0.5L</v>
          </cell>
          <cell r="AD220" t="str">
            <v>SHRINKWRAPPED</v>
          </cell>
          <cell r="AE220" t="str">
            <v>5449000175908</v>
          </cell>
          <cell r="AF220" t="str">
            <v>39.3 x 26.2 x 23.3</v>
          </cell>
          <cell r="AG220">
            <v>11.976000000000001</v>
          </cell>
          <cell r="AH220">
            <v>12.62</v>
          </cell>
          <cell r="AI220">
            <v>0</v>
          </cell>
          <cell r="AJ220">
            <v>12</v>
          </cell>
          <cell r="AK220">
            <v>7</v>
          </cell>
          <cell r="AL220">
            <v>84</v>
          </cell>
          <cell r="AM220">
            <v>1200</v>
          </cell>
          <cell r="AN220">
            <v>1048</v>
          </cell>
          <cell r="AO220">
            <v>1791</v>
          </cell>
          <cell r="AP220">
            <v>1005.984</v>
          </cell>
          <cell r="AQ220">
            <v>1091</v>
          </cell>
          <cell r="AR220">
            <v>2</v>
          </cell>
          <cell r="AS220">
            <v>0</v>
          </cell>
          <cell r="AT220" t="str">
            <v>CHEP</v>
          </cell>
          <cell r="AU220" t="str">
            <v>5449000977021</v>
          </cell>
        </row>
        <row r="221">
          <cell r="A221">
            <v>410171</v>
          </cell>
          <cell r="B221" t="str">
            <v>7297</v>
          </cell>
          <cell r="C221" t="str">
            <v>COCA-COLA ZERO PET 0.25L 3X8</v>
          </cell>
          <cell r="D221" t="str">
            <v>COCA-COLA ZERO PET 0.25L 3X8</v>
          </cell>
          <cell r="E221" t="str">
            <v>Coca-Cola Zero</v>
          </cell>
          <cell r="F221" t="str">
            <v/>
          </cell>
          <cell r="G221" t="str">
            <v>PET</v>
          </cell>
          <cell r="H221" t="str">
            <v xml:space="preserve"> %</v>
          </cell>
          <cell r="I221" t="str">
            <v>3 x 8 x 0.25L</v>
          </cell>
          <cell r="J221" t="str">
            <v/>
          </cell>
          <cell r="K221">
            <v>24</v>
          </cell>
          <cell r="L221" t="str">
            <v>6% - 3%</v>
          </cell>
          <cell r="M221" t="str">
            <v>4</v>
          </cell>
          <cell r="N221" t="str">
            <v>M</v>
          </cell>
          <cell r="O221" t="str">
            <v>0</v>
          </cell>
          <cell r="P221">
            <v>0.25</v>
          </cell>
          <cell r="Q221" t="str">
            <v>50112579</v>
          </cell>
          <cell r="R221" t="str">
            <v>5.52 x 5.52 x 17.6</v>
          </cell>
          <cell r="S221">
            <v>0.25</v>
          </cell>
          <cell r="T221">
            <v>0.27</v>
          </cell>
          <cell r="U221">
            <v>0</v>
          </cell>
          <cell r="V221" t="str">
            <v>8 x 0.25L</v>
          </cell>
          <cell r="W221" t="str">
            <v>SHRINK</v>
          </cell>
          <cell r="X221" t="str">
            <v>5449000175830</v>
          </cell>
          <cell r="Y221" t="str">
            <v>22.1 x 11 x 18</v>
          </cell>
          <cell r="Z221">
            <v>1.996</v>
          </cell>
          <cell r="AA221">
            <v>2.2000000000000002</v>
          </cell>
          <cell r="AB221">
            <v>0</v>
          </cell>
          <cell r="AC221" t="str">
            <v>3 x 8 x 0.25L</v>
          </cell>
          <cell r="AD221" t="str">
            <v>SHRINKWRAPPED</v>
          </cell>
          <cell r="AE221" t="str">
            <v>5449000175861</v>
          </cell>
          <cell r="AF221" t="str">
            <v>33.1 x 22.1 x 18</v>
          </cell>
          <cell r="AG221">
            <v>5.9880000000000004</v>
          </cell>
          <cell r="AH221">
            <v>6.62</v>
          </cell>
          <cell r="AI221">
            <v>0</v>
          </cell>
          <cell r="AJ221">
            <v>15</v>
          </cell>
          <cell r="AK221">
            <v>8</v>
          </cell>
          <cell r="AL221">
            <v>120</v>
          </cell>
          <cell r="AM221">
            <v>1200</v>
          </cell>
          <cell r="AN221">
            <v>1000</v>
          </cell>
          <cell r="AO221">
            <v>1599</v>
          </cell>
          <cell r="AP221">
            <v>718.56</v>
          </cell>
          <cell r="AQ221">
            <v>825</v>
          </cell>
          <cell r="AR221">
            <v>2</v>
          </cell>
          <cell r="AS221">
            <v>0</v>
          </cell>
          <cell r="AT221" t="str">
            <v>CHEP</v>
          </cell>
          <cell r="AU221" t="str">
            <v>5449000976994</v>
          </cell>
        </row>
        <row r="222">
          <cell r="A222">
            <v>410885</v>
          </cell>
          <cell r="B222" t="str">
            <v>6368</v>
          </cell>
          <cell r="C222" t="str">
            <v>FANTA ORANGE HR BIB 19L 00021252</v>
          </cell>
          <cell r="D222" t="str">
            <v>FANTA ORANGE HR BIB 19L 00021252</v>
          </cell>
          <cell r="E222" t="str">
            <v>Fanta</v>
          </cell>
          <cell r="F222" t="str">
            <v>Orange</v>
          </cell>
          <cell r="G222" t="str">
            <v>BIB</v>
          </cell>
          <cell r="H222" t="str">
            <v xml:space="preserve"> %</v>
          </cell>
          <cell r="I222" t="str">
            <v>1 x 19L</v>
          </cell>
          <cell r="J222" t="str">
            <v/>
          </cell>
          <cell r="K222">
            <v>1</v>
          </cell>
          <cell r="L222" t="str">
            <v>6% - 3%</v>
          </cell>
          <cell r="M222" t="str">
            <v>120</v>
          </cell>
          <cell r="N222" t="str">
            <v>D</v>
          </cell>
          <cell r="O222" t="str">
            <v>0</v>
          </cell>
          <cell r="P222">
            <v>19</v>
          </cell>
          <cell r="Q222" t="str">
            <v>5449000171856</v>
          </cell>
          <cell r="R222" t="str">
            <v>39.7 x 29.1 x 21.3</v>
          </cell>
          <cell r="S222">
            <v>24.343</v>
          </cell>
          <cell r="T222">
            <v>24.81</v>
          </cell>
          <cell r="U222">
            <v>0</v>
          </cell>
          <cell r="V222" t="str">
            <v>1 x 19L</v>
          </cell>
          <cell r="W222" t="str">
            <v>BIB</v>
          </cell>
          <cell r="X222" t="str">
            <v>5449000171856</v>
          </cell>
          <cell r="Y222" t="str">
            <v>39.7 x 29.1 x 21.3</v>
          </cell>
          <cell r="Z222">
            <v>24.343</v>
          </cell>
          <cell r="AA222">
            <v>24.81</v>
          </cell>
          <cell r="AB222">
            <v>0</v>
          </cell>
          <cell r="AC222" t="str">
            <v>1 x 19L</v>
          </cell>
          <cell r="AD222" t="str">
            <v>BIB</v>
          </cell>
          <cell r="AE222" t="str">
            <v>5449000171856</v>
          </cell>
          <cell r="AF222" t="str">
            <v>39.7 x 29.1 x 21.3</v>
          </cell>
          <cell r="AG222">
            <v>24.343</v>
          </cell>
          <cell r="AH222">
            <v>24.81</v>
          </cell>
          <cell r="AI222">
            <v>0</v>
          </cell>
          <cell r="AJ222">
            <v>10</v>
          </cell>
          <cell r="AK222">
            <v>4</v>
          </cell>
          <cell r="AL222">
            <v>40</v>
          </cell>
          <cell r="AM222">
            <v>1200</v>
          </cell>
          <cell r="AN222">
            <v>1000</v>
          </cell>
          <cell r="AO222">
            <v>1018</v>
          </cell>
          <cell r="AP222">
            <v>973.72</v>
          </cell>
          <cell r="AQ222">
            <v>1023</v>
          </cell>
          <cell r="AR222">
            <v>1</v>
          </cell>
          <cell r="AS222">
            <v>0</v>
          </cell>
          <cell r="AT222" t="str">
            <v>CHEP</v>
          </cell>
          <cell r="AU222" t="str">
            <v>5449000974297</v>
          </cell>
        </row>
        <row r="223">
          <cell r="A223">
            <v>411157</v>
          </cell>
          <cell r="B223" t="str">
            <v>4902</v>
          </cell>
          <cell r="C223" t="str">
            <v>FANTA LEMON PET 1.50LX4</v>
          </cell>
          <cell r="D223" t="str">
            <v>FANTA CITRON PET 1.50LX4</v>
          </cell>
          <cell r="E223" t="str">
            <v>Fanta</v>
          </cell>
          <cell r="F223" t="str">
            <v>Lemon</v>
          </cell>
          <cell r="G223" t="str">
            <v>PET</v>
          </cell>
          <cell r="H223" t="str">
            <v xml:space="preserve"> %</v>
          </cell>
          <cell r="I223" t="str">
            <v>4 x 1.5L</v>
          </cell>
          <cell r="J223" t="str">
            <v/>
          </cell>
          <cell r="K223">
            <v>4</v>
          </cell>
          <cell r="L223" t="str">
            <v>6% - 3%</v>
          </cell>
          <cell r="M223" t="str">
            <v>6</v>
          </cell>
          <cell r="N223" t="str">
            <v>M</v>
          </cell>
          <cell r="O223" t="str">
            <v>0</v>
          </cell>
          <cell r="P223">
            <v>1.5</v>
          </cell>
          <cell r="Q223" t="str">
            <v>5449000001320</v>
          </cell>
          <cell r="R223" t="str">
            <v>9.48 x 9.48 x 31.3</v>
          </cell>
          <cell r="S223">
            <v>1.5649999999999999</v>
          </cell>
          <cell r="T223">
            <v>1.61</v>
          </cell>
          <cell r="U223">
            <v>0</v>
          </cell>
          <cell r="V223" t="str">
            <v>4 x 1.5L</v>
          </cell>
          <cell r="W223" t="str">
            <v>SHRINK</v>
          </cell>
          <cell r="X223" t="str">
            <v>5449000012401</v>
          </cell>
          <cell r="Y223" t="str">
            <v>18.95 x 18.95 x 31.6</v>
          </cell>
          <cell r="Z223">
            <v>6.2610000000000001</v>
          </cell>
          <cell r="AA223">
            <v>6.45</v>
          </cell>
          <cell r="AB223">
            <v>0</v>
          </cell>
          <cell r="AC223" t="str">
            <v>4 x 1.5L</v>
          </cell>
          <cell r="AD223" t="str">
            <v>SHRINKWRAPPED</v>
          </cell>
          <cell r="AE223" t="str">
            <v>5449000012401</v>
          </cell>
          <cell r="AF223" t="str">
            <v>18.95 x 18.95 x 31.6</v>
          </cell>
          <cell r="AG223">
            <v>6.2610000000000001</v>
          </cell>
          <cell r="AH223">
            <v>6.45</v>
          </cell>
          <cell r="AI223">
            <v>0</v>
          </cell>
          <cell r="AJ223">
            <v>30</v>
          </cell>
          <cell r="AK223">
            <v>4</v>
          </cell>
          <cell r="AL223">
            <v>120</v>
          </cell>
          <cell r="AM223">
            <v>1200</v>
          </cell>
          <cell r="AN223">
            <v>1000</v>
          </cell>
          <cell r="AO223">
            <v>1435</v>
          </cell>
          <cell r="AP223">
            <v>751.32</v>
          </cell>
          <cell r="AQ223">
            <v>806</v>
          </cell>
          <cell r="AR223">
            <v>2</v>
          </cell>
          <cell r="AS223">
            <v>0</v>
          </cell>
          <cell r="AT223" t="str">
            <v>CHEP</v>
          </cell>
          <cell r="AU223" t="str">
            <v>5449000977670</v>
          </cell>
        </row>
        <row r="224">
          <cell r="A224">
            <v>411161</v>
          </cell>
          <cell r="B224" t="str">
            <v>5254</v>
          </cell>
          <cell r="C224" t="str">
            <v>FANTA ZERO ORANGE PET 1.50LX4</v>
          </cell>
          <cell r="D224" t="str">
            <v>FANTA ZERO ORANGE PET 1.50LX4</v>
          </cell>
          <cell r="E224" t="str">
            <v>Fanta</v>
          </cell>
          <cell r="F224" t="str">
            <v>Zero Orange</v>
          </cell>
          <cell r="G224" t="str">
            <v>PET</v>
          </cell>
          <cell r="H224" t="str">
            <v xml:space="preserve"> %</v>
          </cell>
          <cell r="I224" t="str">
            <v>4 x 1.5L</v>
          </cell>
          <cell r="J224" t="str">
            <v/>
          </cell>
          <cell r="K224">
            <v>4</v>
          </cell>
          <cell r="L224" t="str">
            <v>6% - 3%</v>
          </cell>
          <cell r="M224" t="str">
            <v>6</v>
          </cell>
          <cell r="N224" t="str">
            <v>M</v>
          </cell>
          <cell r="O224" t="str">
            <v>0</v>
          </cell>
          <cell r="P224">
            <v>1.5</v>
          </cell>
          <cell r="Q224" t="str">
            <v>5449000138026</v>
          </cell>
          <cell r="R224" t="str">
            <v>9.48 x 9.48 x 31.3</v>
          </cell>
          <cell r="S224">
            <v>1.5009999999999999</v>
          </cell>
          <cell r="T224">
            <v>1.54</v>
          </cell>
          <cell r="U224">
            <v>0</v>
          </cell>
          <cell r="V224" t="str">
            <v>4 x 1.5L</v>
          </cell>
          <cell r="W224" t="str">
            <v>SHRINK</v>
          </cell>
          <cell r="X224" t="str">
            <v>5449000149657</v>
          </cell>
          <cell r="Y224" t="str">
            <v>18.95 x 18.95 x 31.6</v>
          </cell>
          <cell r="Z224">
            <v>6.0030000000000001</v>
          </cell>
          <cell r="AA224">
            <v>6.19</v>
          </cell>
          <cell r="AB224">
            <v>0</v>
          </cell>
          <cell r="AC224" t="str">
            <v>4 x 1.5L</v>
          </cell>
          <cell r="AD224" t="str">
            <v>SHRINKWRAPPED</v>
          </cell>
          <cell r="AE224" t="str">
            <v>5449000149657</v>
          </cell>
          <cell r="AF224" t="str">
            <v>18.95 x 18.95 x 31.6</v>
          </cell>
          <cell r="AG224">
            <v>6.0030000000000001</v>
          </cell>
          <cell r="AH224">
            <v>6.19</v>
          </cell>
          <cell r="AI224">
            <v>0</v>
          </cell>
          <cell r="AJ224">
            <v>30</v>
          </cell>
          <cell r="AK224">
            <v>4</v>
          </cell>
          <cell r="AL224">
            <v>120</v>
          </cell>
          <cell r="AM224">
            <v>1200</v>
          </cell>
          <cell r="AN224">
            <v>1000</v>
          </cell>
          <cell r="AO224">
            <v>1435</v>
          </cell>
          <cell r="AP224">
            <v>720.36</v>
          </cell>
          <cell r="AQ224">
            <v>775</v>
          </cell>
          <cell r="AR224">
            <v>2</v>
          </cell>
          <cell r="AS224">
            <v>0</v>
          </cell>
          <cell r="AT224" t="str">
            <v>CHEP</v>
          </cell>
          <cell r="AU224" t="str">
            <v>5449000977908</v>
          </cell>
        </row>
        <row r="225">
          <cell r="A225">
            <v>411162</v>
          </cell>
          <cell r="B225" t="str">
            <v>4842</v>
          </cell>
          <cell r="C225" t="str">
            <v>FANTA ORANGE PET 1.50LX4</v>
          </cell>
          <cell r="D225" t="str">
            <v>FANTA ORANGE PET 1.50LX4</v>
          </cell>
          <cell r="E225" t="str">
            <v>Fanta</v>
          </cell>
          <cell r="F225" t="str">
            <v>Orange</v>
          </cell>
          <cell r="G225" t="str">
            <v>PET</v>
          </cell>
          <cell r="H225" t="str">
            <v xml:space="preserve"> %</v>
          </cell>
          <cell r="I225" t="str">
            <v>4 x 1.5L</v>
          </cell>
          <cell r="J225" t="str">
            <v/>
          </cell>
          <cell r="K225">
            <v>4</v>
          </cell>
          <cell r="L225" t="str">
            <v>6% - 3%</v>
          </cell>
          <cell r="M225" t="str">
            <v>6</v>
          </cell>
          <cell r="N225" t="str">
            <v>M</v>
          </cell>
          <cell r="O225" t="str">
            <v>0</v>
          </cell>
          <cell r="P225">
            <v>1.5</v>
          </cell>
          <cell r="Q225" t="str">
            <v>5449000052926</v>
          </cell>
          <cell r="R225" t="str">
            <v>9.48 x 9.48 x 31.3</v>
          </cell>
          <cell r="S225">
            <v>1.5649999999999999</v>
          </cell>
          <cell r="T225">
            <v>1.61</v>
          </cell>
          <cell r="U225">
            <v>0</v>
          </cell>
          <cell r="V225" t="str">
            <v>4 x 1.5L</v>
          </cell>
          <cell r="W225" t="str">
            <v>SHRINK</v>
          </cell>
          <cell r="X225" t="str">
            <v>5449000022042</v>
          </cell>
          <cell r="Y225" t="str">
            <v>18.95 x 18.95 x 31.6</v>
          </cell>
          <cell r="Z225">
            <v>6.26</v>
          </cell>
          <cell r="AA225">
            <v>6.45</v>
          </cell>
          <cell r="AB225">
            <v>0</v>
          </cell>
          <cell r="AC225" t="str">
            <v>4 x 1.5L</v>
          </cell>
          <cell r="AD225" t="str">
            <v>SHRINKWRAPPED</v>
          </cell>
          <cell r="AE225" t="str">
            <v>5449000022042</v>
          </cell>
          <cell r="AF225" t="str">
            <v>18.95 x 18.95 x 31.6</v>
          </cell>
          <cell r="AG225">
            <v>6.26</v>
          </cell>
          <cell r="AH225">
            <v>6.45</v>
          </cell>
          <cell r="AI225">
            <v>0</v>
          </cell>
          <cell r="AJ225">
            <v>30</v>
          </cell>
          <cell r="AK225">
            <v>4</v>
          </cell>
          <cell r="AL225">
            <v>120</v>
          </cell>
          <cell r="AM225">
            <v>1200</v>
          </cell>
          <cell r="AN225">
            <v>1000</v>
          </cell>
          <cell r="AO225">
            <v>1435</v>
          </cell>
          <cell r="AP225">
            <v>751.2</v>
          </cell>
          <cell r="AQ225">
            <v>805</v>
          </cell>
          <cell r="AR225">
            <v>2</v>
          </cell>
          <cell r="AS225">
            <v>0</v>
          </cell>
          <cell r="AT225" t="str">
            <v>CHEP</v>
          </cell>
          <cell r="AU225" t="str">
            <v>5449000977694</v>
          </cell>
        </row>
        <row r="226">
          <cell r="A226">
            <v>411165</v>
          </cell>
          <cell r="B226" t="str">
            <v>4580</v>
          </cell>
          <cell r="C226" t="str">
            <v>CHAUDFONTAINE SPARKLING PET 1.50LX6</v>
          </cell>
          <cell r="D226" t="str">
            <v>CHAUDFONTAINE PETILLANT PET 1.50LX6</v>
          </cell>
          <cell r="E226" t="str">
            <v>Chaudfontaine</v>
          </cell>
          <cell r="F226" t="str">
            <v>Sparkling</v>
          </cell>
          <cell r="G226" t="str">
            <v>PET</v>
          </cell>
          <cell r="H226" t="str">
            <v xml:space="preserve"> %</v>
          </cell>
          <cell r="I226" t="str">
            <v>6 x 1.5L</v>
          </cell>
          <cell r="J226" t="str">
            <v/>
          </cell>
          <cell r="K226">
            <v>6</v>
          </cell>
          <cell r="L226" t="str">
            <v>6% - 3%</v>
          </cell>
          <cell r="M226" t="str">
            <v>9</v>
          </cell>
          <cell r="N226" t="str">
            <v>M</v>
          </cell>
          <cell r="O226" t="str">
            <v>2</v>
          </cell>
          <cell r="P226">
            <v>1.5</v>
          </cell>
          <cell r="Q226" t="str">
            <v>5449000111708</v>
          </cell>
          <cell r="R226" t="str">
            <v>8.8 x 8.8 x 32.6</v>
          </cell>
          <cell r="S226">
            <v>1.496</v>
          </cell>
          <cell r="T226">
            <v>1.54</v>
          </cell>
          <cell r="U226">
            <v>0</v>
          </cell>
          <cell r="V226" t="str">
            <v>6 x 1.5L</v>
          </cell>
          <cell r="W226" t="str">
            <v>SHRINK</v>
          </cell>
          <cell r="X226" t="str">
            <v>5449000111722</v>
          </cell>
          <cell r="Y226" t="str">
            <v>26.4 x 17.6 x 32.9</v>
          </cell>
          <cell r="Z226">
            <v>8.9749999999999996</v>
          </cell>
          <cell r="AA226">
            <v>9.26</v>
          </cell>
          <cell r="AB226">
            <v>0</v>
          </cell>
          <cell r="AC226" t="str">
            <v>6 x 1.5L</v>
          </cell>
          <cell r="AD226" t="str">
            <v>SHRINKWRAPPED</v>
          </cell>
          <cell r="AE226" t="str">
            <v>5449000111722</v>
          </cell>
          <cell r="AF226" t="str">
            <v>26.4 x 17.6 x 32.9</v>
          </cell>
          <cell r="AG226">
            <v>8.9749999999999996</v>
          </cell>
          <cell r="AH226">
            <v>9.26</v>
          </cell>
          <cell r="AI226">
            <v>0</v>
          </cell>
          <cell r="AJ226">
            <v>28</v>
          </cell>
          <cell r="AK226">
            <v>4</v>
          </cell>
          <cell r="AL226">
            <v>112</v>
          </cell>
          <cell r="AM226">
            <v>1232</v>
          </cell>
          <cell r="AN226">
            <v>1056</v>
          </cell>
          <cell r="AO226">
            <v>1488</v>
          </cell>
          <cell r="AP226">
            <v>1005.2</v>
          </cell>
          <cell r="AQ226">
            <v>1069</v>
          </cell>
          <cell r="AR226">
            <v>2</v>
          </cell>
          <cell r="AS226">
            <v>0</v>
          </cell>
          <cell r="AT226" t="str">
            <v>CHEP</v>
          </cell>
          <cell r="AU226" t="str">
            <v>5449000976451</v>
          </cell>
        </row>
        <row r="227">
          <cell r="A227">
            <v>411167</v>
          </cell>
          <cell r="B227" t="str">
            <v>4729</v>
          </cell>
          <cell r="C227" t="str">
            <v>CHAUDFONTAINE STILL PET 1.50LX6</v>
          </cell>
          <cell r="D227" t="str">
            <v>CHAUDFONTAINE STILL PET 1.50LX6</v>
          </cell>
          <cell r="E227" t="str">
            <v>Chaudfontaine</v>
          </cell>
          <cell r="F227" t="str">
            <v>Still</v>
          </cell>
          <cell r="G227" t="str">
            <v>PET</v>
          </cell>
          <cell r="H227" t="str">
            <v xml:space="preserve"> %</v>
          </cell>
          <cell r="I227" t="str">
            <v>6 x 1.5L</v>
          </cell>
          <cell r="J227" t="str">
            <v/>
          </cell>
          <cell r="K227">
            <v>6</v>
          </cell>
          <cell r="L227" t="str">
            <v>6% - 3%</v>
          </cell>
          <cell r="M227" t="str">
            <v>24</v>
          </cell>
          <cell r="N227" t="str">
            <v>M</v>
          </cell>
          <cell r="O227" t="str">
            <v>2</v>
          </cell>
          <cell r="P227">
            <v>1.5</v>
          </cell>
          <cell r="Q227" t="str">
            <v>5449000111654</v>
          </cell>
          <cell r="R227" t="str">
            <v>8.8 x 8.8 x 32.9</v>
          </cell>
          <cell r="S227">
            <v>1.496</v>
          </cell>
          <cell r="T227">
            <v>1.53</v>
          </cell>
          <cell r="U227">
            <v>0</v>
          </cell>
          <cell r="V227" t="str">
            <v>6 x 1.5L</v>
          </cell>
          <cell r="W227" t="str">
            <v>SHRINK</v>
          </cell>
          <cell r="X227" t="str">
            <v>5449000111685</v>
          </cell>
          <cell r="Y227" t="str">
            <v>26.4 x 17.6 x 32.9</v>
          </cell>
          <cell r="Z227">
            <v>8.9749999999999996</v>
          </cell>
          <cell r="AA227">
            <v>9.19</v>
          </cell>
          <cell r="AB227">
            <v>0</v>
          </cell>
          <cell r="AC227" t="str">
            <v>6 x 1.5L</v>
          </cell>
          <cell r="AD227" t="str">
            <v>SHRINKWRAPPED</v>
          </cell>
          <cell r="AE227" t="str">
            <v>5449000111685</v>
          </cell>
          <cell r="AF227" t="str">
            <v>26.4 x 17.6 x 32.9</v>
          </cell>
          <cell r="AG227">
            <v>8.9749999999999996</v>
          </cell>
          <cell r="AH227">
            <v>9.19</v>
          </cell>
          <cell r="AI227">
            <v>0</v>
          </cell>
          <cell r="AJ227">
            <v>28</v>
          </cell>
          <cell r="AK227">
            <v>4</v>
          </cell>
          <cell r="AL227">
            <v>112</v>
          </cell>
          <cell r="AM227">
            <v>1232</v>
          </cell>
          <cell r="AN227">
            <v>1056</v>
          </cell>
          <cell r="AO227">
            <v>1489</v>
          </cell>
          <cell r="AP227">
            <v>1005.2</v>
          </cell>
          <cell r="AQ227">
            <v>1063</v>
          </cell>
          <cell r="AR227">
            <v>2</v>
          </cell>
          <cell r="AS227">
            <v>0</v>
          </cell>
          <cell r="AT227" t="str">
            <v>CHEP</v>
          </cell>
          <cell r="AU227" t="str">
            <v>5449000949714</v>
          </cell>
        </row>
        <row r="228">
          <cell r="A228">
            <v>411181</v>
          </cell>
          <cell r="B228" t="str">
            <v>4884</v>
          </cell>
          <cell r="C228" t="str">
            <v>SPRITE PET 1.50LX4</v>
          </cell>
          <cell r="D228" t="str">
            <v>SPRITE PET 1.50LX4</v>
          </cell>
          <cell r="E228" t="str">
            <v>Sprite</v>
          </cell>
          <cell r="F228" t="str">
            <v/>
          </cell>
          <cell r="G228" t="str">
            <v>PET</v>
          </cell>
          <cell r="H228" t="str">
            <v xml:space="preserve"> %</v>
          </cell>
          <cell r="I228" t="str">
            <v>4 x 1.5L</v>
          </cell>
          <cell r="J228" t="str">
            <v/>
          </cell>
          <cell r="K228">
            <v>4</v>
          </cell>
          <cell r="L228" t="str">
            <v>6% - 3%</v>
          </cell>
          <cell r="M228" t="str">
            <v>6</v>
          </cell>
          <cell r="N228" t="str">
            <v>M</v>
          </cell>
          <cell r="O228" t="str">
            <v>0</v>
          </cell>
          <cell r="P228">
            <v>1.5</v>
          </cell>
          <cell r="Q228" t="str">
            <v>5449000012203</v>
          </cell>
          <cell r="R228" t="str">
            <v>9.48 x 9.48 x 31.3</v>
          </cell>
          <cell r="S228">
            <v>1.536</v>
          </cell>
          <cell r="T228">
            <v>1.58</v>
          </cell>
          <cell r="U228">
            <v>0</v>
          </cell>
          <cell r="V228" t="str">
            <v>4 x 1.5L</v>
          </cell>
          <cell r="W228" t="str">
            <v>SHRINK</v>
          </cell>
          <cell r="X228" t="str">
            <v>5449000019660</v>
          </cell>
          <cell r="Y228" t="str">
            <v>18.95 x 18.95 x 31.6</v>
          </cell>
          <cell r="Z228">
            <v>6.1420000000000003</v>
          </cell>
          <cell r="AA228">
            <v>6.33</v>
          </cell>
          <cell r="AB228">
            <v>0</v>
          </cell>
          <cell r="AC228" t="str">
            <v>4 x 1.5L</v>
          </cell>
          <cell r="AD228" t="str">
            <v>SHRINKWRAPPED</v>
          </cell>
          <cell r="AE228" t="str">
            <v>5449000019660</v>
          </cell>
          <cell r="AF228" t="str">
            <v>18.95 x 18.95 x 31.6</v>
          </cell>
          <cell r="AG228">
            <v>6.1420000000000003</v>
          </cell>
          <cell r="AH228">
            <v>6.33</v>
          </cell>
          <cell r="AI228">
            <v>0</v>
          </cell>
          <cell r="AJ228">
            <v>30</v>
          </cell>
          <cell r="AK228">
            <v>4</v>
          </cell>
          <cell r="AL228">
            <v>120</v>
          </cell>
          <cell r="AM228">
            <v>1200</v>
          </cell>
          <cell r="AN228">
            <v>1000</v>
          </cell>
          <cell r="AO228">
            <v>1435</v>
          </cell>
          <cell r="AP228">
            <v>737.04</v>
          </cell>
          <cell r="AQ228">
            <v>791</v>
          </cell>
          <cell r="AR228">
            <v>2</v>
          </cell>
          <cell r="AS228">
            <v>0</v>
          </cell>
          <cell r="AT228" t="str">
            <v>CHEP</v>
          </cell>
          <cell r="AU228" t="str">
            <v>5449000977717</v>
          </cell>
        </row>
        <row r="229">
          <cell r="A229">
            <v>411182</v>
          </cell>
          <cell r="B229" t="str">
            <v>4816</v>
          </cell>
          <cell r="C229" t="str">
            <v>SPRITE NO SUGAR PET 1.50LX4</v>
          </cell>
          <cell r="D229" t="str">
            <v>SPRITE NO SUGAR PET 1.50LX4</v>
          </cell>
          <cell r="E229" t="str">
            <v>Sprite</v>
          </cell>
          <cell r="F229" t="str">
            <v>No Sugar</v>
          </cell>
          <cell r="G229" t="str">
            <v>PET</v>
          </cell>
          <cell r="H229" t="str">
            <v xml:space="preserve"> %</v>
          </cell>
          <cell r="I229" t="str">
            <v>4 x 1.5L</v>
          </cell>
          <cell r="J229" t="str">
            <v/>
          </cell>
          <cell r="K229">
            <v>4</v>
          </cell>
          <cell r="L229" t="str">
            <v>6% - 3%</v>
          </cell>
          <cell r="M229" t="str">
            <v>6</v>
          </cell>
          <cell r="N229" t="str">
            <v>M</v>
          </cell>
          <cell r="O229" t="str">
            <v>0</v>
          </cell>
          <cell r="P229">
            <v>1.5</v>
          </cell>
          <cell r="Q229" t="str">
            <v>5449000110039</v>
          </cell>
          <cell r="R229" t="str">
            <v>9.48 x 9.48 x 31.3</v>
          </cell>
          <cell r="S229">
            <v>1.4970000000000001</v>
          </cell>
          <cell r="T229">
            <v>1.54</v>
          </cell>
          <cell r="U229">
            <v>0</v>
          </cell>
          <cell r="V229" t="str">
            <v>4 x 1.5L</v>
          </cell>
          <cell r="W229" t="str">
            <v>SHRINK</v>
          </cell>
          <cell r="X229" t="str">
            <v>5449000139320</v>
          </cell>
          <cell r="Y229" t="str">
            <v>18.95 x 18.95 x 31.6</v>
          </cell>
          <cell r="Z229">
            <v>5.9889999999999999</v>
          </cell>
          <cell r="AA229">
            <v>6.18</v>
          </cell>
          <cell r="AB229">
            <v>0</v>
          </cell>
          <cell r="AC229" t="str">
            <v>4 x 1.5L</v>
          </cell>
          <cell r="AD229" t="str">
            <v>SHRINKWRAPPED</v>
          </cell>
          <cell r="AE229" t="str">
            <v>5449000139320</v>
          </cell>
          <cell r="AF229" t="str">
            <v>18.95 x 18.95 x 31.6</v>
          </cell>
          <cell r="AG229">
            <v>5.9889999999999999</v>
          </cell>
          <cell r="AH229">
            <v>6.18</v>
          </cell>
          <cell r="AI229">
            <v>0</v>
          </cell>
          <cell r="AJ229">
            <v>30</v>
          </cell>
          <cell r="AK229">
            <v>4</v>
          </cell>
          <cell r="AL229">
            <v>120</v>
          </cell>
          <cell r="AM229">
            <v>1200</v>
          </cell>
          <cell r="AN229">
            <v>1000</v>
          </cell>
          <cell r="AO229">
            <v>1435</v>
          </cell>
          <cell r="AP229">
            <v>718.68</v>
          </cell>
          <cell r="AQ229">
            <v>773</v>
          </cell>
          <cell r="AR229">
            <v>2</v>
          </cell>
          <cell r="AS229">
            <v>0</v>
          </cell>
          <cell r="AT229" t="str">
            <v>CHEP</v>
          </cell>
          <cell r="AU229" t="str">
            <v>5449000977878</v>
          </cell>
        </row>
        <row r="230">
          <cell r="A230">
            <v>411183</v>
          </cell>
          <cell r="B230" t="str">
            <v>4579</v>
          </cell>
          <cell r="C230" t="str">
            <v>AQUARIUS DAILY ORANGE PET 1.50LX6</v>
          </cell>
          <cell r="D230" t="str">
            <v>AQUARIUS DAILY ORANGE PET 1.50LX6</v>
          </cell>
          <cell r="E230" t="str">
            <v>Aquarius</v>
          </cell>
          <cell r="F230" t="str">
            <v>Orange</v>
          </cell>
          <cell r="G230" t="str">
            <v>PET</v>
          </cell>
          <cell r="H230" t="str">
            <v xml:space="preserve"> %</v>
          </cell>
          <cell r="I230" t="str">
            <v>6 x 1.5L</v>
          </cell>
          <cell r="J230" t="str">
            <v/>
          </cell>
          <cell r="K230">
            <v>6</v>
          </cell>
          <cell r="L230" t="str">
            <v>6% - 3%</v>
          </cell>
          <cell r="M230" t="str">
            <v>9</v>
          </cell>
          <cell r="N230" t="str">
            <v>M</v>
          </cell>
          <cell r="O230" t="str">
            <v>6</v>
          </cell>
          <cell r="P230">
            <v>1.5</v>
          </cell>
          <cell r="Q230" t="str">
            <v>5449000133847</v>
          </cell>
          <cell r="R230" t="str">
            <v>8.77 x 8.77 x 32.85</v>
          </cell>
          <cell r="S230">
            <v>1.5429999999999999</v>
          </cell>
          <cell r="T230">
            <v>1.5840000000000001</v>
          </cell>
          <cell r="U230">
            <v>0</v>
          </cell>
          <cell r="V230" t="str">
            <v>6 x 1.5L</v>
          </cell>
          <cell r="W230" t="str">
            <v>SHRINK</v>
          </cell>
          <cell r="X230" t="str">
            <v>5449000133854</v>
          </cell>
          <cell r="Y230" t="str">
            <v>26.31 x 17.54 x 32.85</v>
          </cell>
          <cell r="Z230">
            <v>9.26</v>
          </cell>
          <cell r="AA230">
            <v>9.5060000000000002</v>
          </cell>
          <cell r="AB230">
            <v>0</v>
          </cell>
          <cell r="AC230" t="str">
            <v>6 x 1.5L</v>
          </cell>
          <cell r="AD230" t="str">
            <v>SHRINKWRAPPED</v>
          </cell>
          <cell r="AE230" t="str">
            <v>5449000133854</v>
          </cell>
          <cell r="AF230" t="str">
            <v>26.31 x 17.54 x 32.85</v>
          </cell>
          <cell r="AG230">
            <v>9.26</v>
          </cell>
          <cell r="AH230">
            <v>9.5060000000000002</v>
          </cell>
          <cell r="AI230">
            <v>0</v>
          </cell>
          <cell r="AJ230">
            <v>21</v>
          </cell>
          <cell r="AK230">
            <v>4</v>
          </cell>
          <cell r="AL230">
            <v>84</v>
          </cell>
          <cell r="AM230">
            <v>1227.8</v>
          </cell>
          <cell r="AN230">
            <v>800</v>
          </cell>
          <cell r="AO230">
            <v>1473</v>
          </cell>
          <cell r="AP230">
            <v>777.84</v>
          </cell>
          <cell r="AQ230">
            <v>824.57500000000005</v>
          </cell>
          <cell r="AR230">
            <v>1</v>
          </cell>
          <cell r="AS230">
            <v>0</v>
          </cell>
          <cell r="AT230" t="str">
            <v>EURO CHEP</v>
          </cell>
          <cell r="AU230" t="str">
            <v>5449000976345</v>
          </cell>
        </row>
        <row r="231">
          <cell r="A231">
            <v>411184</v>
          </cell>
          <cell r="B231" t="str">
            <v>4767</v>
          </cell>
          <cell r="C231" t="str">
            <v>AQUARIUS DAILY RED PEACH PET 1.50LX6</v>
          </cell>
          <cell r="D231" t="str">
            <v>AQUARIUS DAILY RED PEACH PET 1.50LX6</v>
          </cell>
          <cell r="E231" t="str">
            <v>Aquarius</v>
          </cell>
          <cell r="F231" t="str">
            <v>Red Peach</v>
          </cell>
          <cell r="G231" t="str">
            <v>PET</v>
          </cell>
          <cell r="H231" t="str">
            <v xml:space="preserve"> %</v>
          </cell>
          <cell r="I231" t="str">
            <v>6 x 1.5L</v>
          </cell>
          <cell r="J231" t="str">
            <v/>
          </cell>
          <cell r="K231">
            <v>6</v>
          </cell>
          <cell r="L231" t="str">
            <v>6% - 3%</v>
          </cell>
          <cell r="M231" t="str">
            <v>9</v>
          </cell>
          <cell r="N231" t="str">
            <v>M</v>
          </cell>
          <cell r="O231" t="str">
            <v>6</v>
          </cell>
          <cell r="P231">
            <v>1.5</v>
          </cell>
          <cell r="Q231" t="str">
            <v>5449000144881</v>
          </cell>
          <cell r="R231" t="str">
            <v>8.77 x 8.77 x 32.85</v>
          </cell>
          <cell r="S231">
            <v>1.54</v>
          </cell>
          <cell r="T231">
            <v>1.581</v>
          </cell>
          <cell r="U231">
            <v>0</v>
          </cell>
          <cell r="V231" t="str">
            <v>6 x 1.5L</v>
          </cell>
          <cell r="W231" t="str">
            <v>SHRINK</v>
          </cell>
          <cell r="X231" t="str">
            <v>5449000144898</v>
          </cell>
          <cell r="Y231" t="str">
            <v>26.31 x 17.54 x 31.9</v>
          </cell>
          <cell r="Z231">
            <v>9.2420000000000009</v>
          </cell>
          <cell r="AA231">
            <v>9.4879999999999995</v>
          </cell>
          <cell r="AB231">
            <v>0</v>
          </cell>
          <cell r="AC231" t="str">
            <v>6 x 1.5L</v>
          </cell>
          <cell r="AD231" t="str">
            <v>SHRINKWRAPPED</v>
          </cell>
          <cell r="AE231" t="str">
            <v>5449000144898</v>
          </cell>
          <cell r="AF231" t="str">
            <v>26.31 x 17.54 x 31.9</v>
          </cell>
          <cell r="AG231">
            <v>9.2420000000000009</v>
          </cell>
          <cell r="AH231">
            <v>9.4879999999999995</v>
          </cell>
          <cell r="AI231">
            <v>0</v>
          </cell>
          <cell r="AJ231">
            <v>21</v>
          </cell>
          <cell r="AK231">
            <v>4</v>
          </cell>
          <cell r="AL231">
            <v>84</v>
          </cell>
          <cell r="AM231">
            <v>1227.8</v>
          </cell>
          <cell r="AN231">
            <v>800</v>
          </cell>
          <cell r="AO231">
            <v>1473</v>
          </cell>
          <cell r="AP231">
            <v>776.32799999999997</v>
          </cell>
          <cell r="AQ231">
            <v>823.06299999999999</v>
          </cell>
          <cell r="AR231">
            <v>1</v>
          </cell>
          <cell r="AS231">
            <v>0</v>
          </cell>
          <cell r="AT231" t="str">
            <v>EURO CHEP</v>
          </cell>
          <cell r="AU231" t="str">
            <v>5449000976352</v>
          </cell>
        </row>
        <row r="232">
          <cell r="A232">
            <v>411271</v>
          </cell>
          <cell r="B232" t="str">
            <v>4600</v>
          </cell>
          <cell r="C232" t="str">
            <v>COCA-COLA PET 1.50LX6</v>
          </cell>
          <cell r="D232" t="str">
            <v>COCA-COLA PET 1.50LX6</v>
          </cell>
          <cell r="E232" t="str">
            <v>Coca-Cola</v>
          </cell>
          <cell r="F232" t="str">
            <v/>
          </cell>
          <cell r="G232" t="str">
            <v>PET</v>
          </cell>
          <cell r="H232" t="str">
            <v xml:space="preserve"> %</v>
          </cell>
          <cell r="I232" t="str">
            <v>6 x 1.5L</v>
          </cell>
          <cell r="J232" t="str">
            <v/>
          </cell>
          <cell r="K232">
            <v>6</v>
          </cell>
          <cell r="L232" t="str">
            <v>6% - 3%</v>
          </cell>
          <cell r="M232" t="str">
            <v>6</v>
          </cell>
          <cell r="N232" t="str">
            <v>M</v>
          </cell>
          <cell r="O232" t="str">
            <v>0</v>
          </cell>
          <cell r="P232">
            <v>1.5</v>
          </cell>
          <cell r="Q232" t="str">
            <v>5449000000439</v>
          </cell>
          <cell r="R232" t="str">
            <v>9.48 x 9.48 x 31.3</v>
          </cell>
          <cell r="S232">
            <v>1.5580000000000001</v>
          </cell>
          <cell r="T232">
            <v>1.6</v>
          </cell>
          <cell r="U232">
            <v>0</v>
          </cell>
          <cell r="V232" t="str">
            <v>6 x 1.5L</v>
          </cell>
          <cell r="W232" t="str">
            <v>SHRINK</v>
          </cell>
          <cell r="X232" t="str">
            <v>5449000050564</v>
          </cell>
          <cell r="Y232" t="str">
            <v>28.43 x 18.95 x 31.6</v>
          </cell>
          <cell r="Z232">
            <v>9.3469999999999995</v>
          </cell>
          <cell r="AA232">
            <v>9.6199999999999992</v>
          </cell>
          <cell r="AB232">
            <v>0</v>
          </cell>
          <cell r="AC232" t="str">
            <v>6 x 1.5L</v>
          </cell>
          <cell r="AD232" t="str">
            <v>SHRINKWRAPPED</v>
          </cell>
          <cell r="AE232" t="str">
            <v>5449000050564</v>
          </cell>
          <cell r="AF232" t="str">
            <v>28.43 x 18.95 x 31.6</v>
          </cell>
          <cell r="AG232">
            <v>9.3469999999999995</v>
          </cell>
          <cell r="AH232">
            <v>9.6199999999999992</v>
          </cell>
          <cell r="AI232">
            <v>0</v>
          </cell>
          <cell r="AJ232">
            <v>22</v>
          </cell>
          <cell r="AK232">
            <v>5</v>
          </cell>
          <cell r="AL232">
            <v>110</v>
          </cell>
          <cell r="AM232">
            <v>1200</v>
          </cell>
          <cell r="AN232">
            <v>1043</v>
          </cell>
          <cell r="AO232">
            <v>1754</v>
          </cell>
          <cell r="AP232">
            <v>1028.17</v>
          </cell>
          <cell r="AQ232">
            <v>1091</v>
          </cell>
          <cell r="AR232">
            <v>2</v>
          </cell>
          <cell r="AS232">
            <v>0</v>
          </cell>
          <cell r="AT232" t="str">
            <v>CHEP</v>
          </cell>
          <cell r="AU232" t="str">
            <v>5449000977595</v>
          </cell>
        </row>
        <row r="233">
          <cell r="A233">
            <v>411273</v>
          </cell>
          <cell r="B233" t="str">
            <v>4818</v>
          </cell>
          <cell r="C233" t="str">
            <v>COCA-COLA LIGHT PET 1.50LX6</v>
          </cell>
          <cell r="D233" t="str">
            <v>COCA-COLA LIGHT PET 1.5LX6</v>
          </cell>
          <cell r="E233" t="str">
            <v>Coca-Cola Light</v>
          </cell>
          <cell r="F233" t="str">
            <v/>
          </cell>
          <cell r="G233" t="str">
            <v>PET</v>
          </cell>
          <cell r="H233" t="str">
            <v xml:space="preserve"> %</v>
          </cell>
          <cell r="I233" t="str">
            <v>6 x 1.5L</v>
          </cell>
          <cell r="J233" t="str">
            <v/>
          </cell>
          <cell r="K233">
            <v>6</v>
          </cell>
          <cell r="L233" t="str">
            <v>6% - 3%</v>
          </cell>
          <cell r="M233" t="str">
            <v>6</v>
          </cell>
          <cell r="N233" t="str">
            <v>M</v>
          </cell>
          <cell r="O233" t="str">
            <v>0</v>
          </cell>
          <cell r="P233">
            <v>1.5</v>
          </cell>
          <cell r="Q233" t="str">
            <v>5449000050212</v>
          </cell>
          <cell r="R233" t="str">
            <v>9.48 x 9.48 x 31.3</v>
          </cell>
          <cell r="S233">
            <v>1.4970000000000001</v>
          </cell>
          <cell r="T233">
            <v>1.54</v>
          </cell>
          <cell r="U233">
            <v>0</v>
          </cell>
          <cell r="V233" t="str">
            <v>6 x 1.5L</v>
          </cell>
          <cell r="W233" t="str">
            <v>SHRINK</v>
          </cell>
          <cell r="X233" t="str">
            <v>5449000000484</v>
          </cell>
          <cell r="Y233" t="str">
            <v>28.43 x 18.95 x 31.6</v>
          </cell>
          <cell r="Z233">
            <v>8.9809999999999999</v>
          </cell>
          <cell r="AA233">
            <v>9.26</v>
          </cell>
          <cell r="AB233">
            <v>0</v>
          </cell>
          <cell r="AC233" t="str">
            <v>6 x 1.5L</v>
          </cell>
          <cell r="AD233" t="str">
            <v>SHRINKWRAPPED</v>
          </cell>
          <cell r="AE233" t="str">
            <v>5449000000484</v>
          </cell>
          <cell r="AF233" t="str">
            <v>28.43 x 18.95 x 31.6</v>
          </cell>
          <cell r="AG233">
            <v>8.9809999999999999</v>
          </cell>
          <cell r="AH233">
            <v>9.26</v>
          </cell>
          <cell r="AI233">
            <v>0</v>
          </cell>
          <cell r="AJ233">
            <v>22</v>
          </cell>
          <cell r="AK233">
            <v>5</v>
          </cell>
          <cell r="AL233">
            <v>110</v>
          </cell>
          <cell r="AM233">
            <v>1200</v>
          </cell>
          <cell r="AN233">
            <v>1043</v>
          </cell>
          <cell r="AO233">
            <v>1754</v>
          </cell>
          <cell r="AP233">
            <v>987.91</v>
          </cell>
          <cell r="AQ233">
            <v>1051</v>
          </cell>
          <cell r="AR233">
            <v>2</v>
          </cell>
          <cell r="AS233">
            <v>0</v>
          </cell>
          <cell r="AT233" t="str">
            <v>CHEP</v>
          </cell>
          <cell r="AU233" t="str">
            <v>5449000977632</v>
          </cell>
        </row>
        <row r="234">
          <cell r="A234">
            <v>411275</v>
          </cell>
          <cell r="B234" t="str">
            <v>4578</v>
          </cell>
          <cell r="C234" t="str">
            <v>COCA-COLA ZERO PET 1.50LX6</v>
          </cell>
          <cell r="D234" t="str">
            <v>COCA-COLA ZERO PET 1.50LX6</v>
          </cell>
          <cell r="E234" t="str">
            <v>Coca-Cola Zero</v>
          </cell>
          <cell r="F234" t="str">
            <v/>
          </cell>
          <cell r="G234" t="str">
            <v>PET</v>
          </cell>
          <cell r="H234" t="str">
            <v xml:space="preserve"> %</v>
          </cell>
          <cell r="I234" t="str">
            <v>6 x 1.5L</v>
          </cell>
          <cell r="J234" t="str">
            <v/>
          </cell>
          <cell r="K234">
            <v>6</v>
          </cell>
          <cell r="L234" t="str">
            <v>6% - 3%</v>
          </cell>
          <cell r="M234" t="str">
            <v>6</v>
          </cell>
          <cell r="N234" t="str">
            <v>M</v>
          </cell>
          <cell r="O234" t="str">
            <v>0</v>
          </cell>
          <cell r="P234">
            <v>1.5</v>
          </cell>
          <cell r="Q234" t="str">
            <v>5449000133335</v>
          </cell>
          <cell r="R234" t="str">
            <v>9.48 x 9.48 x 31.3</v>
          </cell>
          <cell r="S234">
            <v>1.4970000000000001</v>
          </cell>
          <cell r="T234">
            <v>1.54</v>
          </cell>
          <cell r="U234">
            <v>0</v>
          </cell>
          <cell r="V234" t="str">
            <v>6 x 1.5L</v>
          </cell>
          <cell r="W234" t="str">
            <v>SHRINK</v>
          </cell>
          <cell r="X234" t="str">
            <v>5449000134578</v>
          </cell>
          <cell r="Y234" t="str">
            <v>28.43 x 18.95 x 31.6</v>
          </cell>
          <cell r="Z234">
            <v>8.9819999999999993</v>
          </cell>
          <cell r="AA234">
            <v>9.26</v>
          </cell>
          <cell r="AB234">
            <v>0</v>
          </cell>
          <cell r="AC234" t="str">
            <v>6 x 1.5L</v>
          </cell>
          <cell r="AD234" t="str">
            <v>SHRINKWRAPPED</v>
          </cell>
          <cell r="AE234" t="str">
            <v>5449000134578</v>
          </cell>
          <cell r="AF234" t="str">
            <v>28.43 x 18.95 x 31.6</v>
          </cell>
          <cell r="AG234">
            <v>8.9819999999999993</v>
          </cell>
          <cell r="AH234">
            <v>9.26</v>
          </cell>
          <cell r="AI234">
            <v>0</v>
          </cell>
          <cell r="AJ234">
            <v>22</v>
          </cell>
          <cell r="AK234">
            <v>5</v>
          </cell>
          <cell r="AL234">
            <v>110</v>
          </cell>
          <cell r="AM234">
            <v>1200</v>
          </cell>
          <cell r="AN234">
            <v>1043</v>
          </cell>
          <cell r="AO234">
            <v>1754</v>
          </cell>
          <cell r="AP234">
            <v>988.02</v>
          </cell>
          <cell r="AQ234">
            <v>1051</v>
          </cell>
          <cell r="AR234">
            <v>2</v>
          </cell>
          <cell r="AS234">
            <v>0</v>
          </cell>
          <cell r="AT234" t="str">
            <v>CHEP</v>
          </cell>
          <cell r="AU234" t="str">
            <v>5449000977854</v>
          </cell>
        </row>
        <row r="235">
          <cell r="A235">
            <v>411278</v>
          </cell>
          <cell r="B235" t="str">
            <v>5244</v>
          </cell>
          <cell r="C235" t="str">
            <v>FANTA ZERO ORANGE PET 1.50LX6</v>
          </cell>
          <cell r="D235" t="str">
            <v>FANTA ZERO ORANGE PET 1.50LX6</v>
          </cell>
          <cell r="E235" t="str">
            <v>Fanta</v>
          </cell>
          <cell r="F235" t="str">
            <v>Zero Orange</v>
          </cell>
          <cell r="G235" t="str">
            <v>PET</v>
          </cell>
          <cell r="H235" t="str">
            <v xml:space="preserve"> %</v>
          </cell>
          <cell r="I235" t="str">
            <v>6 x 1.5L</v>
          </cell>
          <cell r="J235" t="str">
            <v/>
          </cell>
          <cell r="K235">
            <v>6</v>
          </cell>
          <cell r="L235" t="str">
            <v>6% - 3%</v>
          </cell>
          <cell r="M235" t="str">
            <v>6</v>
          </cell>
          <cell r="N235" t="str">
            <v>M</v>
          </cell>
          <cell r="O235" t="str">
            <v>0</v>
          </cell>
          <cell r="P235">
            <v>1.5</v>
          </cell>
          <cell r="Q235" t="str">
            <v>5449000138026</v>
          </cell>
          <cell r="R235" t="str">
            <v>9.48 x 9.48 x 31.3</v>
          </cell>
          <cell r="S235">
            <v>1.5009999999999999</v>
          </cell>
          <cell r="T235">
            <v>1.54</v>
          </cell>
          <cell r="U235">
            <v>0</v>
          </cell>
          <cell r="V235" t="str">
            <v>6 x 1.5L</v>
          </cell>
          <cell r="W235" t="str">
            <v>SHRINK</v>
          </cell>
          <cell r="X235" t="str">
            <v>5449000070722</v>
          </cell>
          <cell r="Y235" t="str">
            <v>28.43 x 18.95 x 31.6</v>
          </cell>
          <cell r="Z235">
            <v>9.0050000000000008</v>
          </cell>
          <cell r="AA235">
            <v>9.2799999999999994</v>
          </cell>
          <cell r="AB235">
            <v>0</v>
          </cell>
          <cell r="AC235" t="str">
            <v>6 x 1.5L</v>
          </cell>
          <cell r="AD235" t="str">
            <v>SHRINKWRAPPED</v>
          </cell>
          <cell r="AE235" t="str">
            <v>5449000070722</v>
          </cell>
          <cell r="AF235" t="str">
            <v>28.43 x 18.95 x 31.6</v>
          </cell>
          <cell r="AG235">
            <v>9.0050000000000008</v>
          </cell>
          <cell r="AH235">
            <v>9.2799999999999994</v>
          </cell>
          <cell r="AI235">
            <v>0</v>
          </cell>
          <cell r="AJ235">
            <v>22</v>
          </cell>
          <cell r="AK235">
            <v>5</v>
          </cell>
          <cell r="AL235">
            <v>110</v>
          </cell>
          <cell r="AM235">
            <v>1200</v>
          </cell>
          <cell r="AN235">
            <v>1043</v>
          </cell>
          <cell r="AO235">
            <v>1754</v>
          </cell>
          <cell r="AP235">
            <v>990.55</v>
          </cell>
          <cell r="AQ235">
            <v>1054</v>
          </cell>
          <cell r="AR235">
            <v>2</v>
          </cell>
          <cell r="AS235">
            <v>0</v>
          </cell>
          <cell r="AT235" t="str">
            <v>CHEP</v>
          </cell>
          <cell r="AU235" t="str">
            <v>5449000977892</v>
          </cell>
        </row>
        <row r="236">
          <cell r="A236">
            <v>411280</v>
          </cell>
          <cell r="B236" t="str">
            <v>4706</v>
          </cell>
          <cell r="C236" t="str">
            <v>SPRITE PET 1.50LX6</v>
          </cell>
          <cell r="D236" t="str">
            <v>SPRITE PET 1.50LX6</v>
          </cell>
          <cell r="E236" t="str">
            <v>Sprite</v>
          </cell>
          <cell r="F236" t="str">
            <v/>
          </cell>
          <cell r="G236" t="str">
            <v>PET</v>
          </cell>
          <cell r="H236" t="str">
            <v xml:space="preserve"> %</v>
          </cell>
          <cell r="I236" t="str">
            <v>6 x 1.5L</v>
          </cell>
          <cell r="J236" t="str">
            <v/>
          </cell>
          <cell r="K236">
            <v>6</v>
          </cell>
          <cell r="L236" t="str">
            <v>6% - 3%</v>
          </cell>
          <cell r="M236" t="str">
            <v>6</v>
          </cell>
          <cell r="N236" t="str">
            <v>M</v>
          </cell>
          <cell r="O236" t="str">
            <v>0</v>
          </cell>
          <cell r="P236">
            <v>1.5</v>
          </cell>
          <cell r="Q236" t="str">
            <v>5449000012203</v>
          </cell>
          <cell r="R236" t="str">
            <v>9.48 x 9.48 x 31.3</v>
          </cell>
          <cell r="S236">
            <v>1.5349999999999999</v>
          </cell>
          <cell r="T236">
            <v>1.58</v>
          </cell>
          <cell r="U236">
            <v>0</v>
          </cell>
          <cell r="V236" t="str">
            <v>6 x 1.5L</v>
          </cell>
          <cell r="W236" t="str">
            <v>SHRINK</v>
          </cell>
          <cell r="X236" t="str">
            <v>5449000053534</v>
          </cell>
          <cell r="Y236" t="str">
            <v>28.43 x 18.95 x 31.6</v>
          </cell>
          <cell r="Z236">
            <v>9.2119999999999997</v>
          </cell>
          <cell r="AA236">
            <v>9.49</v>
          </cell>
          <cell r="AB236">
            <v>0</v>
          </cell>
          <cell r="AC236" t="str">
            <v>6 x 1.5L</v>
          </cell>
          <cell r="AD236" t="str">
            <v>SHRINKWRAPPED</v>
          </cell>
          <cell r="AE236" t="str">
            <v>5449000053534</v>
          </cell>
          <cell r="AF236" t="str">
            <v>28.43 x 18.95 x 31.6</v>
          </cell>
          <cell r="AG236">
            <v>9.2119999999999997</v>
          </cell>
          <cell r="AH236">
            <v>9.49</v>
          </cell>
          <cell r="AI236">
            <v>0</v>
          </cell>
          <cell r="AJ236">
            <v>22</v>
          </cell>
          <cell r="AK236">
            <v>5</v>
          </cell>
          <cell r="AL236">
            <v>110</v>
          </cell>
          <cell r="AM236">
            <v>1200</v>
          </cell>
          <cell r="AN236">
            <v>1043</v>
          </cell>
          <cell r="AO236">
            <v>1754</v>
          </cell>
          <cell r="AP236">
            <v>1013.32</v>
          </cell>
          <cell r="AQ236">
            <v>1076</v>
          </cell>
          <cell r="AR236">
            <v>2</v>
          </cell>
          <cell r="AS236">
            <v>0</v>
          </cell>
          <cell r="AT236" t="str">
            <v>CHEP</v>
          </cell>
          <cell r="AU236" t="str">
            <v>5449000929068</v>
          </cell>
        </row>
        <row r="237">
          <cell r="A237">
            <v>411281</v>
          </cell>
          <cell r="B237" t="str">
            <v>4886</v>
          </cell>
          <cell r="C237" t="str">
            <v>SPRITE NO SUGAR PET 1.50LX6</v>
          </cell>
          <cell r="D237" t="str">
            <v>SPRITE NO SUGAR PET 1.50LX6</v>
          </cell>
          <cell r="E237" t="str">
            <v>Sprite</v>
          </cell>
          <cell r="F237" t="str">
            <v>No Sugar</v>
          </cell>
          <cell r="G237" t="str">
            <v>PET</v>
          </cell>
          <cell r="H237" t="str">
            <v xml:space="preserve"> %</v>
          </cell>
          <cell r="I237" t="str">
            <v>6 x 1.5L</v>
          </cell>
          <cell r="J237" t="str">
            <v/>
          </cell>
          <cell r="K237">
            <v>6</v>
          </cell>
          <cell r="L237" t="str">
            <v>6% - 3%</v>
          </cell>
          <cell r="M237" t="str">
            <v>6</v>
          </cell>
          <cell r="N237" t="str">
            <v>M</v>
          </cell>
          <cell r="O237" t="str">
            <v>0</v>
          </cell>
          <cell r="P237">
            <v>1.5</v>
          </cell>
          <cell r="Q237" t="str">
            <v>5449000110039</v>
          </cell>
          <cell r="R237" t="str">
            <v>9.48 x 9.48 x 31.3</v>
          </cell>
          <cell r="S237">
            <v>1.4970000000000001</v>
          </cell>
          <cell r="T237">
            <v>1.54</v>
          </cell>
          <cell r="U237">
            <v>0</v>
          </cell>
          <cell r="V237" t="str">
            <v>6 x 1.5L</v>
          </cell>
          <cell r="W237" t="str">
            <v>SHRINK</v>
          </cell>
          <cell r="X237" t="str">
            <v>5449000130624</v>
          </cell>
          <cell r="Y237" t="str">
            <v>28.43 x 18.95 x 31.6</v>
          </cell>
          <cell r="Z237">
            <v>8.984</v>
          </cell>
          <cell r="AA237">
            <v>9.26</v>
          </cell>
          <cell r="AB237">
            <v>0</v>
          </cell>
          <cell r="AC237" t="str">
            <v>6 x 1.5L</v>
          </cell>
          <cell r="AD237" t="str">
            <v>SHRINKWRAPPED</v>
          </cell>
          <cell r="AE237" t="str">
            <v>5449000130624</v>
          </cell>
          <cell r="AF237" t="str">
            <v>28.43 x 18.95 x 31.6</v>
          </cell>
          <cell r="AG237">
            <v>8.984</v>
          </cell>
          <cell r="AH237">
            <v>9.26</v>
          </cell>
          <cell r="AI237">
            <v>0</v>
          </cell>
          <cell r="AJ237">
            <v>22</v>
          </cell>
          <cell r="AK237">
            <v>5</v>
          </cell>
          <cell r="AL237">
            <v>110</v>
          </cell>
          <cell r="AM237">
            <v>1200</v>
          </cell>
          <cell r="AN237">
            <v>1043</v>
          </cell>
          <cell r="AO237">
            <v>1754</v>
          </cell>
          <cell r="AP237">
            <v>988.24</v>
          </cell>
          <cell r="AQ237">
            <v>1051</v>
          </cell>
          <cell r="AR237">
            <v>2</v>
          </cell>
          <cell r="AS237">
            <v>0</v>
          </cell>
          <cell r="AT237" t="str">
            <v>CHEP</v>
          </cell>
          <cell r="AU237" t="str">
            <v>5449000929075</v>
          </cell>
        </row>
        <row r="238">
          <cell r="A238">
            <v>411282</v>
          </cell>
          <cell r="B238" t="str">
            <v>5122</v>
          </cell>
          <cell r="C238" t="str">
            <v>ROSPORT VIVA PET 1.50LX6</v>
          </cell>
          <cell r="D238" t="str">
            <v>ROSPORT VIVA PET 1.50LX6</v>
          </cell>
          <cell r="E238" t="str">
            <v>Rosport</v>
          </cell>
          <cell r="F238" t="str">
            <v>Viva</v>
          </cell>
          <cell r="G238" t="str">
            <v>PET</v>
          </cell>
          <cell r="H238" t="str">
            <v xml:space="preserve"> %</v>
          </cell>
          <cell r="I238" t="str">
            <v>6 x 1.5L</v>
          </cell>
          <cell r="J238" t="str">
            <v/>
          </cell>
          <cell r="K238">
            <v>6</v>
          </cell>
          <cell r="L238" t="str">
            <v>6% - 3%</v>
          </cell>
          <cell r="M238" t="str">
            <v>12</v>
          </cell>
          <cell r="N238" t="str">
            <v>M*</v>
          </cell>
          <cell r="O238" t="str">
            <v>0</v>
          </cell>
          <cell r="P238">
            <v>1.5</v>
          </cell>
          <cell r="Q238" t="str">
            <v>5450038030596</v>
          </cell>
          <cell r="R238" t="str">
            <v>8.7 x 8.7 x 33.7</v>
          </cell>
          <cell r="S238">
            <v>1.496</v>
          </cell>
          <cell r="T238">
            <v>1.53</v>
          </cell>
          <cell r="U238">
            <v>0</v>
          </cell>
          <cell r="V238" t="str">
            <v>6 x 1.5L</v>
          </cell>
          <cell r="W238" t="str">
            <v>SHRINK</v>
          </cell>
          <cell r="X238" t="str">
            <v>5450038030695</v>
          </cell>
          <cell r="Y238" t="str">
            <v>26.1 x 17.4 x 33.7</v>
          </cell>
          <cell r="Z238">
            <v>8.9749999999999996</v>
          </cell>
          <cell r="AA238">
            <v>9.32</v>
          </cell>
          <cell r="AB238">
            <v>0</v>
          </cell>
          <cell r="AC238" t="str">
            <v>6 x 1.5L</v>
          </cell>
          <cell r="AD238" t="str">
            <v>SHRINKWRAPPED</v>
          </cell>
          <cell r="AE238" t="str">
            <v>5450038030695</v>
          </cell>
          <cell r="AF238" t="str">
            <v>26.1 x 17.4 x 33.7</v>
          </cell>
          <cell r="AG238">
            <v>8.9749999999999996</v>
          </cell>
          <cell r="AH238">
            <v>9.32</v>
          </cell>
          <cell r="AI238">
            <v>0</v>
          </cell>
          <cell r="AJ238">
            <v>28</v>
          </cell>
          <cell r="AK238">
            <v>4</v>
          </cell>
          <cell r="AL238">
            <v>112</v>
          </cell>
          <cell r="AM238">
            <v>1218</v>
          </cell>
          <cell r="AN238">
            <v>1044</v>
          </cell>
          <cell r="AO238">
            <v>1510</v>
          </cell>
          <cell r="AP238">
            <v>1005.2</v>
          </cell>
          <cell r="AQ238">
            <v>1062</v>
          </cell>
          <cell r="AR238">
            <v>2</v>
          </cell>
          <cell r="AS238">
            <v>0</v>
          </cell>
          <cell r="AT238" t="str">
            <v>CHEP</v>
          </cell>
          <cell r="AU238" t="str">
            <v>5450038430693</v>
          </cell>
        </row>
        <row r="239">
          <cell r="A239">
            <v>411285</v>
          </cell>
          <cell r="B239" t="str">
            <v>4735</v>
          </cell>
          <cell r="C239" t="str">
            <v>CHAUDFONTAINE STILL PET 1.50LX8</v>
          </cell>
          <cell r="D239" t="str">
            <v>CHAUDFONTAINE STILL PET 1.50LX8</v>
          </cell>
          <cell r="E239" t="str">
            <v>Chaudfontaine</v>
          </cell>
          <cell r="F239" t="str">
            <v>Still</v>
          </cell>
          <cell r="G239" t="str">
            <v>PET</v>
          </cell>
          <cell r="H239" t="str">
            <v xml:space="preserve"> %</v>
          </cell>
          <cell r="I239" t="str">
            <v>8 x 1.5L</v>
          </cell>
          <cell r="J239" t="str">
            <v/>
          </cell>
          <cell r="K239">
            <v>8</v>
          </cell>
          <cell r="L239" t="str">
            <v>6% - 3%</v>
          </cell>
          <cell r="M239" t="str">
            <v>24</v>
          </cell>
          <cell r="N239" t="str">
            <v>M</v>
          </cell>
          <cell r="O239" t="str">
            <v>2</v>
          </cell>
          <cell r="P239">
            <v>1.5</v>
          </cell>
          <cell r="Q239" t="str">
            <v>5449000111654</v>
          </cell>
          <cell r="R239" t="str">
            <v>8.8 x 8.8 x 32.9</v>
          </cell>
          <cell r="S239">
            <v>1.496</v>
          </cell>
          <cell r="T239">
            <v>1.53</v>
          </cell>
          <cell r="U239">
            <v>0</v>
          </cell>
          <cell r="V239" t="str">
            <v>8 x 1.5L</v>
          </cell>
          <cell r="W239" t="str">
            <v>SHRINK</v>
          </cell>
          <cell r="X239" t="str">
            <v>5449000111661</v>
          </cell>
          <cell r="Y239" t="str">
            <v>35.2 x 17.6 x 32.9</v>
          </cell>
          <cell r="Z239">
            <v>11.965999999999999</v>
          </cell>
          <cell r="AA239">
            <v>12.26</v>
          </cell>
          <cell r="AB239">
            <v>0</v>
          </cell>
          <cell r="AC239" t="str">
            <v>8 x 1.5L</v>
          </cell>
          <cell r="AD239" t="str">
            <v>SHRINKWRAPPED</v>
          </cell>
          <cell r="AE239" t="str">
            <v>5449000111661</v>
          </cell>
          <cell r="AF239" t="str">
            <v>35.2 x 17.6 x 32.9</v>
          </cell>
          <cell r="AG239">
            <v>11.965999999999999</v>
          </cell>
          <cell r="AH239">
            <v>12.26</v>
          </cell>
          <cell r="AI239">
            <v>0</v>
          </cell>
          <cell r="AJ239">
            <v>17</v>
          </cell>
          <cell r="AK239">
            <v>4</v>
          </cell>
          <cell r="AL239">
            <v>68</v>
          </cell>
          <cell r="AM239">
            <v>1232</v>
          </cell>
          <cell r="AN239">
            <v>880</v>
          </cell>
          <cell r="AO239">
            <v>1471</v>
          </cell>
          <cell r="AP239">
            <v>813.68799999999999</v>
          </cell>
          <cell r="AQ239">
            <v>862</v>
          </cell>
          <cell r="AR239">
            <v>2</v>
          </cell>
          <cell r="AS239">
            <v>0</v>
          </cell>
          <cell r="AT239" t="str">
            <v>EURO CHEP</v>
          </cell>
          <cell r="AU239" t="str">
            <v>5449000976413</v>
          </cell>
        </row>
        <row r="240">
          <cell r="A240">
            <v>411292</v>
          </cell>
          <cell r="B240" t="str">
            <v>5040</v>
          </cell>
          <cell r="C240" t="str">
            <v>CHAUDFONTAINE STILL PET 1.00LX6</v>
          </cell>
          <cell r="D240" t="str">
            <v>CHAUDFONTAINE STILL PET 1.00LX6</v>
          </cell>
          <cell r="E240" t="str">
            <v>Chaudfontaine</v>
          </cell>
          <cell r="F240" t="str">
            <v>Still</v>
          </cell>
          <cell r="G240" t="str">
            <v>PET</v>
          </cell>
          <cell r="H240" t="str">
            <v xml:space="preserve"> %</v>
          </cell>
          <cell r="I240" t="str">
            <v>6 x 1L</v>
          </cell>
          <cell r="J240" t="str">
            <v/>
          </cell>
          <cell r="K240">
            <v>6</v>
          </cell>
          <cell r="L240" t="str">
            <v>6% - 3%</v>
          </cell>
          <cell r="M240" t="str">
            <v>24</v>
          </cell>
          <cell r="N240" t="str">
            <v>M</v>
          </cell>
          <cell r="O240" t="str">
            <v>2</v>
          </cell>
          <cell r="P240">
            <v>1</v>
          </cell>
          <cell r="Q240" t="str">
            <v>5449000113290</v>
          </cell>
          <cell r="R240" t="str">
            <v>8.1 x 8.1 x 26.9</v>
          </cell>
          <cell r="S240">
            <v>0.997</v>
          </cell>
          <cell r="T240">
            <v>1.03</v>
          </cell>
          <cell r="U240">
            <v>0</v>
          </cell>
          <cell r="V240" t="str">
            <v>6 x 1L</v>
          </cell>
          <cell r="W240" t="str">
            <v>SHRINK</v>
          </cell>
          <cell r="X240" t="str">
            <v>5449000002730</v>
          </cell>
          <cell r="Y240" t="str">
            <v>24.3 x 16.2 x 26.9</v>
          </cell>
          <cell r="Z240">
            <v>5.9829999999999997</v>
          </cell>
          <cell r="AA240">
            <v>6.18</v>
          </cell>
          <cell r="AB240">
            <v>0</v>
          </cell>
          <cell r="AC240" t="str">
            <v>6 x 1L</v>
          </cell>
          <cell r="AD240" t="str">
            <v>SHRINKWRAPPED</v>
          </cell>
          <cell r="AE240" t="str">
            <v>5449000002730</v>
          </cell>
          <cell r="AF240" t="str">
            <v>24.3 x 16.2 x 26.9</v>
          </cell>
          <cell r="AG240">
            <v>5.9829999999999997</v>
          </cell>
          <cell r="AH240">
            <v>6.18</v>
          </cell>
          <cell r="AI240">
            <v>0</v>
          </cell>
          <cell r="AJ240">
            <v>30</v>
          </cell>
          <cell r="AK240">
            <v>5</v>
          </cell>
          <cell r="AL240">
            <v>150</v>
          </cell>
          <cell r="AM240">
            <v>1215</v>
          </cell>
          <cell r="AN240">
            <v>1000</v>
          </cell>
          <cell r="AO240">
            <v>1521</v>
          </cell>
          <cell r="AP240">
            <v>897.45</v>
          </cell>
          <cell r="AQ240">
            <v>960</v>
          </cell>
          <cell r="AR240">
            <v>2</v>
          </cell>
          <cell r="AS240">
            <v>0</v>
          </cell>
          <cell r="AT240" t="str">
            <v>CHEP</v>
          </cell>
          <cell r="AU240" t="str">
            <v>5449000976468</v>
          </cell>
        </row>
        <row r="241">
          <cell r="A241">
            <v>411294</v>
          </cell>
          <cell r="B241" t="str">
            <v>4693</v>
          </cell>
          <cell r="C241" t="str">
            <v>COCA-COLA PET 1.00LX6</v>
          </cell>
          <cell r="D241" t="str">
            <v>COCA-COLA PET 1.00LX6</v>
          </cell>
          <cell r="E241" t="str">
            <v>Coca-Cola</v>
          </cell>
          <cell r="F241" t="str">
            <v/>
          </cell>
          <cell r="G241" t="str">
            <v>PET</v>
          </cell>
          <cell r="H241" t="str">
            <v xml:space="preserve"> %</v>
          </cell>
          <cell r="I241" t="str">
            <v>6 x 1L</v>
          </cell>
          <cell r="J241" t="str">
            <v/>
          </cell>
          <cell r="K241">
            <v>6</v>
          </cell>
          <cell r="L241" t="str">
            <v>6% - 3%</v>
          </cell>
          <cell r="M241" t="str">
            <v>6</v>
          </cell>
          <cell r="N241" t="str">
            <v>M</v>
          </cell>
          <cell r="O241" t="str">
            <v>0</v>
          </cell>
          <cell r="P241">
            <v>1</v>
          </cell>
          <cell r="Q241" t="str">
            <v>5449000054227</v>
          </cell>
          <cell r="R241" t="str">
            <v>8.4 x 8.4 x 27.4</v>
          </cell>
          <cell r="S241">
            <v>1.0389999999999999</v>
          </cell>
          <cell r="T241">
            <v>1.08</v>
          </cell>
          <cell r="U241">
            <v>0</v>
          </cell>
          <cell r="V241" t="str">
            <v>6 x 1L</v>
          </cell>
          <cell r="W241" t="str">
            <v>SHRINK</v>
          </cell>
          <cell r="X241" t="str">
            <v>5449000053060</v>
          </cell>
          <cell r="Y241" t="str">
            <v>25.2 x 16.8 x 27.7</v>
          </cell>
          <cell r="Z241">
            <v>6.2320000000000002</v>
          </cell>
          <cell r="AA241">
            <v>6.48</v>
          </cell>
          <cell r="AB241">
            <v>0</v>
          </cell>
          <cell r="AC241" t="str">
            <v>6 x 1L</v>
          </cell>
          <cell r="AD241" t="str">
            <v>SHRINKWRAPPED</v>
          </cell>
          <cell r="AE241" t="str">
            <v>5449000053060</v>
          </cell>
          <cell r="AF241" t="str">
            <v>25.2 x 16.8 x 27.7</v>
          </cell>
          <cell r="AG241">
            <v>6.2320000000000002</v>
          </cell>
          <cell r="AH241">
            <v>6.48</v>
          </cell>
          <cell r="AI241">
            <v>0</v>
          </cell>
          <cell r="AJ241">
            <v>28</v>
          </cell>
          <cell r="AK241">
            <v>5</v>
          </cell>
          <cell r="AL241">
            <v>140</v>
          </cell>
          <cell r="AM241">
            <v>1200</v>
          </cell>
          <cell r="AN241">
            <v>1008</v>
          </cell>
          <cell r="AO241">
            <v>1557</v>
          </cell>
          <cell r="AP241">
            <v>872.48</v>
          </cell>
          <cell r="AQ241">
            <v>938</v>
          </cell>
          <cell r="AR241">
            <v>2</v>
          </cell>
          <cell r="AS241">
            <v>0</v>
          </cell>
          <cell r="AT241" t="str">
            <v>CHEP</v>
          </cell>
          <cell r="AU241" t="str">
            <v>5449000977939</v>
          </cell>
        </row>
        <row r="242">
          <cell r="A242">
            <v>411296</v>
          </cell>
          <cell r="B242" t="str">
            <v>4701</v>
          </cell>
          <cell r="C242" t="str">
            <v>COCA-COLA ZERO PET 1.00LX6</v>
          </cell>
          <cell r="D242" t="str">
            <v>COCA-COLA ZERO PET 1.00LX6</v>
          </cell>
          <cell r="E242" t="str">
            <v>Coca-Cola Zero</v>
          </cell>
          <cell r="F242" t="str">
            <v/>
          </cell>
          <cell r="G242" t="str">
            <v>PET</v>
          </cell>
          <cell r="H242" t="str">
            <v xml:space="preserve"> %</v>
          </cell>
          <cell r="I242" t="str">
            <v>6 x 1L</v>
          </cell>
          <cell r="J242" t="str">
            <v/>
          </cell>
          <cell r="K242">
            <v>6</v>
          </cell>
          <cell r="L242" t="str">
            <v>6% - 3%</v>
          </cell>
          <cell r="M242" t="str">
            <v>6</v>
          </cell>
          <cell r="N242" t="str">
            <v>M</v>
          </cell>
          <cell r="O242" t="str">
            <v>0</v>
          </cell>
          <cell r="P242">
            <v>1</v>
          </cell>
          <cell r="Q242" t="str">
            <v>5449000133328</v>
          </cell>
          <cell r="R242" t="str">
            <v>8.4 x 8.4 x 27.4</v>
          </cell>
          <cell r="S242">
            <v>0.998</v>
          </cell>
          <cell r="T242">
            <v>1.03</v>
          </cell>
          <cell r="U242">
            <v>0</v>
          </cell>
          <cell r="V242" t="str">
            <v>6 x 1L</v>
          </cell>
          <cell r="W242" t="str">
            <v>SHRINK</v>
          </cell>
          <cell r="X242" t="str">
            <v>5449000141187</v>
          </cell>
          <cell r="Y242" t="str">
            <v>25.2 x 16.8 x 27.7</v>
          </cell>
          <cell r="Z242">
            <v>5.9880000000000004</v>
          </cell>
          <cell r="AA242">
            <v>6.22</v>
          </cell>
          <cell r="AB242">
            <v>0</v>
          </cell>
          <cell r="AC242" t="str">
            <v>6 x 1L</v>
          </cell>
          <cell r="AD242" t="str">
            <v>SHRINKWRAPPED</v>
          </cell>
          <cell r="AE242" t="str">
            <v>5449000141187</v>
          </cell>
          <cell r="AF242" t="str">
            <v>25.2 x 16.8 x 27.7</v>
          </cell>
          <cell r="AG242">
            <v>5.9880000000000004</v>
          </cell>
          <cell r="AH242">
            <v>6.22</v>
          </cell>
          <cell r="AI242">
            <v>0</v>
          </cell>
          <cell r="AJ242">
            <v>28</v>
          </cell>
          <cell r="AK242">
            <v>5</v>
          </cell>
          <cell r="AL242">
            <v>140</v>
          </cell>
          <cell r="AM242">
            <v>1200</v>
          </cell>
          <cell r="AN242">
            <v>1008</v>
          </cell>
          <cell r="AO242">
            <v>1557</v>
          </cell>
          <cell r="AP242">
            <v>838.32</v>
          </cell>
          <cell r="AQ242">
            <v>904</v>
          </cell>
          <cell r="AR242">
            <v>2</v>
          </cell>
          <cell r="AS242">
            <v>0</v>
          </cell>
          <cell r="AT242" t="str">
            <v>CHEP</v>
          </cell>
          <cell r="AU242" t="str">
            <v>5449000977953</v>
          </cell>
        </row>
        <row r="243">
          <cell r="A243">
            <v>411301</v>
          </cell>
          <cell r="B243" t="str">
            <v>4776</v>
          </cell>
          <cell r="C243" t="str">
            <v>ROSPORT BLUE PET 1.00LX6</v>
          </cell>
          <cell r="D243" t="str">
            <v>ROSPORT BLUE PET 1.00LX6</v>
          </cell>
          <cell r="E243" t="str">
            <v>Rosport</v>
          </cell>
          <cell r="F243" t="str">
            <v>Blue</v>
          </cell>
          <cell r="G243" t="str">
            <v>PET</v>
          </cell>
          <cell r="H243" t="str">
            <v xml:space="preserve"> %</v>
          </cell>
          <cell r="I243" t="str">
            <v>6 x 1L</v>
          </cell>
          <cell r="J243" t="str">
            <v/>
          </cell>
          <cell r="K243">
            <v>6</v>
          </cell>
          <cell r="L243" t="str">
            <v>6% - 3%</v>
          </cell>
          <cell r="M243" t="str">
            <v>6</v>
          </cell>
          <cell r="N243" t="str">
            <v>M*</v>
          </cell>
          <cell r="O243" t="str">
            <v>0</v>
          </cell>
          <cell r="P243">
            <v>1</v>
          </cell>
          <cell r="Q243" t="str">
            <v>5450038020573</v>
          </cell>
          <cell r="R243" t="str">
            <v>8 x 8 x 31.2</v>
          </cell>
          <cell r="S243">
            <v>0.998</v>
          </cell>
          <cell r="T243">
            <v>1.04</v>
          </cell>
          <cell r="U243">
            <v>0</v>
          </cell>
          <cell r="V243" t="str">
            <v>6 x 1L</v>
          </cell>
          <cell r="W243" t="str">
            <v>SHRINK</v>
          </cell>
          <cell r="X243" t="str">
            <v>5450038020672</v>
          </cell>
          <cell r="Y243" t="str">
            <v>24 x 16 x 31.5</v>
          </cell>
          <cell r="Z243">
            <v>5.9880000000000004</v>
          </cell>
          <cell r="AA243">
            <v>6.3</v>
          </cell>
          <cell r="AB243">
            <v>0</v>
          </cell>
          <cell r="AC243" t="str">
            <v>6 x 1L</v>
          </cell>
          <cell r="AD243" t="str">
            <v>SHRINKWRAPPED</v>
          </cell>
          <cell r="AE243" t="str">
            <v>5450038020672</v>
          </cell>
          <cell r="AF243" t="str">
            <v>24 x 16 x 31.5</v>
          </cell>
          <cell r="AG243">
            <v>5.9880000000000004</v>
          </cell>
          <cell r="AH243">
            <v>6.3</v>
          </cell>
          <cell r="AI243">
            <v>0</v>
          </cell>
          <cell r="AJ243">
            <v>28</v>
          </cell>
          <cell r="AK243">
            <v>5</v>
          </cell>
          <cell r="AL243">
            <v>140</v>
          </cell>
          <cell r="AM243">
            <v>1200</v>
          </cell>
          <cell r="AN243">
            <v>1000</v>
          </cell>
          <cell r="AO243">
            <v>1741</v>
          </cell>
          <cell r="AP243">
            <v>838.32</v>
          </cell>
          <cell r="AQ243">
            <v>903</v>
          </cell>
          <cell r="AR243">
            <v>2</v>
          </cell>
          <cell r="AS243">
            <v>0</v>
          </cell>
          <cell r="AT243" t="str">
            <v>CHEP</v>
          </cell>
          <cell r="AU243" t="str">
            <v>5450038420670</v>
          </cell>
        </row>
        <row r="244">
          <cell r="A244">
            <v>411303</v>
          </cell>
          <cell r="B244" t="str">
            <v>5178</v>
          </cell>
          <cell r="C244" t="str">
            <v>ROSPORT VIVA PET 1.00LX6</v>
          </cell>
          <cell r="D244" t="str">
            <v>ROSPORT VIVA PET 1.00LX6</v>
          </cell>
          <cell r="E244" t="str">
            <v>Rosport</v>
          </cell>
          <cell r="F244" t="str">
            <v>Viva</v>
          </cell>
          <cell r="G244" t="str">
            <v>PET</v>
          </cell>
          <cell r="H244" t="str">
            <v xml:space="preserve"> %</v>
          </cell>
          <cell r="I244" t="str">
            <v>6 x 1L</v>
          </cell>
          <cell r="J244" t="str">
            <v/>
          </cell>
          <cell r="K244">
            <v>6</v>
          </cell>
          <cell r="L244" t="str">
            <v>6% - 3%</v>
          </cell>
          <cell r="M244" t="str">
            <v>12</v>
          </cell>
          <cell r="N244" t="str">
            <v>M*</v>
          </cell>
          <cell r="O244" t="str">
            <v>0</v>
          </cell>
          <cell r="P244">
            <v>1</v>
          </cell>
          <cell r="Q244" t="str">
            <v>5450038030572</v>
          </cell>
          <cell r="R244" t="str">
            <v>8 x 8 x 27.2</v>
          </cell>
          <cell r="S244">
            <v>0.997</v>
          </cell>
          <cell r="T244">
            <v>1.03</v>
          </cell>
          <cell r="U244">
            <v>0</v>
          </cell>
          <cell r="V244" t="str">
            <v>6 x 1L</v>
          </cell>
          <cell r="W244" t="str">
            <v>SHRINK</v>
          </cell>
          <cell r="X244" t="str">
            <v>5450038030671</v>
          </cell>
          <cell r="Y244" t="str">
            <v>24 x 16 x 27.2</v>
          </cell>
          <cell r="Z244">
            <v>5.9829999999999997</v>
          </cell>
          <cell r="AA244">
            <v>6.28</v>
          </cell>
          <cell r="AB244">
            <v>0</v>
          </cell>
          <cell r="AC244" t="str">
            <v>6 x 1L</v>
          </cell>
          <cell r="AD244" t="str">
            <v>SHRINKWRAPPED</v>
          </cell>
          <cell r="AE244" t="str">
            <v>5450038030671</v>
          </cell>
          <cell r="AF244" t="str">
            <v>24 x 16 x 27.2</v>
          </cell>
          <cell r="AG244">
            <v>5.9829999999999997</v>
          </cell>
          <cell r="AH244">
            <v>6.28</v>
          </cell>
          <cell r="AI244">
            <v>0</v>
          </cell>
          <cell r="AJ244">
            <v>28</v>
          </cell>
          <cell r="AK244">
            <v>5</v>
          </cell>
          <cell r="AL244">
            <v>140</v>
          </cell>
          <cell r="AM244">
            <v>1200</v>
          </cell>
          <cell r="AN244">
            <v>1000</v>
          </cell>
          <cell r="AO244">
            <v>1531</v>
          </cell>
          <cell r="AP244">
            <v>837.62</v>
          </cell>
          <cell r="AQ244">
            <v>900</v>
          </cell>
          <cell r="AR244">
            <v>2</v>
          </cell>
          <cell r="AS244">
            <v>0</v>
          </cell>
          <cell r="AT244" t="str">
            <v>CHEP</v>
          </cell>
          <cell r="AU244" t="str">
            <v>5450038430679</v>
          </cell>
        </row>
        <row r="245">
          <cell r="A245">
            <v>411304</v>
          </cell>
          <cell r="B245" t="str">
            <v>4808</v>
          </cell>
          <cell r="C245" t="str">
            <v>CHAUDFONTAINE LIGHT SPARKLING GLAS 1.00LX6</v>
          </cell>
          <cell r="D245" t="str">
            <v>CHAUDFONTAINE LIGHT PETILLANT VERRE 1.00LX6</v>
          </cell>
          <cell r="E245" t="str">
            <v>Chaudfontaine</v>
          </cell>
          <cell r="F245" t="str">
            <v>Light Sparkling</v>
          </cell>
          <cell r="G245" t="str">
            <v>REF. GLASS</v>
          </cell>
          <cell r="H245" t="str">
            <v xml:space="preserve"> %</v>
          </cell>
          <cell r="I245" t="str">
            <v>6 x 1L</v>
          </cell>
          <cell r="J245" t="str">
            <v/>
          </cell>
          <cell r="K245">
            <v>6</v>
          </cell>
          <cell r="L245" t="str">
            <v>6% - 3%</v>
          </cell>
          <cell r="M245" t="str">
            <v>24</v>
          </cell>
          <cell r="N245" t="str">
            <v>M</v>
          </cell>
          <cell r="O245" t="str">
            <v>2</v>
          </cell>
          <cell r="P245">
            <v>1</v>
          </cell>
          <cell r="Q245" t="str">
            <v>5449000090058</v>
          </cell>
          <cell r="R245" t="str">
            <v>8.64 x 8.64 x 31.4</v>
          </cell>
          <cell r="S245">
            <v>0.997</v>
          </cell>
          <cell r="T245">
            <v>1.77</v>
          </cell>
          <cell r="U245">
            <v>0.2</v>
          </cell>
          <cell r="V245" t="str">
            <v>6 x 1L</v>
          </cell>
          <cell r="W245" t="str">
            <v>CASE</v>
          </cell>
          <cell r="X245" t="str">
            <v>5449000139498</v>
          </cell>
          <cell r="Y245" t="str">
            <v>29.8 x 19.8 x 37.5</v>
          </cell>
          <cell r="Z245">
            <v>5.9829999999999997</v>
          </cell>
          <cell r="AA245">
            <v>11.93</v>
          </cell>
          <cell r="AB245">
            <v>3.5</v>
          </cell>
          <cell r="AC245" t="str">
            <v>6 x 1L</v>
          </cell>
          <cell r="AD245" t="str">
            <v>CASE</v>
          </cell>
          <cell r="AE245" t="str">
            <v>5449000139498</v>
          </cell>
          <cell r="AF245" t="str">
            <v>29.8 x 19.8 x 37.5</v>
          </cell>
          <cell r="AG245">
            <v>5.9829999999999997</v>
          </cell>
          <cell r="AH245">
            <v>11.93</v>
          </cell>
          <cell r="AI245">
            <v>3.5</v>
          </cell>
          <cell r="AJ245">
            <v>20</v>
          </cell>
          <cell r="AK245">
            <v>4</v>
          </cell>
          <cell r="AL245">
            <v>80</v>
          </cell>
          <cell r="AM245">
            <v>1200</v>
          </cell>
          <cell r="AN245">
            <v>1000</v>
          </cell>
          <cell r="AO245">
            <v>1663</v>
          </cell>
          <cell r="AP245">
            <v>478.64</v>
          </cell>
          <cell r="AQ245">
            <v>984</v>
          </cell>
          <cell r="AR245">
            <v>3</v>
          </cell>
          <cell r="AS245">
            <v>280</v>
          </cell>
          <cell r="AT245" t="str">
            <v>CHEP</v>
          </cell>
          <cell r="AU245" t="str">
            <v>5449000976444</v>
          </cell>
        </row>
        <row r="246">
          <cell r="A246">
            <v>411305</v>
          </cell>
          <cell r="B246" t="str">
            <v>5116</v>
          </cell>
          <cell r="C246" t="str">
            <v>CHAUDFONTAINE SPARKLING GLAS 1.00LX6</v>
          </cell>
          <cell r="D246" t="str">
            <v>CHAUDFONTAINE PETILLANT VERRE 1.00LX6</v>
          </cell>
          <cell r="E246" t="str">
            <v>Chaudfontaine</v>
          </cell>
          <cell r="F246" t="str">
            <v>Sparkling</v>
          </cell>
          <cell r="G246" t="str">
            <v>REF. GLASS</v>
          </cell>
          <cell r="H246" t="str">
            <v xml:space="preserve"> %</v>
          </cell>
          <cell r="I246" t="str">
            <v>6 x 1L</v>
          </cell>
          <cell r="J246" t="str">
            <v/>
          </cell>
          <cell r="K246">
            <v>6</v>
          </cell>
          <cell r="L246" t="str">
            <v>6% - 3%</v>
          </cell>
          <cell r="M246" t="str">
            <v>24</v>
          </cell>
          <cell r="N246" t="str">
            <v>M</v>
          </cell>
          <cell r="O246" t="str">
            <v>2</v>
          </cell>
          <cell r="P246">
            <v>1</v>
          </cell>
          <cell r="Q246" t="str">
            <v>5449000113368</v>
          </cell>
          <cell r="R246" t="str">
            <v>8.64 x 8.64 x 31.4</v>
          </cell>
          <cell r="S246">
            <v>0.997</v>
          </cell>
          <cell r="T246">
            <v>1.77</v>
          </cell>
          <cell r="U246">
            <v>0.2</v>
          </cell>
          <cell r="V246" t="str">
            <v>6 x 1L</v>
          </cell>
          <cell r="W246" t="str">
            <v>CASE</v>
          </cell>
          <cell r="X246" t="str">
            <v>5449000127730</v>
          </cell>
          <cell r="Y246" t="str">
            <v>29.8 x 19.8 x 37.5</v>
          </cell>
          <cell r="Z246">
            <v>5.9829999999999997</v>
          </cell>
          <cell r="AA246">
            <v>11.93</v>
          </cell>
          <cell r="AB246">
            <v>3.5</v>
          </cell>
          <cell r="AC246" t="str">
            <v>6 x 1L</v>
          </cell>
          <cell r="AD246" t="str">
            <v>CASE</v>
          </cell>
          <cell r="AE246" t="str">
            <v>5449000127730</v>
          </cell>
          <cell r="AF246" t="str">
            <v>29.8 x 19.8 x 37.5</v>
          </cell>
          <cell r="AG246">
            <v>5.9829999999999997</v>
          </cell>
          <cell r="AH246">
            <v>11.93</v>
          </cell>
          <cell r="AI246">
            <v>3.5</v>
          </cell>
          <cell r="AJ246">
            <v>20</v>
          </cell>
          <cell r="AK246">
            <v>4</v>
          </cell>
          <cell r="AL246">
            <v>80</v>
          </cell>
          <cell r="AM246">
            <v>1200</v>
          </cell>
          <cell r="AN246">
            <v>1000</v>
          </cell>
          <cell r="AO246">
            <v>1663</v>
          </cell>
          <cell r="AP246">
            <v>478.64</v>
          </cell>
          <cell r="AQ246">
            <v>984</v>
          </cell>
          <cell r="AR246">
            <v>3</v>
          </cell>
          <cell r="AS246">
            <v>280</v>
          </cell>
          <cell r="AT246" t="str">
            <v>CHEP</v>
          </cell>
          <cell r="AU246" t="str">
            <v>5449000976437</v>
          </cell>
        </row>
        <row r="247">
          <cell r="A247">
            <v>411306</v>
          </cell>
          <cell r="B247" t="str">
            <v>5117</v>
          </cell>
          <cell r="C247" t="str">
            <v>CHAUDFONTAINE STILL GLAS 1.00LX6</v>
          </cell>
          <cell r="D247" t="str">
            <v>CHAUDFONTAINE STILL VERRE 1.00LX6</v>
          </cell>
          <cell r="E247" t="str">
            <v>Chaudfontaine</v>
          </cell>
          <cell r="F247" t="str">
            <v>Still</v>
          </cell>
          <cell r="G247" t="str">
            <v>REF. GLASS</v>
          </cell>
          <cell r="H247" t="str">
            <v xml:space="preserve"> %</v>
          </cell>
          <cell r="I247" t="str">
            <v>6 x 1L</v>
          </cell>
          <cell r="J247" t="str">
            <v/>
          </cell>
          <cell r="K247">
            <v>6</v>
          </cell>
          <cell r="L247" t="str">
            <v>6% - 3%</v>
          </cell>
          <cell r="M247" t="str">
            <v>24</v>
          </cell>
          <cell r="N247" t="str">
            <v>M</v>
          </cell>
          <cell r="O247" t="str">
            <v>2</v>
          </cell>
          <cell r="P247">
            <v>1</v>
          </cell>
          <cell r="Q247" t="str">
            <v>5449000113351</v>
          </cell>
          <cell r="R247" t="str">
            <v>8.64 x 8.64 x 31.4</v>
          </cell>
          <cell r="S247">
            <v>0.997</v>
          </cell>
          <cell r="T247">
            <v>1.77</v>
          </cell>
          <cell r="U247">
            <v>0.2</v>
          </cell>
          <cell r="V247" t="str">
            <v>6 x 1L</v>
          </cell>
          <cell r="W247" t="str">
            <v>CASE</v>
          </cell>
          <cell r="X247" t="str">
            <v>5449000127716</v>
          </cell>
          <cell r="Y247" t="str">
            <v>29.8 x 19.8 x 37.5</v>
          </cell>
          <cell r="Z247">
            <v>5.9829999999999997</v>
          </cell>
          <cell r="AA247">
            <v>11.93</v>
          </cell>
          <cell r="AB247">
            <v>3.5</v>
          </cell>
          <cell r="AC247" t="str">
            <v>6 x 1L</v>
          </cell>
          <cell r="AD247" t="str">
            <v>CASE</v>
          </cell>
          <cell r="AE247" t="str">
            <v>5449000127716</v>
          </cell>
          <cell r="AF247" t="str">
            <v>29.8 x 19.8 x 37.5</v>
          </cell>
          <cell r="AG247">
            <v>5.9829999999999997</v>
          </cell>
          <cell r="AH247">
            <v>11.93</v>
          </cell>
          <cell r="AI247">
            <v>3.5</v>
          </cell>
          <cell r="AJ247">
            <v>20</v>
          </cell>
          <cell r="AK247">
            <v>4</v>
          </cell>
          <cell r="AL247">
            <v>80</v>
          </cell>
          <cell r="AM247">
            <v>1200</v>
          </cell>
          <cell r="AN247">
            <v>1000</v>
          </cell>
          <cell r="AO247">
            <v>1663</v>
          </cell>
          <cell r="AP247">
            <v>478.64</v>
          </cell>
          <cell r="AQ247">
            <v>984</v>
          </cell>
          <cell r="AR247">
            <v>3</v>
          </cell>
          <cell r="AS247">
            <v>280</v>
          </cell>
          <cell r="AT247" t="str">
            <v>CHEP</v>
          </cell>
          <cell r="AU247" t="str">
            <v>5449000976420</v>
          </cell>
        </row>
        <row r="248">
          <cell r="A248">
            <v>411307</v>
          </cell>
          <cell r="B248" t="str">
            <v>4683</v>
          </cell>
          <cell r="C248" t="str">
            <v>COCA-COLA GLAS 1.00LX6</v>
          </cell>
          <cell r="D248" t="str">
            <v>COCA-COLA VERRE 1.00LX6</v>
          </cell>
          <cell r="E248" t="str">
            <v>Coca-Cola</v>
          </cell>
          <cell r="F248" t="str">
            <v/>
          </cell>
          <cell r="G248" t="str">
            <v>REF. GLASS</v>
          </cell>
          <cell r="H248" t="str">
            <v xml:space="preserve"> %</v>
          </cell>
          <cell r="I248" t="str">
            <v>6 x 1L</v>
          </cell>
          <cell r="J248" t="str">
            <v/>
          </cell>
          <cell r="K248">
            <v>6</v>
          </cell>
          <cell r="L248" t="str">
            <v>6% - 3%</v>
          </cell>
          <cell r="M248" t="str">
            <v>18</v>
          </cell>
          <cell r="N248" t="str">
            <v>M</v>
          </cell>
          <cell r="O248" t="str">
            <v>1</v>
          </cell>
          <cell r="P248">
            <v>1</v>
          </cell>
          <cell r="Q248" t="str">
            <v>54490147</v>
          </cell>
          <cell r="R248" t="str">
            <v>8.8 x 8.8 x 33.7</v>
          </cell>
          <cell r="S248">
            <v>1.0389999999999999</v>
          </cell>
          <cell r="T248">
            <v>1.96</v>
          </cell>
          <cell r="U248">
            <v>0.2</v>
          </cell>
          <cell r="V248" t="str">
            <v>6 x 1L</v>
          </cell>
          <cell r="W248" t="str">
            <v>CASE</v>
          </cell>
          <cell r="X248" t="str">
            <v>5449000033376</v>
          </cell>
          <cell r="Y248" t="str">
            <v>29.8 x 19.8 x 37.5</v>
          </cell>
          <cell r="Z248">
            <v>6.2320000000000002</v>
          </cell>
          <cell r="AA248">
            <v>13.07</v>
          </cell>
          <cell r="AB248">
            <v>3.5</v>
          </cell>
          <cell r="AC248" t="str">
            <v>6 x 1L</v>
          </cell>
          <cell r="AD248" t="str">
            <v>CASE</v>
          </cell>
          <cell r="AE248" t="str">
            <v>5449000033376</v>
          </cell>
          <cell r="AF248" t="str">
            <v>29.8 x 19.8 x 37.5</v>
          </cell>
          <cell r="AG248">
            <v>6.2320000000000002</v>
          </cell>
          <cell r="AH248">
            <v>13.07</v>
          </cell>
          <cell r="AI248">
            <v>3.5</v>
          </cell>
          <cell r="AJ248">
            <v>20</v>
          </cell>
          <cell r="AK248">
            <v>4</v>
          </cell>
          <cell r="AL248">
            <v>80</v>
          </cell>
          <cell r="AM248">
            <v>1200</v>
          </cell>
          <cell r="AN248">
            <v>1000</v>
          </cell>
          <cell r="AO248">
            <v>1663</v>
          </cell>
          <cell r="AP248">
            <v>498.56</v>
          </cell>
          <cell r="AQ248">
            <v>1075</v>
          </cell>
          <cell r="AR248">
            <v>3</v>
          </cell>
          <cell r="AS248">
            <v>280</v>
          </cell>
          <cell r="AT248" t="str">
            <v>CHEP</v>
          </cell>
          <cell r="AU248" t="str">
            <v>5449000977588</v>
          </cell>
        </row>
        <row r="249">
          <cell r="A249">
            <v>411309</v>
          </cell>
          <cell r="B249" t="str">
            <v>4569</v>
          </cell>
          <cell r="C249" t="str">
            <v>COCA-COLA ZERO GLAS 1.00LX6</v>
          </cell>
          <cell r="D249" t="str">
            <v>COCA-COLA ZERO VERRE 1.00LX6</v>
          </cell>
          <cell r="E249" t="str">
            <v>Coca-Cola Zero</v>
          </cell>
          <cell r="F249" t="str">
            <v/>
          </cell>
          <cell r="G249" t="str">
            <v>REF. GLASS</v>
          </cell>
          <cell r="H249" t="str">
            <v xml:space="preserve"> %</v>
          </cell>
          <cell r="I249" t="str">
            <v>6 x 1L</v>
          </cell>
          <cell r="J249" t="str">
            <v/>
          </cell>
          <cell r="K249">
            <v>6</v>
          </cell>
          <cell r="L249" t="str">
            <v>6% - 3%</v>
          </cell>
          <cell r="M249" t="str">
            <v>6</v>
          </cell>
          <cell r="N249" t="str">
            <v>M</v>
          </cell>
          <cell r="O249" t="str">
            <v>1</v>
          </cell>
          <cell r="P249">
            <v>1</v>
          </cell>
          <cell r="Q249" t="str">
            <v>5449000145499</v>
          </cell>
          <cell r="R249" t="str">
            <v>8.8 x 8.8 x 33.7</v>
          </cell>
          <cell r="S249">
            <v>0.998</v>
          </cell>
          <cell r="T249">
            <v>1.92</v>
          </cell>
          <cell r="U249">
            <v>0.2</v>
          </cell>
          <cell r="V249" t="str">
            <v>6 x 1L</v>
          </cell>
          <cell r="W249" t="str">
            <v>CASE</v>
          </cell>
          <cell r="X249" t="str">
            <v>5449000145512</v>
          </cell>
          <cell r="Y249" t="str">
            <v>29.8 x 19.8 x 37.5</v>
          </cell>
          <cell r="Z249">
            <v>5.9880000000000004</v>
          </cell>
          <cell r="AA249">
            <v>12.82</v>
          </cell>
          <cell r="AB249">
            <v>3.5</v>
          </cell>
          <cell r="AC249" t="str">
            <v>6 x 1L</v>
          </cell>
          <cell r="AD249" t="str">
            <v>CASE</v>
          </cell>
          <cell r="AE249" t="str">
            <v>5449000145512</v>
          </cell>
          <cell r="AF249" t="str">
            <v>29.8 x 19.8 x 37.5</v>
          </cell>
          <cell r="AG249">
            <v>5.9880000000000004</v>
          </cell>
          <cell r="AH249">
            <v>12.82</v>
          </cell>
          <cell r="AI249">
            <v>3.5</v>
          </cell>
          <cell r="AJ249">
            <v>20</v>
          </cell>
          <cell r="AK249">
            <v>4</v>
          </cell>
          <cell r="AL249">
            <v>80</v>
          </cell>
          <cell r="AM249">
            <v>1200</v>
          </cell>
          <cell r="AN249">
            <v>1000</v>
          </cell>
          <cell r="AO249">
            <v>1663</v>
          </cell>
          <cell r="AP249">
            <v>479.04</v>
          </cell>
          <cell r="AQ249">
            <v>1056</v>
          </cell>
          <cell r="AR249">
            <v>3</v>
          </cell>
          <cell r="AS249">
            <v>280</v>
          </cell>
          <cell r="AT249" t="str">
            <v>CHEP</v>
          </cell>
          <cell r="AU249" t="str">
            <v>5449000977885</v>
          </cell>
        </row>
        <row r="250">
          <cell r="A250">
            <v>411310</v>
          </cell>
          <cell r="B250" t="str">
            <v>4689</v>
          </cell>
          <cell r="C250" t="str">
            <v>FANTA ORANGE GLAS 1.00LX6</v>
          </cell>
          <cell r="D250" t="str">
            <v>FANTA ORANGE VERRE 1.00LX6</v>
          </cell>
          <cell r="E250" t="str">
            <v>Fanta</v>
          </cell>
          <cell r="F250" t="str">
            <v>Orange</v>
          </cell>
          <cell r="G250" t="str">
            <v>REF. GLASS</v>
          </cell>
          <cell r="H250" t="str">
            <v xml:space="preserve"> %</v>
          </cell>
          <cell r="I250" t="str">
            <v>6 x 1L</v>
          </cell>
          <cell r="J250" t="str">
            <v/>
          </cell>
          <cell r="K250">
            <v>6</v>
          </cell>
          <cell r="L250" t="str">
            <v>6% - 3%</v>
          </cell>
          <cell r="M250" t="str">
            <v>12</v>
          </cell>
          <cell r="N250" t="str">
            <v>M</v>
          </cell>
          <cell r="O250" t="str">
            <v>1</v>
          </cell>
          <cell r="P250">
            <v>1</v>
          </cell>
          <cell r="Q250" t="str">
            <v>5449000011688</v>
          </cell>
          <cell r="R250" t="str">
            <v>8.8 x 8.8 x 33.7</v>
          </cell>
          <cell r="S250">
            <v>1.0429999999999999</v>
          </cell>
          <cell r="T250">
            <v>1.96</v>
          </cell>
          <cell r="U250">
            <v>0.2</v>
          </cell>
          <cell r="V250" t="str">
            <v>6 x 1L</v>
          </cell>
          <cell r="W250" t="str">
            <v>CASE</v>
          </cell>
          <cell r="X250" t="str">
            <v>5449000037824</v>
          </cell>
          <cell r="Y250" t="str">
            <v>29.8 x 19.8 x 37.5</v>
          </cell>
          <cell r="Z250">
            <v>6.26</v>
          </cell>
          <cell r="AA250">
            <v>13.11</v>
          </cell>
          <cell r="AB250">
            <v>3.5</v>
          </cell>
          <cell r="AC250" t="str">
            <v>6 x 1L</v>
          </cell>
          <cell r="AD250" t="str">
            <v>CASE</v>
          </cell>
          <cell r="AE250" t="str">
            <v>5449000037824</v>
          </cell>
          <cell r="AF250" t="str">
            <v>29.8 x 19.8 x 37.5</v>
          </cell>
          <cell r="AG250">
            <v>6.26</v>
          </cell>
          <cell r="AH250">
            <v>13.11</v>
          </cell>
          <cell r="AI250">
            <v>3.5</v>
          </cell>
          <cell r="AJ250">
            <v>20</v>
          </cell>
          <cell r="AK250">
            <v>4</v>
          </cell>
          <cell r="AL250">
            <v>80</v>
          </cell>
          <cell r="AM250">
            <v>1200</v>
          </cell>
          <cell r="AN250">
            <v>1000</v>
          </cell>
          <cell r="AO250">
            <v>1663</v>
          </cell>
          <cell r="AP250">
            <v>500.8</v>
          </cell>
          <cell r="AQ250">
            <v>1078</v>
          </cell>
          <cell r="AR250">
            <v>3</v>
          </cell>
          <cell r="AS250">
            <v>280</v>
          </cell>
          <cell r="AT250" t="str">
            <v>CHEP</v>
          </cell>
          <cell r="AU250" t="str">
            <v>5449000977687</v>
          </cell>
        </row>
        <row r="251">
          <cell r="A251">
            <v>411312</v>
          </cell>
          <cell r="B251" t="str">
            <v>4694</v>
          </cell>
          <cell r="C251" t="str">
            <v>SPRITE GLAS 1.00LX6</v>
          </cell>
          <cell r="D251" t="str">
            <v>SPRITE VERRE 1.00LX6</v>
          </cell>
          <cell r="E251" t="str">
            <v>Sprite</v>
          </cell>
          <cell r="F251" t="str">
            <v/>
          </cell>
          <cell r="G251" t="str">
            <v>REF. GLASS</v>
          </cell>
          <cell r="H251" t="str">
            <v xml:space="preserve"> %</v>
          </cell>
          <cell r="I251" t="str">
            <v>6 x 1L</v>
          </cell>
          <cell r="J251" t="str">
            <v/>
          </cell>
          <cell r="K251">
            <v>6</v>
          </cell>
          <cell r="L251" t="str">
            <v>6% - 3%</v>
          </cell>
          <cell r="M251" t="str">
            <v>12</v>
          </cell>
          <cell r="N251" t="str">
            <v>M</v>
          </cell>
          <cell r="O251" t="str">
            <v>1</v>
          </cell>
          <cell r="P251">
            <v>1</v>
          </cell>
          <cell r="Q251" t="str">
            <v>5449000014740</v>
          </cell>
          <cell r="R251" t="str">
            <v>8.8 x 8.8 x 33.7</v>
          </cell>
          <cell r="S251">
            <v>1.024</v>
          </cell>
          <cell r="T251">
            <v>1.94</v>
          </cell>
          <cell r="U251">
            <v>0.2</v>
          </cell>
          <cell r="V251" t="str">
            <v>6 x 1L</v>
          </cell>
          <cell r="W251" t="str">
            <v>CASE</v>
          </cell>
          <cell r="X251" t="str">
            <v>5449000037848</v>
          </cell>
          <cell r="Y251" t="str">
            <v>29.8 x 19.8 x 37.5</v>
          </cell>
          <cell r="Z251">
            <v>6.1420000000000003</v>
          </cell>
          <cell r="AA251">
            <v>12.98</v>
          </cell>
          <cell r="AB251">
            <v>3.5</v>
          </cell>
          <cell r="AC251" t="str">
            <v>6 x 1L</v>
          </cell>
          <cell r="AD251" t="str">
            <v>CASE</v>
          </cell>
          <cell r="AE251" t="str">
            <v>5449000037848</v>
          </cell>
          <cell r="AF251" t="str">
            <v>29.8 x 19.8 x 37.5</v>
          </cell>
          <cell r="AG251">
            <v>6.1420000000000003</v>
          </cell>
          <cell r="AH251">
            <v>12.98</v>
          </cell>
          <cell r="AI251">
            <v>3.5</v>
          </cell>
          <cell r="AJ251">
            <v>20</v>
          </cell>
          <cell r="AK251">
            <v>4</v>
          </cell>
          <cell r="AL251">
            <v>80</v>
          </cell>
          <cell r="AM251">
            <v>1200</v>
          </cell>
          <cell r="AN251">
            <v>1000</v>
          </cell>
          <cell r="AO251">
            <v>1663</v>
          </cell>
          <cell r="AP251">
            <v>491.36</v>
          </cell>
          <cell r="AQ251">
            <v>1068</v>
          </cell>
          <cell r="AR251">
            <v>3</v>
          </cell>
          <cell r="AS251">
            <v>280</v>
          </cell>
          <cell r="AT251" t="str">
            <v>CHEP</v>
          </cell>
          <cell r="AU251" t="str">
            <v>5449000977700</v>
          </cell>
        </row>
        <row r="252">
          <cell r="A252">
            <v>411313</v>
          </cell>
          <cell r="B252" t="str">
            <v>4612</v>
          </cell>
          <cell r="C252" t="str">
            <v>ROSPORT VIVA GLAS 1.00LX6</v>
          </cell>
          <cell r="D252" t="str">
            <v>ROSPORT VIVA VERRE 1.00LX6</v>
          </cell>
          <cell r="E252" t="str">
            <v>Rosport</v>
          </cell>
          <cell r="F252" t="str">
            <v>Viva</v>
          </cell>
          <cell r="G252" t="str">
            <v>REF. GLASS</v>
          </cell>
          <cell r="H252" t="str">
            <v xml:space="preserve"> %</v>
          </cell>
          <cell r="I252" t="str">
            <v>6 x 1L</v>
          </cell>
          <cell r="J252" t="str">
            <v/>
          </cell>
          <cell r="K252">
            <v>6</v>
          </cell>
          <cell r="L252" t="str">
            <v>6% - 3%</v>
          </cell>
          <cell r="M252" t="str">
            <v>18</v>
          </cell>
          <cell r="N252" t="str">
            <v>M*</v>
          </cell>
          <cell r="O252" t="str">
            <v>1</v>
          </cell>
          <cell r="P252">
            <v>1</v>
          </cell>
          <cell r="Q252" t="str">
            <v>5450038030176</v>
          </cell>
          <cell r="R252" t="str">
            <v>8.5 x 8.5 x 31.6</v>
          </cell>
          <cell r="S252">
            <v>0.998</v>
          </cell>
          <cell r="T252">
            <v>1.7370000000000001</v>
          </cell>
          <cell r="U252">
            <v>0.2</v>
          </cell>
          <cell r="V252" t="str">
            <v>6 x 1L</v>
          </cell>
          <cell r="W252" t="str">
            <v>CASE</v>
          </cell>
          <cell r="X252" t="str">
            <v>5450038037175</v>
          </cell>
          <cell r="Y252" t="str">
            <v>30 x 20 x 35</v>
          </cell>
          <cell r="Z252">
            <v>5.9880000000000004</v>
          </cell>
          <cell r="AA252">
            <v>11.731999999999999</v>
          </cell>
          <cell r="AB252">
            <v>3.5</v>
          </cell>
          <cell r="AC252" t="str">
            <v>6 x 1L</v>
          </cell>
          <cell r="AD252" t="str">
            <v>CASE</v>
          </cell>
          <cell r="AE252" t="str">
            <v>5450038037175</v>
          </cell>
          <cell r="AF252" t="str">
            <v>30 x 20 x 35</v>
          </cell>
          <cell r="AG252">
            <v>5.9880000000000004</v>
          </cell>
          <cell r="AH252">
            <v>11.731999999999999</v>
          </cell>
          <cell r="AI252">
            <v>3.5</v>
          </cell>
          <cell r="AJ252">
            <v>20</v>
          </cell>
          <cell r="AK252">
            <v>5</v>
          </cell>
          <cell r="AL252">
            <v>100</v>
          </cell>
          <cell r="AM252">
            <v>1200</v>
          </cell>
          <cell r="AN252">
            <v>1000</v>
          </cell>
          <cell r="AO252">
            <v>1915</v>
          </cell>
          <cell r="AP252">
            <v>598.79999999999995</v>
          </cell>
          <cell r="AQ252">
            <v>1203.223</v>
          </cell>
          <cell r="AR252">
            <v>3</v>
          </cell>
          <cell r="AS252">
            <v>350</v>
          </cell>
          <cell r="AT252" t="str">
            <v>CHEP</v>
          </cell>
          <cell r="AU252" t="str">
            <v>5450038130173</v>
          </cell>
        </row>
        <row r="253">
          <cell r="A253">
            <v>411658</v>
          </cell>
          <cell r="B253" t="str">
            <v>1744</v>
          </cell>
          <cell r="C253" t="str">
            <v>CHAUDFONTAINE STILL PET 1.50LX6 HP</v>
          </cell>
          <cell r="D253" t="str">
            <v>CHAUDFONTAINE STILL PET 1.50LX6 HP</v>
          </cell>
          <cell r="E253" t="str">
            <v>Chaudfontaine</v>
          </cell>
          <cell r="F253" t="str">
            <v>Still</v>
          </cell>
          <cell r="G253" t="str">
            <v>PET</v>
          </cell>
          <cell r="H253" t="str">
            <v xml:space="preserve"> %</v>
          </cell>
          <cell r="I253" t="str">
            <v>56 x 6 x 1.5L</v>
          </cell>
          <cell r="J253" t="str">
            <v/>
          </cell>
          <cell r="K253">
            <v>336</v>
          </cell>
          <cell r="L253" t="str">
            <v>6% - 3%</v>
          </cell>
          <cell r="M253" t="str">
            <v>24</v>
          </cell>
          <cell r="N253" t="str">
            <v>M</v>
          </cell>
          <cell r="O253" t="str">
            <v>2</v>
          </cell>
          <cell r="P253">
            <v>1.5</v>
          </cell>
          <cell r="Q253" t="str">
            <v>5449000111654</v>
          </cell>
          <cell r="R253" t="str">
            <v>8.8 x 8.8 x 32.9</v>
          </cell>
          <cell r="S253">
            <v>1.496</v>
          </cell>
          <cell r="T253">
            <v>1.53</v>
          </cell>
          <cell r="U253">
            <v>0</v>
          </cell>
          <cell r="V253" t="str">
            <v>6 x 1.5L</v>
          </cell>
          <cell r="W253" t="str">
            <v>SHRINK</v>
          </cell>
          <cell r="X253" t="str">
            <v>5449000111685</v>
          </cell>
          <cell r="Y253" t="str">
            <v>26.4 x 17.6 x 32.9</v>
          </cell>
          <cell r="Z253">
            <v>8.9749999999999996</v>
          </cell>
          <cell r="AA253">
            <v>9.19</v>
          </cell>
          <cell r="AB253">
            <v>0</v>
          </cell>
          <cell r="AC253" t="str">
            <v>56 x 6 x 1.5L</v>
          </cell>
          <cell r="AD253" t="str">
            <v>HALF PALLET</v>
          </cell>
          <cell r="AE253" t="str">
            <v>5449000979254</v>
          </cell>
          <cell r="AF253" t="str">
            <v>105.6 x 61.6 x 148.9</v>
          </cell>
          <cell r="AG253">
            <v>502.6</v>
          </cell>
          <cell r="AH253">
            <v>532</v>
          </cell>
          <cell r="AI253">
            <v>0</v>
          </cell>
          <cell r="AJ253">
            <v>2</v>
          </cell>
          <cell r="AK253">
            <v>1</v>
          </cell>
          <cell r="AL253">
            <v>2</v>
          </cell>
          <cell r="AM253">
            <v>1232</v>
          </cell>
          <cell r="AN253">
            <v>1056</v>
          </cell>
          <cell r="AO253">
            <v>1652</v>
          </cell>
          <cell r="AP253">
            <v>1005.2</v>
          </cell>
          <cell r="AQ253">
            <v>1094</v>
          </cell>
          <cell r="AR253">
            <v>2</v>
          </cell>
          <cell r="AS253">
            <v>0</v>
          </cell>
          <cell r="AT253" t="str">
            <v>1xCHEP + 2x1/2 CHEP</v>
          </cell>
          <cell r="AU253" t="str">
            <v>5449000976406</v>
          </cell>
        </row>
        <row r="254">
          <cell r="A254">
            <v>411673</v>
          </cell>
          <cell r="B254" t="str">
            <v>1746</v>
          </cell>
          <cell r="C254" t="str">
            <v>ROSPORT VIVA PET 1.50LX6 HP</v>
          </cell>
          <cell r="D254" t="str">
            <v>ROSPORT VIVA PET 1.50LX6 HP</v>
          </cell>
          <cell r="E254" t="str">
            <v>Rosport</v>
          </cell>
          <cell r="F254" t="str">
            <v>Viva</v>
          </cell>
          <cell r="G254" t="str">
            <v>PET</v>
          </cell>
          <cell r="H254" t="str">
            <v xml:space="preserve"> %</v>
          </cell>
          <cell r="I254" t="str">
            <v>56 x 6 x 1.5L</v>
          </cell>
          <cell r="J254" t="str">
            <v/>
          </cell>
          <cell r="K254">
            <v>336</v>
          </cell>
          <cell r="L254" t="str">
            <v>6% - 3%</v>
          </cell>
          <cell r="M254" t="str">
            <v>12</v>
          </cell>
          <cell r="N254" t="str">
            <v>M*</v>
          </cell>
          <cell r="O254" t="str">
            <v>0</v>
          </cell>
          <cell r="P254">
            <v>1.5</v>
          </cell>
          <cell r="Q254" t="str">
            <v>5450038030596</v>
          </cell>
          <cell r="R254" t="str">
            <v>8.7 x 8.7 x 33.7</v>
          </cell>
          <cell r="S254">
            <v>1.496</v>
          </cell>
          <cell r="T254">
            <v>1.53</v>
          </cell>
          <cell r="U254">
            <v>0</v>
          </cell>
          <cell r="V254" t="str">
            <v>6 x 1.5L</v>
          </cell>
          <cell r="W254" t="str">
            <v>SHRINK</v>
          </cell>
          <cell r="X254" t="str">
            <v>5450038030695</v>
          </cell>
          <cell r="Y254" t="str">
            <v>26.1 x 17.4 x 33.7</v>
          </cell>
          <cell r="Z254">
            <v>8.9749999999999996</v>
          </cell>
          <cell r="AA254">
            <v>9.2100000000000009</v>
          </cell>
          <cell r="AB254">
            <v>0</v>
          </cell>
          <cell r="AC254" t="str">
            <v>56 x 6 x 1.5L</v>
          </cell>
          <cell r="AD254" t="str">
            <v>HALF PALLET</v>
          </cell>
          <cell r="AE254" t="str">
            <v>5450038730694</v>
          </cell>
          <cell r="AF254" t="str">
            <v>103 x 60 x 152</v>
          </cell>
          <cell r="AG254">
            <v>502.6</v>
          </cell>
          <cell r="AH254">
            <v>536</v>
          </cell>
          <cell r="AI254">
            <v>0</v>
          </cell>
          <cell r="AJ254">
            <v>2</v>
          </cell>
          <cell r="AK254">
            <v>1</v>
          </cell>
          <cell r="AL254">
            <v>2</v>
          </cell>
          <cell r="AM254">
            <v>1200</v>
          </cell>
          <cell r="AN254">
            <v>1000</v>
          </cell>
          <cell r="AO254">
            <v>1700</v>
          </cell>
          <cell r="AP254">
            <v>1005.2</v>
          </cell>
          <cell r="AQ254">
            <v>1094</v>
          </cell>
          <cell r="AR254">
            <v>1</v>
          </cell>
          <cell r="AS254">
            <v>0</v>
          </cell>
          <cell r="AT254" t="str">
            <v>1xCHEP + 2x1/2 CHEP</v>
          </cell>
          <cell r="AU254" t="str">
            <v>5450038530690</v>
          </cell>
        </row>
        <row r="255">
          <cell r="A255">
            <v>413898</v>
          </cell>
          <cell r="B255" t="str">
            <v>7109</v>
          </cell>
          <cell r="C255" t="str">
            <v>ROSPORT VIVA PET 0.50LX24</v>
          </cell>
          <cell r="D255" t="str">
            <v>ROSPORT VIVA PET 0.50LX24</v>
          </cell>
          <cell r="E255" t="str">
            <v>Rosport</v>
          </cell>
          <cell r="F255" t="str">
            <v>Viva</v>
          </cell>
          <cell r="G255" t="str">
            <v>PET</v>
          </cell>
          <cell r="H255" t="str">
            <v xml:space="preserve"> %</v>
          </cell>
          <cell r="I255" t="str">
            <v>24 x 0.5L</v>
          </cell>
          <cell r="J255" t="str">
            <v/>
          </cell>
          <cell r="K255">
            <v>24</v>
          </cell>
          <cell r="L255" t="str">
            <v>6% - 3%</v>
          </cell>
          <cell r="M255" t="str">
            <v>12</v>
          </cell>
          <cell r="N255" t="str">
            <v>M*</v>
          </cell>
          <cell r="O255" t="str">
            <v>0</v>
          </cell>
          <cell r="P255">
            <v>0.5</v>
          </cell>
          <cell r="Q255" t="str">
            <v>5450038030558</v>
          </cell>
          <cell r="R255" t="str">
            <v>6.55 x 6.55 x 21.2</v>
          </cell>
          <cell r="S255">
            <v>0.499</v>
          </cell>
          <cell r="T255">
            <v>0.52</v>
          </cell>
          <cell r="U255">
            <v>0</v>
          </cell>
          <cell r="V255" t="str">
            <v>1 x 0.5L</v>
          </cell>
          <cell r="W255" t="str">
            <v>PET</v>
          </cell>
          <cell r="X255" t="str">
            <v>5450038030558</v>
          </cell>
          <cell r="Y255" t="str">
            <v>6.55 x 6.55 x 21.2</v>
          </cell>
          <cell r="Z255">
            <v>0.499</v>
          </cell>
          <cell r="AA255">
            <v>0.52</v>
          </cell>
          <cell r="AB255">
            <v>0</v>
          </cell>
          <cell r="AC255" t="str">
            <v>24 x 0.5L</v>
          </cell>
          <cell r="AD255" t="str">
            <v>SHRINKWRAPPED</v>
          </cell>
          <cell r="AE255" t="str">
            <v>5450038034556</v>
          </cell>
          <cell r="AF255" t="str">
            <v>39.3 x 26.2 x 21.2</v>
          </cell>
          <cell r="AG255">
            <v>11.965999999999999</v>
          </cell>
          <cell r="AH255">
            <v>12.7</v>
          </cell>
          <cell r="AI255">
            <v>0</v>
          </cell>
          <cell r="AJ255">
            <v>10</v>
          </cell>
          <cell r="AK255">
            <v>7</v>
          </cell>
          <cell r="AL255">
            <v>70</v>
          </cell>
          <cell r="AM255">
            <v>1200</v>
          </cell>
          <cell r="AN255">
            <v>1000</v>
          </cell>
          <cell r="AO255">
            <v>1645</v>
          </cell>
          <cell r="AP255">
            <v>837.62</v>
          </cell>
          <cell r="AQ255">
            <v>907</v>
          </cell>
          <cell r="AR255">
            <v>2</v>
          </cell>
          <cell r="AS255">
            <v>0</v>
          </cell>
          <cell r="AT255" t="str">
            <v>CHEP</v>
          </cell>
          <cell r="AU255" t="str">
            <v>5450038134454</v>
          </cell>
        </row>
        <row r="256">
          <cell r="A256">
            <v>413899</v>
          </cell>
          <cell r="B256" t="str">
            <v>7105</v>
          </cell>
          <cell r="C256" t="str">
            <v>ROSPORT VIVA PET 0.50L 4X6</v>
          </cell>
          <cell r="D256" t="str">
            <v>ROSPORT VIVA PET 0.50L 4X6</v>
          </cell>
          <cell r="E256" t="str">
            <v>Rosport</v>
          </cell>
          <cell r="F256" t="str">
            <v>Viva</v>
          </cell>
          <cell r="G256" t="str">
            <v>PET</v>
          </cell>
          <cell r="H256" t="str">
            <v xml:space="preserve"> %</v>
          </cell>
          <cell r="I256" t="str">
            <v>4 x 6 x 0.5L</v>
          </cell>
          <cell r="J256" t="str">
            <v/>
          </cell>
          <cell r="K256">
            <v>24</v>
          </cell>
          <cell r="L256" t="str">
            <v>6% - 3%</v>
          </cell>
          <cell r="M256" t="str">
            <v>12</v>
          </cell>
          <cell r="N256" t="str">
            <v>M*</v>
          </cell>
          <cell r="O256" t="str">
            <v>0</v>
          </cell>
          <cell r="P256">
            <v>0.5</v>
          </cell>
          <cell r="Q256" t="str">
            <v>5450038030558</v>
          </cell>
          <cell r="R256" t="str">
            <v>6.55 x 6.55 x 21.2</v>
          </cell>
          <cell r="S256">
            <v>0.499</v>
          </cell>
          <cell r="T256">
            <v>0.52</v>
          </cell>
          <cell r="U256">
            <v>0</v>
          </cell>
          <cell r="V256" t="str">
            <v>6 x 0.5L</v>
          </cell>
          <cell r="W256" t="str">
            <v>SHRINK</v>
          </cell>
          <cell r="X256" t="str">
            <v>5450038030657</v>
          </cell>
          <cell r="Y256" t="str">
            <v>19.65 x 13.1 x 21.2</v>
          </cell>
          <cell r="Z256">
            <v>2.992</v>
          </cell>
          <cell r="AA256">
            <v>3.13</v>
          </cell>
          <cell r="AB256">
            <v>0</v>
          </cell>
          <cell r="AC256" t="str">
            <v>4 x 6 x 0.5L</v>
          </cell>
          <cell r="AD256" t="str">
            <v>TRAY WITH SHRINK</v>
          </cell>
          <cell r="AE256" t="str">
            <v>5450038035553</v>
          </cell>
          <cell r="AF256" t="str">
            <v>39.8 x 26.7 x 21.4</v>
          </cell>
          <cell r="AG256">
            <v>11.965999999999999</v>
          </cell>
          <cell r="AH256">
            <v>12.78</v>
          </cell>
          <cell r="AI256">
            <v>0</v>
          </cell>
          <cell r="AJ256">
            <v>10</v>
          </cell>
          <cell r="AK256">
            <v>7</v>
          </cell>
          <cell r="AL256">
            <v>70</v>
          </cell>
          <cell r="AM256">
            <v>1200</v>
          </cell>
          <cell r="AN256">
            <v>1000</v>
          </cell>
          <cell r="AO256">
            <v>1662</v>
          </cell>
          <cell r="AP256">
            <v>837.62</v>
          </cell>
          <cell r="AQ256">
            <v>913</v>
          </cell>
          <cell r="AR256">
            <v>2</v>
          </cell>
          <cell r="AS256">
            <v>0</v>
          </cell>
          <cell r="AT256" t="str">
            <v>CHEP</v>
          </cell>
          <cell r="AU256" t="str">
            <v>5450038135451</v>
          </cell>
        </row>
        <row r="257">
          <cell r="A257">
            <v>415177</v>
          </cell>
          <cell r="B257" t="str">
            <v>9683</v>
          </cell>
          <cell r="C257" t="str">
            <v>ROSPORT POM'S PET 1.00LX6</v>
          </cell>
          <cell r="D257" t="str">
            <v>ROSPORT POM'S PET 1.00LX6</v>
          </cell>
          <cell r="E257" t="str">
            <v>Rosport</v>
          </cell>
          <cell r="F257" t="str">
            <v>POM'S</v>
          </cell>
          <cell r="G257" t="str">
            <v>PET</v>
          </cell>
          <cell r="H257" t="str">
            <v xml:space="preserve"> %</v>
          </cell>
          <cell r="I257" t="str">
            <v>6 x 1L</v>
          </cell>
          <cell r="J257" t="str">
            <v/>
          </cell>
          <cell r="K257">
            <v>6</v>
          </cell>
          <cell r="L257" t="str">
            <v>6% - 3%</v>
          </cell>
          <cell r="M257" t="str">
            <v>12</v>
          </cell>
          <cell r="N257" t="str">
            <v>M*</v>
          </cell>
          <cell r="O257" t="str">
            <v>7</v>
          </cell>
          <cell r="P257">
            <v>1</v>
          </cell>
          <cell r="Q257" t="str">
            <v>5450038050570</v>
          </cell>
          <cell r="R257" t="str">
            <v>8 x 8 x 29.3</v>
          </cell>
          <cell r="S257">
            <v>1</v>
          </cell>
          <cell r="T257">
            <v>1.06</v>
          </cell>
          <cell r="U257">
            <v>0</v>
          </cell>
          <cell r="V257" t="str">
            <v>6 x 1L</v>
          </cell>
          <cell r="W257" t="str">
            <v>SHRINK</v>
          </cell>
          <cell r="X257" t="str">
            <v>5450038050679</v>
          </cell>
          <cell r="Y257" t="str">
            <v>24 x 16 x 29.3</v>
          </cell>
          <cell r="Z257">
            <v>6</v>
          </cell>
          <cell r="AA257">
            <v>6.36</v>
          </cell>
          <cell r="AB257">
            <v>0</v>
          </cell>
          <cell r="AC257" t="str">
            <v>6 x 1L</v>
          </cell>
          <cell r="AD257" t="str">
            <v>SHRINKWRAPPED</v>
          </cell>
          <cell r="AE257" t="str">
            <v>5450038050679</v>
          </cell>
          <cell r="AF257" t="str">
            <v>24 x 16 x 29.3</v>
          </cell>
          <cell r="AG257">
            <v>6</v>
          </cell>
          <cell r="AH257">
            <v>6.36</v>
          </cell>
          <cell r="AI257">
            <v>0</v>
          </cell>
          <cell r="AJ257">
            <v>25</v>
          </cell>
          <cell r="AK257">
            <v>4</v>
          </cell>
          <cell r="AL257">
            <v>100</v>
          </cell>
          <cell r="AM257">
            <v>1200</v>
          </cell>
          <cell r="AN257">
            <v>800</v>
          </cell>
          <cell r="AO257">
            <v>1450</v>
          </cell>
          <cell r="AP257">
            <v>600</v>
          </cell>
          <cell r="AQ257">
            <v>659</v>
          </cell>
          <cell r="AR257">
            <v>2</v>
          </cell>
          <cell r="AS257">
            <v>0</v>
          </cell>
          <cell r="AT257" t="str">
            <v>EURO CHEP</v>
          </cell>
          <cell r="AU257" t="str">
            <v>5450038158672</v>
          </cell>
        </row>
        <row r="258">
          <cell r="A258">
            <v>415178</v>
          </cell>
          <cell r="B258" t="str">
            <v>9684</v>
          </cell>
          <cell r="C258" t="str">
            <v>ROSPORT POM'S PET 0.50LX6</v>
          </cell>
          <cell r="D258" t="str">
            <v>ROSPORT POM'S PET 0.50LX6</v>
          </cell>
          <cell r="E258" t="str">
            <v>Rosport</v>
          </cell>
          <cell r="F258" t="str">
            <v>POM'S</v>
          </cell>
          <cell r="G258" t="str">
            <v>PET</v>
          </cell>
          <cell r="H258" t="str">
            <v xml:space="preserve"> %</v>
          </cell>
          <cell r="I258" t="str">
            <v>6 x 0.5L</v>
          </cell>
          <cell r="J258" t="str">
            <v/>
          </cell>
          <cell r="K258">
            <v>6</v>
          </cell>
          <cell r="L258" t="str">
            <v>6% - 3%</v>
          </cell>
          <cell r="M258" t="str">
            <v>12</v>
          </cell>
          <cell r="N258" t="str">
            <v>M*</v>
          </cell>
          <cell r="O258" t="str">
            <v>7</v>
          </cell>
          <cell r="P258">
            <v>0.5</v>
          </cell>
          <cell r="Q258" t="str">
            <v>5450038050556</v>
          </cell>
          <cell r="R258" t="str">
            <v>6.5 x 6.5 x 22.5</v>
          </cell>
          <cell r="S258">
            <v>0.5</v>
          </cell>
          <cell r="T258">
            <v>0.54</v>
          </cell>
          <cell r="U258">
            <v>0</v>
          </cell>
          <cell r="V258" t="str">
            <v>6 x 0.5L</v>
          </cell>
          <cell r="W258" t="str">
            <v>SHRINK</v>
          </cell>
          <cell r="X258" t="str">
            <v>5450038050655</v>
          </cell>
          <cell r="Y258" t="str">
            <v>19.5 x 13 x 22.5</v>
          </cell>
          <cell r="Z258">
            <v>3</v>
          </cell>
          <cell r="AA258">
            <v>3.36</v>
          </cell>
          <cell r="AB258">
            <v>0</v>
          </cell>
          <cell r="AC258" t="str">
            <v>6 x 0.5L</v>
          </cell>
          <cell r="AD258" t="str">
            <v>SHRINKWRAPPED</v>
          </cell>
          <cell r="AE258" t="str">
            <v>5450038050655</v>
          </cell>
          <cell r="AF258" t="str">
            <v>19.5 x 13 x 22.5</v>
          </cell>
          <cell r="AG258">
            <v>3</v>
          </cell>
          <cell r="AH258">
            <v>3.36</v>
          </cell>
          <cell r="AI258">
            <v>0</v>
          </cell>
          <cell r="AJ258">
            <v>36</v>
          </cell>
          <cell r="AK258">
            <v>6</v>
          </cell>
          <cell r="AL258">
            <v>216</v>
          </cell>
          <cell r="AM258">
            <v>1200</v>
          </cell>
          <cell r="AN258">
            <v>800</v>
          </cell>
          <cell r="AO258">
            <v>1600</v>
          </cell>
          <cell r="AP258">
            <v>648</v>
          </cell>
          <cell r="AQ258">
            <v>727</v>
          </cell>
          <cell r="AR258">
            <v>2</v>
          </cell>
          <cell r="AS258">
            <v>0</v>
          </cell>
          <cell r="AT258" t="str">
            <v>EURO CHEP</v>
          </cell>
          <cell r="AU258" t="str">
            <v>5450038154650</v>
          </cell>
        </row>
        <row r="259">
          <cell r="A259">
            <v>415508</v>
          </cell>
          <cell r="B259" t="str">
            <v>1236</v>
          </cell>
          <cell r="C259" t="str">
            <v xml:space="preserve">COCA-COLA ZERO PET 2.00LX6 </v>
          </cell>
          <cell r="D259" t="str">
            <v xml:space="preserve">COCA-COLA ZERO PET 2.00LX6 </v>
          </cell>
          <cell r="E259" t="str">
            <v>Coca-Cola Zero</v>
          </cell>
          <cell r="F259" t="str">
            <v/>
          </cell>
          <cell r="G259" t="str">
            <v>PET</v>
          </cell>
          <cell r="H259" t="str">
            <v xml:space="preserve"> %</v>
          </cell>
          <cell r="I259" t="str">
            <v>6 x 2L</v>
          </cell>
          <cell r="J259" t="str">
            <v/>
          </cell>
          <cell r="K259">
            <v>6</v>
          </cell>
          <cell r="L259" t="str">
            <v>6% - 3%</v>
          </cell>
          <cell r="M259" t="str">
            <v>6</v>
          </cell>
          <cell r="N259" t="str">
            <v>M</v>
          </cell>
          <cell r="O259" t="str">
            <v>0</v>
          </cell>
          <cell r="P259">
            <v>2</v>
          </cell>
          <cell r="Q259" t="str">
            <v>5449000131843</v>
          </cell>
          <cell r="R259" t="str">
            <v>9.75 x 9.75 x 33.2</v>
          </cell>
          <cell r="S259">
            <v>1.996</v>
          </cell>
          <cell r="T259">
            <v>2.04</v>
          </cell>
          <cell r="U259">
            <v>0</v>
          </cell>
          <cell r="V259" t="str">
            <v>6 x 2L</v>
          </cell>
          <cell r="W259" t="str">
            <v>SHRINK</v>
          </cell>
          <cell r="X259" t="str">
            <v>5449000134561</v>
          </cell>
          <cell r="Y259" t="str">
            <v>29.25 x 19.5 x 33.5</v>
          </cell>
          <cell r="Z259">
            <v>11.976000000000001</v>
          </cell>
          <cell r="AA259">
            <v>12.28</v>
          </cell>
          <cell r="AB259">
            <v>0</v>
          </cell>
          <cell r="AC259" t="str">
            <v>6 x 2L</v>
          </cell>
          <cell r="AD259" t="str">
            <v>SHRINKWRAPPED</v>
          </cell>
          <cell r="AE259" t="str">
            <v>5449000134561</v>
          </cell>
          <cell r="AF259" t="str">
            <v>29.25 x 19.5 x 33.5</v>
          </cell>
          <cell r="AG259">
            <v>11.976000000000001</v>
          </cell>
          <cell r="AH259">
            <v>12.28</v>
          </cell>
          <cell r="AI259">
            <v>0</v>
          </cell>
          <cell r="AJ259">
            <v>20</v>
          </cell>
          <cell r="AK259">
            <v>4</v>
          </cell>
          <cell r="AL259">
            <v>80</v>
          </cell>
          <cell r="AM259">
            <v>1200</v>
          </cell>
          <cell r="AN259">
            <v>1000</v>
          </cell>
          <cell r="AO259">
            <v>1585</v>
          </cell>
          <cell r="AP259">
            <v>958.08</v>
          </cell>
          <cell r="AQ259">
            <v>1014</v>
          </cell>
          <cell r="AR259">
            <v>2</v>
          </cell>
          <cell r="AS259">
            <v>0</v>
          </cell>
          <cell r="AT259" t="str">
            <v>Industrial IPP</v>
          </cell>
          <cell r="AU259" t="str">
            <v>5449000931788</v>
          </cell>
        </row>
        <row r="260">
          <cell r="A260">
            <v>415515</v>
          </cell>
          <cell r="B260" t="str">
            <v>1215</v>
          </cell>
          <cell r="C260" t="str">
            <v xml:space="preserve">COCA-COLA PET 2.00LX6 </v>
          </cell>
          <cell r="D260" t="str">
            <v>COCA-COLA PET 2.00LX6 MAXI SIZE MINI PRICE</v>
          </cell>
          <cell r="E260" t="str">
            <v>Coca-Cola</v>
          </cell>
          <cell r="F260" t="str">
            <v/>
          </cell>
          <cell r="G260" t="str">
            <v>PET</v>
          </cell>
          <cell r="H260" t="str">
            <v xml:space="preserve"> %</v>
          </cell>
          <cell r="I260" t="str">
            <v>6 x 2L</v>
          </cell>
          <cell r="J260" t="str">
            <v/>
          </cell>
          <cell r="K260">
            <v>6</v>
          </cell>
          <cell r="L260" t="str">
            <v>6% - 3%</v>
          </cell>
          <cell r="M260" t="str">
            <v>6</v>
          </cell>
          <cell r="N260" t="str">
            <v>M</v>
          </cell>
          <cell r="O260" t="str">
            <v>0</v>
          </cell>
          <cell r="P260">
            <v>2</v>
          </cell>
          <cell r="Q260" t="str">
            <v>5449000000286</v>
          </cell>
          <cell r="R260" t="str">
            <v>9.75 x 9.75 x 33.2</v>
          </cell>
          <cell r="S260">
            <v>2.077</v>
          </cell>
          <cell r="T260">
            <v>2.12</v>
          </cell>
          <cell r="U260">
            <v>0</v>
          </cell>
          <cell r="V260" t="str">
            <v>6 x 2L</v>
          </cell>
          <cell r="W260" t="str">
            <v>SHRINK</v>
          </cell>
          <cell r="X260" t="str">
            <v>5449000008862</v>
          </cell>
          <cell r="Y260" t="str">
            <v>30 x 20 x 35.9</v>
          </cell>
          <cell r="Z260">
            <v>12.462999999999999</v>
          </cell>
          <cell r="AA260">
            <v>12.77</v>
          </cell>
          <cell r="AB260">
            <v>0</v>
          </cell>
          <cell r="AC260" t="str">
            <v>6 x 2L</v>
          </cell>
          <cell r="AD260" t="str">
            <v>SHRINKWRAPPED</v>
          </cell>
          <cell r="AE260" t="str">
            <v>5449000008862</v>
          </cell>
          <cell r="AF260" t="str">
            <v>30 x 20 x 35.9</v>
          </cell>
          <cell r="AG260">
            <v>12.462999999999999</v>
          </cell>
          <cell r="AH260">
            <v>12.77</v>
          </cell>
          <cell r="AI260">
            <v>0</v>
          </cell>
          <cell r="AJ260">
            <v>20</v>
          </cell>
          <cell r="AK260">
            <v>4</v>
          </cell>
          <cell r="AL260">
            <v>80</v>
          </cell>
          <cell r="AM260">
            <v>1200</v>
          </cell>
          <cell r="AN260">
            <v>1000</v>
          </cell>
          <cell r="AO260">
            <v>1585</v>
          </cell>
          <cell r="AP260">
            <v>997.04</v>
          </cell>
          <cell r="AQ260">
            <v>1053</v>
          </cell>
          <cell r="AR260">
            <v>2</v>
          </cell>
          <cell r="AS260">
            <v>0</v>
          </cell>
          <cell r="AT260" t="str">
            <v>Industrial IPP</v>
          </cell>
          <cell r="AU260" t="str">
            <v>5449000931764</v>
          </cell>
        </row>
        <row r="261">
          <cell r="A261">
            <v>417030</v>
          </cell>
          <cell r="B261" t="str">
            <v>1554</v>
          </cell>
          <cell r="C261" t="str">
            <v>AQUARIUS DAILY RED PEACH PET 0.50L 4X6</v>
          </cell>
          <cell r="D261" t="str">
            <v>AQUARIUS DAILY RED PEACH PET 0.50L 4X6</v>
          </cell>
          <cell r="E261" t="str">
            <v>Aquarius</v>
          </cell>
          <cell r="F261" t="str">
            <v>Red Peach</v>
          </cell>
          <cell r="G261" t="str">
            <v>PET</v>
          </cell>
          <cell r="H261" t="str">
            <v xml:space="preserve"> %</v>
          </cell>
          <cell r="I261" t="str">
            <v>4 x 6 x 0.5L</v>
          </cell>
          <cell r="J261" t="str">
            <v/>
          </cell>
          <cell r="K261">
            <v>24</v>
          </cell>
          <cell r="L261" t="str">
            <v>6% - 3%</v>
          </cell>
          <cell r="M261" t="str">
            <v>9</v>
          </cell>
          <cell r="N261" t="str">
            <v>M</v>
          </cell>
          <cell r="O261" t="str">
            <v>9</v>
          </cell>
          <cell r="P261">
            <v>0.5</v>
          </cell>
          <cell r="Q261" t="str">
            <v>5449000131133</v>
          </cell>
          <cell r="R261" t="str">
            <v>6.58 x 6.58 x 21</v>
          </cell>
          <cell r="S261">
            <v>0.51300000000000001</v>
          </cell>
          <cell r="T261">
            <v>0.52900000000000003</v>
          </cell>
          <cell r="U261">
            <v>0</v>
          </cell>
          <cell r="V261" t="str">
            <v>6 x 0.5L</v>
          </cell>
          <cell r="W261" t="str">
            <v>SHRINK</v>
          </cell>
          <cell r="X261" t="str">
            <v>5449000197504</v>
          </cell>
          <cell r="Y261" t="str">
            <v>19.8 x 13.2 x 21</v>
          </cell>
          <cell r="Z261">
            <v>3.081</v>
          </cell>
          <cell r="AA261">
            <v>3.1859999999999999</v>
          </cell>
          <cell r="AB261">
            <v>0</v>
          </cell>
          <cell r="AC261" t="str">
            <v>4 x 6 x 0.5L</v>
          </cell>
          <cell r="AD261" t="str">
            <v>SHRINKWRAPPED</v>
          </cell>
          <cell r="AE261" t="str">
            <v>5449000197597</v>
          </cell>
          <cell r="AF261" t="str">
            <v>39.5 x 26.3 x 21</v>
          </cell>
          <cell r="AG261">
            <v>12.323</v>
          </cell>
          <cell r="AH261">
            <v>12.77</v>
          </cell>
          <cell r="AI261">
            <v>0</v>
          </cell>
          <cell r="AJ261">
            <v>12</v>
          </cell>
          <cell r="AK261">
            <v>6</v>
          </cell>
          <cell r="AL261">
            <v>72</v>
          </cell>
          <cell r="AM261">
            <v>1210</v>
          </cell>
          <cell r="AN261">
            <v>1076</v>
          </cell>
          <cell r="AO261">
            <v>1435</v>
          </cell>
          <cell r="AP261">
            <v>887.25599999999997</v>
          </cell>
          <cell r="AQ261">
            <v>952.03200000000004</v>
          </cell>
          <cell r="AR261">
            <v>1</v>
          </cell>
          <cell r="AS261">
            <v>0</v>
          </cell>
          <cell r="AT261" t="str">
            <v>CHEP</v>
          </cell>
          <cell r="AU261" t="str">
            <v>5449000994424</v>
          </cell>
        </row>
        <row r="262">
          <cell r="A262">
            <v>417031</v>
          </cell>
          <cell r="B262" t="str">
            <v>1565</v>
          </cell>
          <cell r="C262" t="str">
            <v>AQUARIUS DAILY ORANGE PET 0.50L 4X6</v>
          </cell>
          <cell r="D262" t="str">
            <v>AQUARIUS DAILY ORANGE PET 0.50L 4X6</v>
          </cell>
          <cell r="E262" t="str">
            <v>Aquarius</v>
          </cell>
          <cell r="F262" t="str">
            <v>Orange</v>
          </cell>
          <cell r="G262" t="str">
            <v>PET</v>
          </cell>
          <cell r="H262" t="str">
            <v xml:space="preserve"> %</v>
          </cell>
          <cell r="I262" t="str">
            <v>4 x 6 x 0.5L</v>
          </cell>
          <cell r="J262" t="str">
            <v/>
          </cell>
          <cell r="K262">
            <v>24</v>
          </cell>
          <cell r="L262" t="str">
            <v>6% - 3%</v>
          </cell>
          <cell r="M262" t="str">
            <v>9</v>
          </cell>
          <cell r="N262" t="str">
            <v>M</v>
          </cell>
          <cell r="O262" t="str">
            <v>9</v>
          </cell>
          <cell r="P262">
            <v>0.5</v>
          </cell>
          <cell r="Q262" t="str">
            <v>54490802</v>
          </cell>
          <cell r="R262" t="str">
            <v>6.58 x 6.58 x 21</v>
          </cell>
          <cell r="S262">
            <v>0.51400000000000001</v>
          </cell>
          <cell r="T262">
            <v>0.52900000000000003</v>
          </cell>
          <cell r="U262">
            <v>0</v>
          </cell>
          <cell r="V262" t="str">
            <v>6 x 0.5L</v>
          </cell>
          <cell r="W262" t="str">
            <v>SHRINK</v>
          </cell>
          <cell r="X262" t="str">
            <v>5449000197498</v>
          </cell>
          <cell r="Y262" t="str">
            <v>19.8 x 13.2 x 21</v>
          </cell>
          <cell r="Z262">
            <v>3.0870000000000002</v>
          </cell>
          <cell r="AA262">
            <v>3.1850000000000001</v>
          </cell>
          <cell r="AB262">
            <v>0</v>
          </cell>
          <cell r="AC262" t="str">
            <v>4 x 6 x 0.5L</v>
          </cell>
          <cell r="AD262" t="str">
            <v>SHRINKWRAPPED</v>
          </cell>
          <cell r="AE262" t="str">
            <v>5449000152169</v>
          </cell>
          <cell r="AF262" t="str">
            <v>39.5 x 26.3 x 21</v>
          </cell>
          <cell r="AG262">
            <v>12.347</v>
          </cell>
          <cell r="AH262">
            <v>12.768000000000001</v>
          </cell>
          <cell r="AI262">
            <v>0</v>
          </cell>
          <cell r="AJ262">
            <v>12</v>
          </cell>
          <cell r="AK262">
            <v>6</v>
          </cell>
          <cell r="AL262">
            <v>72</v>
          </cell>
          <cell r="AM262">
            <v>1210</v>
          </cell>
          <cell r="AN262">
            <v>1076</v>
          </cell>
          <cell r="AO262">
            <v>1435</v>
          </cell>
          <cell r="AP262">
            <v>888.98400000000004</v>
          </cell>
          <cell r="AQ262">
            <v>951.85900000000004</v>
          </cell>
          <cell r="AR262">
            <v>1</v>
          </cell>
          <cell r="AS262">
            <v>0</v>
          </cell>
          <cell r="AT262" t="str">
            <v>CHEP</v>
          </cell>
          <cell r="AU262" t="str">
            <v>5449000994431</v>
          </cell>
        </row>
        <row r="263">
          <cell r="A263">
            <v>417032</v>
          </cell>
          <cell r="B263" t="str">
            <v>1552</v>
          </cell>
          <cell r="C263" t="str">
            <v>AQUARIUS DAILY LEMON PET 0.50L 4X6</v>
          </cell>
          <cell r="D263" t="str">
            <v>AQUARIUS DAILY CITRON PET 0.50L 4X6</v>
          </cell>
          <cell r="E263" t="str">
            <v>Aquarius</v>
          </cell>
          <cell r="F263" t="str">
            <v>Lemon</v>
          </cell>
          <cell r="G263" t="str">
            <v>PET</v>
          </cell>
          <cell r="H263" t="str">
            <v xml:space="preserve"> %</v>
          </cell>
          <cell r="I263" t="str">
            <v>4 x 6 x 0.5L</v>
          </cell>
          <cell r="J263" t="str">
            <v/>
          </cell>
          <cell r="K263">
            <v>24</v>
          </cell>
          <cell r="L263" t="str">
            <v>6% - 3%</v>
          </cell>
          <cell r="M263" t="str">
            <v>9</v>
          </cell>
          <cell r="N263" t="str">
            <v>M</v>
          </cell>
          <cell r="O263" t="str">
            <v>9</v>
          </cell>
          <cell r="P263">
            <v>0.5</v>
          </cell>
          <cell r="Q263" t="str">
            <v>50112784</v>
          </cell>
          <cell r="R263" t="str">
            <v>6.58 x 6.58 x 21</v>
          </cell>
          <cell r="S263">
            <v>0.51100000000000001</v>
          </cell>
          <cell r="T263">
            <v>0.52900000000000003</v>
          </cell>
          <cell r="U263">
            <v>0</v>
          </cell>
          <cell r="V263" t="str">
            <v>6 x 0.5L</v>
          </cell>
          <cell r="W263" t="str">
            <v>SHRINK</v>
          </cell>
          <cell r="X263" t="str">
            <v>5449000197481</v>
          </cell>
          <cell r="Y263" t="str">
            <v>19.8 x 13.2 x 21</v>
          </cell>
          <cell r="Z263">
            <v>3.069</v>
          </cell>
          <cell r="AA263">
            <v>3.1829999999999998</v>
          </cell>
          <cell r="AB263">
            <v>0</v>
          </cell>
          <cell r="AC263" t="str">
            <v>4 x 6 x 0.5L</v>
          </cell>
          <cell r="AD263" t="str">
            <v>SHRINKWRAPPED</v>
          </cell>
          <cell r="AE263" t="str">
            <v>5449000197566</v>
          </cell>
          <cell r="AF263" t="str">
            <v>39.5 x 26.3 x 21</v>
          </cell>
          <cell r="AG263">
            <v>12.275</v>
          </cell>
          <cell r="AH263">
            <v>12.757999999999999</v>
          </cell>
          <cell r="AI263">
            <v>0</v>
          </cell>
          <cell r="AJ263">
            <v>12</v>
          </cell>
          <cell r="AK263">
            <v>6</v>
          </cell>
          <cell r="AL263">
            <v>72</v>
          </cell>
          <cell r="AM263">
            <v>1210</v>
          </cell>
          <cell r="AN263">
            <v>1076</v>
          </cell>
          <cell r="AO263">
            <v>1435</v>
          </cell>
          <cell r="AP263">
            <v>883.8</v>
          </cell>
          <cell r="AQ263">
            <v>951.16800000000001</v>
          </cell>
          <cell r="AR263">
            <v>1</v>
          </cell>
          <cell r="AS263">
            <v>0</v>
          </cell>
          <cell r="AT263" t="str">
            <v>CHEP</v>
          </cell>
          <cell r="AU263" t="str">
            <v>5449000994448</v>
          </cell>
        </row>
        <row r="264">
          <cell r="A264">
            <v>419201</v>
          </cell>
          <cell r="B264" t="str">
            <v>6229</v>
          </cell>
          <cell r="C264" t="str">
            <v>ROSPORT CLASSIC 6X1L PET</v>
          </cell>
          <cell r="D264" t="str">
            <v>ROSPORT CLASSIC 6X1L PET</v>
          </cell>
          <cell r="E264" t="str">
            <v>Rosport</v>
          </cell>
          <cell r="F264" t="str">
            <v>Classic</v>
          </cell>
          <cell r="G264" t="str">
            <v>PET</v>
          </cell>
          <cell r="H264" t="str">
            <v xml:space="preserve"> %</v>
          </cell>
          <cell r="I264" t="str">
            <v>6 x 1L</v>
          </cell>
          <cell r="J264" t="str">
            <v/>
          </cell>
          <cell r="K264">
            <v>6</v>
          </cell>
          <cell r="L264" t="str">
            <v>6% - 3%</v>
          </cell>
          <cell r="M264" t="str">
            <v>5</v>
          </cell>
          <cell r="N264" t="str">
            <v>M*</v>
          </cell>
          <cell r="O264" t="str">
            <v>0</v>
          </cell>
          <cell r="P264">
            <v>1</v>
          </cell>
          <cell r="Q264" t="str">
            <v>5450038010574</v>
          </cell>
          <cell r="R264" t="str">
            <v>8 x 8 x 31.2</v>
          </cell>
          <cell r="S264">
            <v>0.998</v>
          </cell>
          <cell r="T264">
            <v>1.04</v>
          </cell>
          <cell r="U264">
            <v>0</v>
          </cell>
          <cell r="V264" t="str">
            <v>6 x 1L</v>
          </cell>
          <cell r="W264" t="str">
            <v>SHRINK</v>
          </cell>
          <cell r="X264" t="str">
            <v>5450038010673</v>
          </cell>
          <cell r="Y264" t="str">
            <v>24 x 16 x 31.5</v>
          </cell>
          <cell r="Z264">
            <v>5.9880000000000004</v>
          </cell>
          <cell r="AA264">
            <v>6.3</v>
          </cell>
          <cell r="AB264">
            <v>0</v>
          </cell>
          <cell r="AC264" t="str">
            <v>6 x 1L</v>
          </cell>
          <cell r="AD264" t="str">
            <v>SHRINKWRAPPED</v>
          </cell>
          <cell r="AE264" t="str">
            <v>5450038010673</v>
          </cell>
          <cell r="AF264" t="str">
            <v>24 x 16 x 31.5</v>
          </cell>
          <cell r="AG264">
            <v>5.9880000000000004</v>
          </cell>
          <cell r="AH264">
            <v>6.3</v>
          </cell>
          <cell r="AI264">
            <v>0</v>
          </cell>
          <cell r="AJ264">
            <v>28</v>
          </cell>
          <cell r="AK264">
            <v>5</v>
          </cell>
          <cell r="AL264">
            <v>140</v>
          </cell>
          <cell r="AM264">
            <v>1200</v>
          </cell>
          <cell r="AN264">
            <v>1000</v>
          </cell>
          <cell r="AO264">
            <v>1741</v>
          </cell>
          <cell r="AP264">
            <v>838.32</v>
          </cell>
          <cell r="AQ264">
            <v>903</v>
          </cell>
          <cell r="AR264">
            <v>2</v>
          </cell>
          <cell r="AS264">
            <v>0</v>
          </cell>
          <cell r="AT264" t="str">
            <v>CHEP</v>
          </cell>
          <cell r="AU264" t="str">
            <v>5450038810679</v>
          </cell>
        </row>
        <row r="265">
          <cell r="A265">
            <v>420487</v>
          </cell>
          <cell r="B265" t="str">
            <v>2026</v>
          </cell>
          <cell r="C265" t="str">
            <v>COCA-COLA ZERO PET 0.50LX24</v>
          </cell>
          <cell r="D265" t="str">
            <v>COCA-COLA ZERO PET 0.50LX24</v>
          </cell>
          <cell r="E265" t="str">
            <v>Coca-Cola Zero</v>
          </cell>
          <cell r="F265" t="str">
            <v/>
          </cell>
          <cell r="G265" t="str">
            <v>PET</v>
          </cell>
          <cell r="H265" t="str">
            <v xml:space="preserve"> %</v>
          </cell>
          <cell r="I265" t="str">
            <v>24 x 0.5L</v>
          </cell>
          <cell r="J265" t="str">
            <v/>
          </cell>
          <cell r="K265">
            <v>24</v>
          </cell>
          <cell r="L265" t="str">
            <v>6% - 3%</v>
          </cell>
          <cell r="M265" t="str">
            <v>4</v>
          </cell>
          <cell r="N265" t="str">
            <v>M</v>
          </cell>
          <cell r="O265" t="str">
            <v>0</v>
          </cell>
          <cell r="P265">
            <v>0.5</v>
          </cell>
          <cell r="Q265" t="str">
            <v>5449000131836</v>
          </cell>
          <cell r="R265" t="str">
            <v>6.55 x 6.55 x 22.8</v>
          </cell>
          <cell r="S265">
            <v>0.499</v>
          </cell>
          <cell r="T265">
            <v>0.52</v>
          </cell>
          <cell r="U265">
            <v>0</v>
          </cell>
          <cell r="V265" t="str">
            <v>1 x 0.5L</v>
          </cell>
          <cell r="W265" t="str">
            <v>PET</v>
          </cell>
          <cell r="X265" t="str">
            <v>5449000131836</v>
          </cell>
          <cell r="Y265" t="str">
            <v>6.55 x 6.55 x 22.8</v>
          </cell>
          <cell r="Z265">
            <v>0.499</v>
          </cell>
          <cell r="AA265">
            <v>0.52</v>
          </cell>
          <cell r="AB265">
            <v>0</v>
          </cell>
          <cell r="AC265" t="str">
            <v>24 x 0.5L</v>
          </cell>
          <cell r="AD265" t="str">
            <v>SHRINKWRAPPED</v>
          </cell>
          <cell r="AE265" t="str">
            <v>5449000134332</v>
          </cell>
          <cell r="AF265" t="str">
            <v>39.3 x 26.2 x 23.3</v>
          </cell>
          <cell r="AG265">
            <v>11.976000000000001</v>
          </cell>
          <cell r="AH265">
            <v>12.59</v>
          </cell>
          <cell r="AI265">
            <v>0</v>
          </cell>
          <cell r="AJ265">
            <v>12</v>
          </cell>
          <cell r="AK265">
            <v>7</v>
          </cell>
          <cell r="AL265">
            <v>84</v>
          </cell>
          <cell r="AM265">
            <v>1200</v>
          </cell>
          <cell r="AN265">
            <v>1048</v>
          </cell>
          <cell r="AO265">
            <v>1791</v>
          </cell>
          <cell r="AP265">
            <v>1005.984</v>
          </cell>
          <cell r="AQ265">
            <v>1088</v>
          </cell>
          <cell r="AR265">
            <v>2</v>
          </cell>
          <cell r="AS265">
            <v>0</v>
          </cell>
          <cell r="AT265" t="str">
            <v>CHEP</v>
          </cell>
          <cell r="AU265" t="str">
            <v>5449000601322</v>
          </cell>
        </row>
        <row r="266">
          <cell r="A266">
            <v>423817</v>
          </cell>
          <cell r="B266" t="str">
            <v>0824</v>
          </cell>
          <cell r="C266" t="str">
            <v>ROSPORT VIVA GLAS 0.25LX28</v>
          </cell>
          <cell r="D266" t="str">
            <v>ROSPORT VIVA VERRE 0.25LX28</v>
          </cell>
          <cell r="E266" t="str">
            <v>Rosport</v>
          </cell>
          <cell r="F266" t="str">
            <v>Viva</v>
          </cell>
          <cell r="G266" t="str">
            <v>REF. GLASS</v>
          </cell>
          <cell r="H266" t="str">
            <v xml:space="preserve"> %</v>
          </cell>
          <cell r="I266" t="str">
            <v>28 x 0.25L</v>
          </cell>
          <cell r="J266" t="str">
            <v/>
          </cell>
          <cell r="K266">
            <v>28</v>
          </cell>
          <cell r="L266" t="str">
            <v>6% - 3%</v>
          </cell>
          <cell r="M266" t="str">
            <v>18</v>
          </cell>
          <cell r="N266" t="str">
            <v>M*</v>
          </cell>
          <cell r="O266" t="str">
            <v>0</v>
          </cell>
          <cell r="P266">
            <v>0.25</v>
          </cell>
          <cell r="Q266" t="str">
            <v>5450038930131</v>
          </cell>
          <cell r="R266" t="str">
            <v>5.8 x 5.8 x 20</v>
          </cell>
          <cell r="S266">
            <v>0.249</v>
          </cell>
          <cell r="T266">
            <v>0.51200000000000001</v>
          </cell>
          <cell r="U266">
            <v>0.1</v>
          </cell>
          <cell r="V266" t="str">
            <v>1 x 0.25L</v>
          </cell>
          <cell r="W266" t="str">
            <v xml:space="preserve">REF. GLASS  </v>
          </cell>
          <cell r="X266" t="str">
            <v>5450038930131</v>
          </cell>
          <cell r="Y266" t="str">
            <v>5.8 x 5.8 x 20</v>
          </cell>
          <cell r="Z266">
            <v>0.249</v>
          </cell>
          <cell r="AA266">
            <v>0.51200000000000001</v>
          </cell>
          <cell r="AB266">
            <v>0.1</v>
          </cell>
          <cell r="AC266" t="str">
            <v>28 x 0.25L</v>
          </cell>
          <cell r="AD266" t="str">
            <v>CASE</v>
          </cell>
          <cell r="AE266" t="str">
            <v>5450038939134</v>
          </cell>
          <cell r="AF266" t="str">
            <v>40 x 30 x 23.5</v>
          </cell>
          <cell r="AG266">
            <v>6.98</v>
          </cell>
          <cell r="AH266">
            <v>16.399999999999999</v>
          </cell>
          <cell r="AI266">
            <v>5.85</v>
          </cell>
          <cell r="AJ266">
            <v>10</v>
          </cell>
          <cell r="AK266">
            <v>7</v>
          </cell>
          <cell r="AL266">
            <v>70</v>
          </cell>
          <cell r="AM266">
            <v>1200</v>
          </cell>
          <cell r="AN266">
            <v>1000</v>
          </cell>
          <cell r="AO266">
            <v>1810</v>
          </cell>
          <cell r="AP266">
            <v>488.6</v>
          </cell>
          <cell r="AQ266">
            <v>1156.646</v>
          </cell>
          <cell r="AR266">
            <v>3</v>
          </cell>
          <cell r="AS266">
            <v>409.5</v>
          </cell>
          <cell r="AT266" t="str">
            <v>CHEP</v>
          </cell>
          <cell r="AU266" t="str">
            <v>5450038739130</v>
          </cell>
        </row>
        <row r="267">
          <cell r="A267">
            <v>423818</v>
          </cell>
          <cell r="B267" t="str">
            <v>0853</v>
          </cell>
          <cell r="C267" t="str">
            <v>ROSPORT CLASSIC GLAS 0.25LX28</v>
          </cell>
          <cell r="D267" t="str">
            <v>ROSPORT CLASSIC VERRE 0.25LX28</v>
          </cell>
          <cell r="E267" t="str">
            <v>Rosport</v>
          </cell>
          <cell r="F267" t="str">
            <v>Classic</v>
          </cell>
          <cell r="G267" t="str">
            <v>REF. GLASS</v>
          </cell>
          <cell r="H267" t="str">
            <v xml:space="preserve"> %</v>
          </cell>
          <cell r="I267" t="str">
            <v>28 x 0.25L</v>
          </cell>
          <cell r="J267" t="str">
            <v/>
          </cell>
          <cell r="K267">
            <v>28</v>
          </cell>
          <cell r="L267" t="str">
            <v>6% - 3%</v>
          </cell>
          <cell r="M267" t="str">
            <v>18</v>
          </cell>
          <cell r="N267" t="str">
            <v>M*</v>
          </cell>
          <cell r="O267" t="str">
            <v>0</v>
          </cell>
          <cell r="P267">
            <v>0.25</v>
          </cell>
          <cell r="Q267" t="str">
            <v>5450038910133</v>
          </cell>
          <cell r="R267" t="str">
            <v>5.8 x 5.8 x 20</v>
          </cell>
          <cell r="S267">
            <v>0.25</v>
          </cell>
          <cell r="T267">
            <v>0.51</v>
          </cell>
          <cell r="U267">
            <v>0.1</v>
          </cell>
          <cell r="V267" t="str">
            <v>1 x 0.25L</v>
          </cell>
          <cell r="W267" t="str">
            <v xml:space="preserve">REF. GLASS  </v>
          </cell>
          <cell r="X267" t="str">
            <v>5450038910133</v>
          </cell>
          <cell r="Y267" t="str">
            <v>5.8 x 5.8 x 20</v>
          </cell>
          <cell r="Z267">
            <v>0.25</v>
          </cell>
          <cell r="AA267">
            <v>0.51</v>
          </cell>
          <cell r="AB267">
            <v>0.1</v>
          </cell>
          <cell r="AC267" t="str">
            <v>28 x 0.25L</v>
          </cell>
          <cell r="AD267" t="str">
            <v>CASE</v>
          </cell>
          <cell r="AE267" t="str">
            <v>5450038919136</v>
          </cell>
          <cell r="AF267" t="str">
            <v>40 x 30 x 23.5</v>
          </cell>
          <cell r="AG267">
            <v>6.9859999999999998</v>
          </cell>
          <cell r="AH267">
            <v>16.399999999999999</v>
          </cell>
          <cell r="AI267">
            <v>5.85</v>
          </cell>
          <cell r="AJ267">
            <v>10</v>
          </cell>
          <cell r="AK267">
            <v>7</v>
          </cell>
          <cell r="AL267">
            <v>70</v>
          </cell>
          <cell r="AM267">
            <v>1200</v>
          </cell>
          <cell r="AN267">
            <v>1000</v>
          </cell>
          <cell r="AO267">
            <v>1810</v>
          </cell>
          <cell r="AP267">
            <v>489.02</v>
          </cell>
          <cell r="AQ267">
            <v>1157.038</v>
          </cell>
          <cell r="AR267">
            <v>3</v>
          </cell>
          <cell r="AS267">
            <v>409.5</v>
          </cell>
          <cell r="AT267" t="str">
            <v>CHEP</v>
          </cell>
          <cell r="AU267" t="str">
            <v>5450038119130</v>
          </cell>
        </row>
        <row r="268">
          <cell r="A268">
            <v>423819</v>
          </cell>
          <cell r="B268" t="str">
            <v>0820</v>
          </cell>
          <cell r="C268" t="str">
            <v>ROSPORT BLUE GLAS 0.25LX28</v>
          </cell>
          <cell r="D268" t="str">
            <v>ROSPORT BLUE VERRE 0.25LX28</v>
          </cell>
          <cell r="E268" t="str">
            <v>Rosport</v>
          </cell>
          <cell r="F268" t="str">
            <v>Blue</v>
          </cell>
          <cell r="G268" t="str">
            <v>REF. GLASS</v>
          </cell>
          <cell r="H268" t="str">
            <v xml:space="preserve"> %</v>
          </cell>
          <cell r="I268" t="str">
            <v>28 x 0.25L</v>
          </cell>
          <cell r="J268" t="str">
            <v/>
          </cell>
          <cell r="K268">
            <v>28</v>
          </cell>
          <cell r="L268" t="str">
            <v>6% - 3%</v>
          </cell>
          <cell r="M268" t="str">
            <v>18</v>
          </cell>
          <cell r="N268" t="str">
            <v>M*</v>
          </cell>
          <cell r="O268" t="str">
            <v>0</v>
          </cell>
          <cell r="P268">
            <v>0.25</v>
          </cell>
          <cell r="Q268" t="str">
            <v>5450038920132</v>
          </cell>
          <cell r="R268" t="str">
            <v>5.8 x 5.8 x 20</v>
          </cell>
          <cell r="S268">
            <v>0.25</v>
          </cell>
          <cell r="T268">
            <v>0.51</v>
          </cell>
          <cell r="U268">
            <v>0.1</v>
          </cell>
          <cell r="V268" t="str">
            <v>1 x 0.25L</v>
          </cell>
          <cell r="W268" t="str">
            <v xml:space="preserve">REF. GLASS  </v>
          </cell>
          <cell r="X268" t="str">
            <v>5450038920132</v>
          </cell>
          <cell r="Y268" t="str">
            <v>5.8 x 5.8 x 20</v>
          </cell>
          <cell r="Z268">
            <v>0.25</v>
          </cell>
          <cell r="AA268">
            <v>0.51</v>
          </cell>
          <cell r="AB268">
            <v>0.1</v>
          </cell>
          <cell r="AC268" t="str">
            <v>28 x 0.25L</v>
          </cell>
          <cell r="AD268" t="str">
            <v>CASE</v>
          </cell>
          <cell r="AE268" t="str">
            <v>5450038929135</v>
          </cell>
          <cell r="AF268" t="str">
            <v>40 x 30 x 23.5</v>
          </cell>
          <cell r="AG268">
            <v>6.9859999999999998</v>
          </cell>
          <cell r="AH268">
            <v>16.399999999999999</v>
          </cell>
          <cell r="AI268">
            <v>5.85</v>
          </cell>
          <cell r="AJ268">
            <v>10</v>
          </cell>
          <cell r="AK268">
            <v>7</v>
          </cell>
          <cell r="AL268">
            <v>70</v>
          </cell>
          <cell r="AM268">
            <v>1200</v>
          </cell>
          <cell r="AN268">
            <v>1000</v>
          </cell>
          <cell r="AO268">
            <v>1810</v>
          </cell>
          <cell r="AP268">
            <v>489.02</v>
          </cell>
          <cell r="AQ268">
            <v>1157.038</v>
          </cell>
          <cell r="AR268">
            <v>3</v>
          </cell>
          <cell r="AS268">
            <v>409.5</v>
          </cell>
          <cell r="AT268" t="str">
            <v>CHEP</v>
          </cell>
          <cell r="AU268" t="str">
            <v>5450038129139</v>
          </cell>
        </row>
        <row r="269">
          <cell r="A269">
            <v>423867</v>
          </cell>
          <cell r="B269" t="str">
            <v>0762</v>
          </cell>
          <cell r="C269" t="str">
            <v xml:space="preserve">ROSPORT CLASSIC GLAS 1.00LX6 </v>
          </cell>
          <cell r="D269" t="str">
            <v xml:space="preserve">ROSPORT CLASSIC VERRE 1.00LX6 </v>
          </cell>
          <cell r="E269" t="str">
            <v>Rosport</v>
          </cell>
          <cell r="F269" t="str">
            <v>Classic</v>
          </cell>
          <cell r="G269" t="str">
            <v>REF. GLASS</v>
          </cell>
          <cell r="H269" t="str">
            <v xml:space="preserve"> %</v>
          </cell>
          <cell r="I269" t="str">
            <v>6 x 1L</v>
          </cell>
          <cell r="J269" t="str">
            <v/>
          </cell>
          <cell r="K269">
            <v>6</v>
          </cell>
          <cell r="L269" t="str">
            <v>6% - 3%</v>
          </cell>
          <cell r="M269" t="str">
            <v>18</v>
          </cell>
          <cell r="N269" t="str">
            <v>M*</v>
          </cell>
          <cell r="O269" t="str">
            <v>0</v>
          </cell>
          <cell r="P269">
            <v>1</v>
          </cell>
          <cell r="Q269" t="str">
            <v>5450038910171</v>
          </cell>
          <cell r="R269" t="str">
            <v>8.5 x 8.5 x 31.6</v>
          </cell>
          <cell r="S269">
            <v>0.998</v>
          </cell>
          <cell r="T269">
            <v>1.7370000000000001</v>
          </cell>
          <cell r="U269">
            <v>0.2</v>
          </cell>
          <cell r="V269" t="str">
            <v>6 x 1L</v>
          </cell>
          <cell r="W269" t="str">
            <v>CASE</v>
          </cell>
          <cell r="X269" t="str">
            <v>5450038917170</v>
          </cell>
          <cell r="Y269" t="str">
            <v>30 x 20 x 35</v>
          </cell>
          <cell r="Z269">
            <v>5.9880000000000004</v>
          </cell>
          <cell r="AA269">
            <v>11.731999999999999</v>
          </cell>
          <cell r="AB269">
            <v>3.5</v>
          </cell>
          <cell r="AC269" t="str">
            <v>6 x 1L</v>
          </cell>
          <cell r="AD269" t="str">
            <v>CASE</v>
          </cell>
          <cell r="AE269" t="str">
            <v>5450038917170</v>
          </cell>
          <cell r="AF269" t="str">
            <v>30 x 20 x 35</v>
          </cell>
          <cell r="AG269">
            <v>5.9880000000000004</v>
          </cell>
          <cell r="AH269">
            <v>11.731999999999999</v>
          </cell>
          <cell r="AI269">
            <v>3.5</v>
          </cell>
          <cell r="AJ269">
            <v>20</v>
          </cell>
          <cell r="AK269">
            <v>5</v>
          </cell>
          <cell r="AL269">
            <v>100</v>
          </cell>
          <cell r="AM269">
            <v>1200</v>
          </cell>
          <cell r="AN269">
            <v>1000</v>
          </cell>
          <cell r="AO269">
            <v>1915</v>
          </cell>
          <cell r="AP269">
            <v>598.79999999999995</v>
          </cell>
          <cell r="AQ269">
            <v>1203.223</v>
          </cell>
          <cell r="AR269">
            <v>3</v>
          </cell>
          <cell r="AS269">
            <v>350</v>
          </cell>
          <cell r="AT269" t="str">
            <v>CHEP</v>
          </cell>
          <cell r="AU269" t="str">
            <v>5450038117174</v>
          </cell>
        </row>
        <row r="270">
          <cell r="A270">
            <v>423868</v>
          </cell>
          <cell r="B270" t="str">
            <v>0786</v>
          </cell>
          <cell r="C270" t="str">
            <v xml:space="preserve">ROSPORT BLUE GLAS 1.00LX6 </v>
          </cell>
          <cell r="D270" t="str">
            <v xml:space="preserve">ROSPORT BLUE VERRE 1.00LX6 </v>
          </cell>
          <cell r="E270" t="str">
            <v>Rosport</v>
          </cell>
          <cell r="F270" t="str">
            <v>Blue</v>
          </cell>
          <cell r="G270" t="str">
            <v>REF. GLASS</v>
          </cell>
          <cell r="H270" t="str">
            <v xml:space="preserve"> %</v>
          </cell>
          <cell r="I270" t="str">
            <v>6 x 1L</v>
          </cell>
          <cell r="J270" t="str">
            <v/>
          </cell>
          <cell r="K270">
            <v>6</v>
          </cell>
          <cell r="L270" t="str">
            <v>6% - 3%</v>
          </cell>
          <cell r="M270" t="str">
            <v>18</v>
          </cell>
          <cell r="N270" t="str">
            <v>M*</v>
          </cell>
          <cell r="O270" t="str">
            <v>0</v>
          </cell>
          <cell r="P270">
            <v>1</v>
          </cell>
          <cell r="Q270" t="str">
            <v>5450038020177</v>
          </cell>
          <cell r="R270" t="str">
            <v>8.5 x 8.5 x 31.6</v>
          </cell>
          <cell r="S270">
            <v>0.998</v>
          </cell>
          <cell r="T270">
            <v>1.7370000000000001</v>
          </cell>
          <cell r="U270">
            <v>0.2</v>
          </cell>
          <cell r="V270" t="str">
            <v>6 x 1L</v>
          </cell>
          <cell r="W270" t="str">
            <v>CASE</v>
          </cell>
          <cell r="X270" t="str">
            <v>5450038027176</v>
          </cell>
          <cell r="Y270" t="str">
            <v>30 x 20 x 35</v>
          </cell>
          <cell r="Z270">
            <v>5.9880000000000004</v>
          </cell>
          <cell r="AA270">
            <v>11.731999999999999</v>
          </cell>
          <cell r="AB270">
            <v>3.5</v>
          </cell>
          <cell r="AC270" t="str">
            <v>6 x 1L</v>
          </cell>
          <cell r="AD270" t="str">
            <v>CASE</v>
          </cell>
          <cell r="AE270" t="str">
            <v>5450038027176</v>
          </cell>
          <cell r="AF270" t="str">
            <v>30 x 20 x 35</v>
          </cell>
          <cell r="AG270">
            <v>5.9880000000000004</v>
          </cell>
          <cell r="AH270">
            <v>11.731999999999999</v>
          </cell>
          <cell r="AI270">
            <v>3.5</v>
          </cell>
          <cell r="AJ270">
            <v>20</v>
          </cell>
          <cell r="AK270">
            <v>5</v>
          </cell>
          <cell r="AL270">
            <v>100</v>
          </cell>
          <cell r="AM270">
            <v>1200</v>
          </cell>
          <cell r="AN270">
            <v>1000</v>
          </cell>
          <cell r="AO270">
            <v>1915</v>
          </cell>
          <cell r="AP270">
            <v>598.79999999999995</v>
          </cell>
          <cell r="AQ270">
            <v>1203.223</v>
          </cell>
          <cell r="AR270">
            <v>3</v>
          </cell>
          <cell r="AS270">
            <v>350</v>
          </cell>
          <cell r="AT270" t="str">
            <v>CHEP</v>
          </cell>
          <cell r="AU270" t="str">
            <v>5450038720176</v>
          </cell>
        </row>
        <row r="271">
          <cell r="A271">
            <v>425746</v>
          </cell>
          <cell r="B271" t="str">
            <v>7246</v>
          </cell>
          <cell r="C271" t="str">
            <v>COCA-COLA PET 0.50L 3X8 HP</v>
          </cell>
          <cell r="D271" t="str">
            <v>COCA-COLA PET 0.50L 3X8 HP</v>
          </cell>
          <cell r="E271" t="str">
            <v>Coca-Cola</v>
          </cell>
          <cell r="F271" t="str">
            <v/>
          </cell>
          <cell r="G271" t="str">
            <v>PET</v>
          </cell>
          <cell r="H271" t="str">
            <v xml:space="preserve"> %</v>
          </cell>
          <cell r="I271" t="str">
            <v>20 x 3 x 8 x 0.5L</v>
          </cell>
          <cell r="J271" t="str">
            <v/>
          </cell>
          <cell r="K271">
            <v>480</v>
          </cell>
          <cell r="L271" t="str">
            <v>6% - 3%</v>
          </cell>
          <cell r="M271" t="str">
            <v>4</v>
          </cell>
          <cell r="N271" t="str">
            <v>M</v>
          </cell>
          <cell r="O271" t="str">
            <v>0</v>
          </cell>
          <cell r="P271">
            <v>0.5</v>
          </cell>
          <cell r="Q271" t="str">
            <v>54491472</v>
          </cell>
          <cell r="R271" t="str">
            <v>6.55 x 6.55 x 23.3</v>
          </cell>
          <cell r="S271">
            <v>0.51900000000000002</v>
          </cell>
          <cell r="T271">
            <v>0.54</v>
          </cell>
          <cell r="U271">
            <v>0</v>
          </cell>
          <cell r="V271" t="str">
            <v>8 x 0.5L</v>
          </cell>
          <cell r="W271" t="str">
            <v>SHRINK</v>
          </cell>
          <cell r="X271" t="str">
            <v>5449000175878</v>
          </cell>
          <cell r="Y271" t="str">
            <v>26.2 x 13.1 x 23.3</v>
          </cell>
          <cell r="Z271">
            <v>4.1539999999999999</v>
          </cell>
          <cell r="AA271">
            <v>4.3499999999999996</v>
          </cell>
          <cell r="AB271">
            <v>0</v>
          </cell>
          <cell r="AC271" t="str">
            <v>20 x 3 x 8 x 0.5L</v>
          </cell>
          <cell r="AD271" t="str">
            <v>HALF PALLET</v>
          </cell>
          <cell r="AE271" t="str">
            <v>5449000645951</v>
          </cell>
          <cell r="AF271" t="str">
            <v>80 x 60 x 133.8</v>
          </cell>
          <cell r="AG271">
            <v>249.26</v>
          </cell>
          <cell r="AH271">
            <v>275.67</v>
          </cell>
          <cell r="AI271">
            <v>0</v>
          </cell>
          <cell r="AJ271">
            <v>2</v>
          </cell>
          <cell r="AK271">
            <v>1</v>
          </cell>
          <cell r="AL271">
            <v>2</v>
          </cell>
          <cell r="AM271">
            <v>1200</v>
          </cell>
          <cell r="AN271">
            <v>800</v>
          </cell>
          <cell r="AO271">
            <v>1501</v>
          </cell>
          <cell r="AP271">
            <v>498.52</v>
          </cell>
          <cell r="AQ271">
            <v>576</v>
          </cell>
          <cell r="AR271">
            <v>1.5</v>
          </cell>
          <cell r="AS271">
            <v>0</v>
          </cell>
          <cell r="AT271" t="str">
            <v>1xECHEP + 2x Dusseldorfer CHEP</v>
          </cell>
          <cell r="AU271" t="str">
            <v>5449000645968</v>
          </cell>
        </row>
        <row r="272">
          <cell r="A272">
            <v>425748</v>
          </cell>
          <cell r="B272" t="str">
            <v>7294</v>
          </cell>
          <cell r="C272" t="str">
            <v>COCA-COLA ZERO PET 0.50L 3X8 HP</v>
          </cell>
          <cell r="D272" t="str">
            <v>COCA-COLA ZERO PET 0.50L 3X8 HP</v>
          </cell>
          <cell r="E272" t="str">
            <v>Coca-Cola Zero</v>
          </cell>
          <cell r="F272" t="str">
            <v/>
          </cell>
          <cell r="G272" t="str">
            <v>PET</v>
          </cell>
          <cell r="H272" t="str">
            <v xml:space="preserve"> %</v>
          </cell>
          <cell r="I272" t="str">
            <v>20 x 3 x 8 x 0.5L</v>
          </cell>
          <cell r="J272" t="str">
            <v/>
          </cell>
          <cell r="K272">
            <v>480</v>
          </cell>
          <cell r="L272" t="str">
            <v>6% - 3%</v>
          </cell>
          <cell r="M272" t="str">
            <v>4</v>
          </cell>
          <cell r="N272" t="str">
            <v>M</v>
          </cell>
          <cell r="O272" t="str">
            <v>0</v>
          </cell>
          <cell r="P272">
            <v>0.5</v>
          </cell>
          <cell r="Q272" t="str">
            <v>5449000131836</v>
          </cell>
          <cell r="R272" t="str">
            <v>6.55 x 6.55 x 23.3</v>
          </cell>
          <cell r="S272">
            <v>0.499</v>
          </cell>
          <cell r="T272">
            <v>0.52</v>
          </cell>
          <cell r="U272">
            <v>0</v>
          </cell>
          <cell r="V272" t="str">
            <v>8 x 0.5L</v>
          </cell>
          <cell r="W272" t="str">
            <v>SHRINK</v>
          </cell>
          <cell r="X272" t="str">
            <v>5449000060860</v>
          </cell>
          <cell r="Y272" t="str">
            <v>26.2 x 13.1 x 23.3</v>
          </cell>
          <cell r="Z272">
            <v>3.992</v>
          </cell>
          <cell r="AA272">
            <v>4.1900000000000004</v>
          </cell>
          <cell r="AB272">
            <v>0</v>
          </cell>
          <cell r="AC272" t="str">
            <v>20 x 3 x 8 x 0.5L</v>
          </cell>
          <cell r="AD272" t="str">
            <v>HALF PALLET</v>
          </cell>
          <cell r="AE272" t="str">
            <v>5449000645982</v>
          </cell>
          <cell r="AF272" t="str">
            <v>80 x 60 x 133.8</v>
          </cell>
          <cell r="AG272">
            <v>239.52</v>
          </cell>
          <cell r="AH272">
            <v>265.95</v>
          </cell>
          <cell r="AI272">
            <v>0</v>
          </cell>
          <cell r="AJ272">
            <v>2</v>
          </cell>
          <cell r="AK272">
            <v>1</v>
          </cell>
          <cell r="AL272">
            <v>2</v>
          </cell>
          <cell r="AM272">
            <v>1200</v>
          </cell>
          <cell r="AN272">
            <v>800</v>
          </cell>
          <cell r="AO272">
            <v>1501</v>
          </cell>
          <cell r="AP272">
            <v>479.04</v>
          </cell>
          <cell r="AQ272">
            <v>557</v>
          </cell>
          <cell r="AR272">
            <v>1.5</v>
          </cell>
          <cell r="AS272">
            <v>0</v>
          </cell>
          <cell r="AT272" t="str">
            <v>1xECHEP + 2x Dusseldorfer CHEP</v>
          </cell>
          <cell r="AU272" t="str">
            <v>5449000645975</v>
          </cell>
        </row>
        <row r="273">
          <cell r="A273">
            <v>427408</v>
          </cell>
          <cell r="B273" t="str">
            <v>4116</v>
          </cell>
          <cell r="C273" t="str">
            <v>HAWAI TROPICAL BLIK 0.25L X24</v>
          </cell>
          <cell r="D273" t="str">
            <v>HAWAI TROPICAL BOITE 0.25L X24</v>
          </cell>
          <cell r="E273" t="str">
            <v>Hawai</v>
          </cell>
          <cell r="F273" t="str">
            <v>Tropical</v>
          </cell>
          <cell r="G273" t="str">
            <v>SLIMCAN</v>
          </cell>
          <cell r="H273" t="str">
            <v xml:space="preserve"> %</v>
          </cell>
          <cell r="I273" t="str">
            <v>24 x 0.25L</v>
          </cell>
          <cell r="J273" t="str">
            <v/>
          </cell>
          <cell r="K273">
            <v>24</v>
          </cell>
          <cell r="L273" t="str">
            <v>6% - 3%</v>
          </cell>
          <cell r="M273" t="str">
            <v>12</v>
          </cell>
          <cell r="N273" t="str">
            <v>M</v>
          </cell>
          <cell r="O273" t="str">
            <v>0</v>
          </cell>
          <cell r="P273">
            <v>0.25</v>
          </cell>
          <cell r="Q273" t="str">
            <v>5449000025272</v>
          </cell>
          <cell r="R273" t="str">
            <v>5.4 x 5.4 x 13.43</v>
          </cell>
          <cell r="S273">
            <v>0.26200000000000001</v>
          </cell>
          <cell r="T273">
            <v>0.27</v>
          </cell>
          <cell r="U273">
            <v>0</v>
          </cell>
          <cell r="V273" t="str">
            <v>1 x 0.25L</v>
          </cell>
          <cell r="W273" t="str">
            <v>CAN</v>
          </cell>
          <cell r="X273" t="str">
            <v>5449000025272</v>
          </cell>
          <cell r="Y273" t="str">
            <v>5.4 x 5.4 x 13.43</v>
          </cell>
          <cell r="Z273">
            <v>0.26200000000000001</v>
          </cell>
          <cell r="AA273">
            <v>0.27</v>
          </cell>
          <cell r="AB273">
            <v>0</v>
          </cell>
          <cell r="AC273" t="str">
            <v>24 x 0.25L</v>
          </cell>
          <cell r="AD273" t="str">
            <v>TRAY WITH SHRINK</v>
          </cell>
          <cell r="AE273" t="str">
            <v>5449000065957</v>
          </cell>
          <cell r="AF273" t="str">
            <v>32.6 x 21.9 x 13.68</v>
          </cell>
          <cell r="AG273">
            <v>6.2960000000000003</v>
          </cell>
          <cell r="AH273">
            <v>6.55</v>
          </cell>
          <cell r="AI273">
            <v>0</v>
          </cell>
          <cell r="AJ273">
            <v>16</v>
          </cell>
          <cell r="AK273">
            <v>10</v>
          </cell>
          <cell r="AL273">
            <v>160</v>
          </cell>
          <cell r="AM273">
            <v>1200</v>
          </cell>
          <cell r="AN273">
            <v>1000</v>
          </cell>
          <cell r="AO273">
            <v>1531</v>
          </cell>
          <cell r="AP273">
            <v>1007.36</v>
          </cell>
          <cell r="AQ273">
            <v>1090</v>
          </cell>
          <cell r="AR273">
            <v>2</v>
          </cell>
          <cell r="AS273">
            <v>0</v>
          </cell>
          <cell r="AT273" t="str">
            <v>CHEP</v>
          </cell>
          <cell r="AU273" t="str">
            <v>5449000647108</v>
          </cell>
        </row>
        <row r="274">
          <cell r="A274">
            <v>427523</v>
          </cell>
          <cell r="B274" t="str">
            <v>7429</v>
          </cell>
          <cell r="C274" t="str">
            <v>FANTA EXOTIC PET 1.50LX4</v>
          </cell>
          <cell r="D274" t="str">
            <v>FANTA EXOTIC PET 1.50LX4</v>
          </cell>
          <cell r="E274" t="str">
            <v>Fanta</v>
          </cell>
          <cell r="F274" t="str">
            <v>Exotic</v>
          </cell>
          <cell r="G274" t="str">
            <v>PET</v>
          </cell>
          <cell r="H274" t="str">
            <v xml:space="preserve"> %</v>
          </cell>
          <cell r="I274" t="str">
            <v>4 x 1.5L</v>
          </cell>
          <cell r="J274" t="str">
            <v/>
          </cell>
          <cell r="K274">
            <v>4</v>
          </cell>
          <cell r="L274" t="str">
            <v>6% - 3%</v>
          </cell>
          <cell r="M274" t="str">
            <v>6</v>
          </cell>
          <cell r="N274" t="str">
            <v>M</v>
          </cell>
          <cell r="O274" t="str">
            <v>0</v>
          </cell>
          <cell r="P274">
            <v>1.5</v>
          </cell>
          <cell r="Q274" t="str">
            <v>5449000015594</v>
          </cell>
          <cell r="R274" t="str">
            <v>9.48 x 9.48 x 31.3</v>
          </cell>
          <cell r="S274">
            <v>1.573</v>
          </cell>
          <cell r="T274">
            <v>1.62</v>
          </cell>
          <cell r="U274">
            <v>0</v>
          </cell>
          <cell r="V274" t="str">
            <v>4 x 1.5L</v>
          </cell>
          <cell r="W274" t="str">
            <v>SHRINK</v>
          </cell>
          <cell r="X274" t="str">
            <v>5449000211330</v>
          </cell>
          <cell r="Y274" t="str">
            <v>18.95 x 18.95 x 31.6</v>
          </cell>
          <cell r="Z274">
            <v>6.2919999999999998</v>
          </cell>
          <cell r="AA274">
            <v>6.4</v>
          </cell>
          <cell r="AB274">
            <v>0</v>
          </cell>
          <cell r="AC274" t="str">
            <v>4 x 1.5L</v>
          </cell>
          <cell r="AD274" t="str">
            <v>SHRINKWRAPPED</v>
          </cell>
          <cell r="AE274" t="str">
            <v>5449000211330</v>
          </cell>
          <cell r="AF274" t="str">
            <v>18.95 x 18.95 x 31.6</v>
          </cell>
          <cell r="AG274">
            <v>6.2919999999999998</v>
          </cell>
          <cell r="AH274">
            <v>6.4</v>
          </cell>
          <cell r="AI274">
            <v>0</v>
          </cell>
          <cell r="AJ274">
            <v>30</v>
          </cell>
          <cell r="AK274">
            <v>4</v>
          </cell>
          <cell r="AL274">
            <v>120</v>
          </cell>
          <cell r="AM274">
            <v>1200</v>
          </cell>
          <cell r="AN274">
            <v>1000</v>
          </cell>
          <cell r="AO274">
            <v>1435</v>
          </cell>
          <cell r="AP274">
            <v>755.04</v>
          </cell>
          <cell r="AQ274">
            <v>809</v>
          </cell>
          <cell r="AR274">
            <v>2</v>
          </cell>
          <cell r="AS274">
            <v>0</v>
          </cell>
          <cell r="AT274" t="str">
            <v>CHEP</v>
          </cell>
          <cell r="AU274" t="str">
            <v>5449000647535</v>
          </cell>
        </row>
        <row r="275">
          <cell r="A275">
            <v>427524</v>
          </cell>
          <cell r="B275" t="str">
            <v>7348</v>
          </cell>
          <cell r="C275" t="str">
            <v>MONSTER ENERGY BLIK 0.553L X24</v>
          </cell>
          <cell r="D275" t="str">
            <v>MONSTER ENERGY BOITE 0.553LX24</v>
          </cell>
          <cell r="E275" t="str">
            <v>Monster</v>
          </cell>
          <cell r="F275" t="str">
            <v>Energy</v>
          </cell>
          <cell r="G275" t="str">
            <v>CAN</v>
          </cell>
          <cell r="H275" t="str">
            <v xml:space="preserve"> %</v>
          </cell>
          <cell r="I275" t="str">
            <v>24 x 0.553L</v>
          </cell>
          <cell r="J275" t="str">
            <v/>
          </cell>
          <cell r="K275">
            <v>24</v>
          </cell>
          <cell r="L275" t="str">
            <v>6% - 3%</v>
          </cell>
          <cell r="M275" t="str">
            <v>24</v>
          </cell>
          <cell r="N275" t="str">
            <v>M</v>
          </cell>
          <cell r="O275" t="str">
            <v>0</v>
          </cell>
          <cell r="P275">
            <v>0.55300000000000005</v>
          </cell>
          <cell r="Q275" t="str">
            <v>5060335634429</v>
          </cell>
          <cell r="R275" t="str">
            <v>6.64 x 6.64 x 19</v>
          </cell>
          <cell r="S275">
            <v>0.57799999999999996</v>
          </cell>
          <cell r="T275">
            <v>0.60399999999999998</v>
          </cell>
          <cell r="U275">
            <v>0</v>
          </cell>
          <cell r="V275" t="str">
            <v>1 x 0.553L</v>
          </cell>
          <cell r="W275" t="str">
            <v>CAN</v>
          </cell>
          <cell r="X275" t="str">
            <v>5060335634429</v>
          </cell>
          <cell r="Y275" t="str">
            <v>6.64 x 6.64 x 19</v>
          </cell>
          <cell r="Z275">
            <v>0.57799999999999996</v>
          </cell>
          <cell r="AA275">
            <v>0.60399999999999998</v>
          </cell>
          <cell r="AB275">
            <v>0</v>
          </cell>
          <cell r="AC275" t="str">
            <v>24 x 0.553L</v>
          </cell>
          <cell r="AD275" t="str">
            <v>TRAY WITH SHRINK</v>
          </cell>
          <cell r="AE275" t="str">
            <v>5060335634436</v>
          </cell>
          <cell r="AF275" t="str">
            <v>39.9 x 26.5 x 19.1</v>
          </cell>
          <cell r="AG275">
            <v>13.88</v>
          </cell>
          <cell r="AH275">
            <v>14.45</v>
          </cell>
          <cell r="AI275">
            <v>0</v>
          </cell>
          <cell r="AJ275">
            <v>10</v>
          </cell>
          <cell r="AK275">
            <v>7</v>
          </cell>
          <cell r="AL275">
            <v>70</v>
          </cell>
          <cell r="AM275">
            <v>1200</v>
          </cell>
          <cell r="AN275">
            <v>929</v>
          </cell>
          <cell r="AO275">
            <v>1499</v>
          </cell>
          <cell r="AP275">
            <v>971.6</v>
          </cell>
          <cell r="AQ275">
            <v>1052.7</v>
          </cell>
          <cell r="AR275">
            <v>2</v>
          </cell>
          <cell r="AS275">
            <v>0</v>
          </cell>
          <cell r="AT275" t="str">
            <v>CHEP</v>
          </cell>
          <cell r="AU275" t="str">
            <v>5060335634443</v>
          </cell>
        </row>
        <row r="276">
          <cell r="A276">
            <v>428201</v>
          </cell>
          <cell r="B276" t="str">
            <v>0419</v>
          </cell>
          <cell r="C276" t="str">
            <v>SUGAR 1000G X10</v>
          </cell>
          <cell r="D276" t="str">
            <v>SUCRE 1000G X10</v>
          </cell>
          <cell r="E276" t="str">
            <v>Van Gilse</v>
          </cell>
          <cell r="F276" t="str">
            <v/>
          </cell>
          <cell r="G276" t="str">
            <v>BAG</v>
          </cell>
          <cell r="H276" t="str">
            <v xml:space="preserve"> %</v>
          </cell>
          <cell r="I276" t="str">
            <v>1 x 10 x 1KG</v>
          </cell>
          <cell r="J276" t="str">
            <v/>
          </cell>
          <cell r="K276">
            <v>10</v>
          </cell>
          <cell r="L276" t="str">
            <v>6% - 3%</v>
          </cell>
          <cell r="M276" t="str">
            <v>n/a</v>
          </cell>
          <cell r="N276" t="str">
            <v>D</v>
          </cell>
          <cell r="O276" t="str">
            <v>0</v>
          </cell>
          <cell r="P276" t="str">
            <v>1</v>
          </cell>
          <cell r="Q276" t="str">
            <v>8710437007221</v>
          </cell>
          <cell r="R276" t="str">
            <v>7.8 x 9.9 x 15.4</v>
          </cell>
          <cell r="S276">
            <v>1</v>
          </cell>
          <cell r="T276">
            <v>1.01</v>
          </cell>
          <cell r="U276">
            <v>0</v>
          </cell>
          <cell r="V276" t="str">
            <v>1 x 1.00KG</v>
          </cell>
          <cell r="W276" t="str">
            <v>PAPER BAG</v>
          </cell>
          <cell r="X276" t="str">
            <v>8710437007221</v>
          </cell>
          <cell r="Y276" t="str">
            <v>7.8 x 9.9 x 15.4</v>
          </cell>
          <cell r="Z276">
            <v>1</v>
          </cell>
          <cell r="AA276">
            <v>1.01</v>
          </cell>
          <cell r="AB276">
            <v>0</v>
          </cell>
          <cell r="AC276" t="str">
            <v>10 x 1KG</v>
          </cell>
          <cell r="AD276" t="str">
            <v>CARDBOARD</v>
          </cell>
          <cell r="AE276" t="str">
            <v/>
          </cell>
          <cell r="AF276" t="str">
            <v>39.5 x 19.4 x 15</v>
          </cell>
          <cell r="AG276">
            <v>10</v>
          </cell>
          <cell r="AH276">
            <v>10.15</v>
          </cell>
          <cell r="AI276">
            <v>0</v>
          </cell>
          <cell r="AJ276">
            <v>12</v>
          </cell>
          <cell r="AK276">
            <v>8</v>
          </cell>
          <cell r="AL276">
            <v>96</v>
          </cell>
          <cell r="AM276">
            <v>1200</v>
          </cell>
          <cell r="AN276">
            <v>1000</v>
          </cell>
          <cell r="AO276">
            <v>1300</v>
          </cell>
          <cell r="AP276">
            <v>960</v>
          </cell>
          <cell r="AQ276">
            <v>997</v>
          </cell>
          <cell r="AR276">
            <v>1</v>
          </cell>
          <cell r="AS276">
            <v>0</v>
          </cell>
          <cell r="AT276" t="str">
            <v>CHEP</v>
          </cell>
          <cell r="AU276" t="str">
            <v>3383260000292</v>
          </cell>
        </row>
        <row r="277">
          <cell r="A277">
            <v>429010</v>
          </cell>
          <cell r="B277" t="str">
            <v>5845</v>
          </cell>
          <cell r="C277" t="str">
            <v>APPLETISER BLIK 0.25L 4X6</v>
          </cell>
          <cell r="D277" t="str">
            <v>APPLETISER BOITE 0.25L 4X6</v>
          </cell>
          <cell r="E277" t="str">
            <v>Appletiser</v>
          </cell>
          <cell r="F277" t="str">
            <v>Apple</v>
          </cell>
          <cell r="G277" t="str">
            <v>SLIMCAN</v>
          </cell>
          <cell r="H277" t="str">
            <v xml:space="preserve"> %</v>
          </cell>
          <cell r="I277" t="str">
            <v>4 x 6 x 0.25L</v>
          </cell>
          <cell r="J277" t="str">
            <v/>
          </cell>
          <cell r="K277">
            <v>24</v>
          </cell>
          <cell r="L277" t="str">
            <v>6% - 3%</v>
          </cell>
          <cell r="M277" t="str">
            <v>12</v>
          </cell>
          <cell r="N277" t="str">
            <v>M</v>
          </cell>
          <cell r="O277" t="str">
            <v>0</v>
          </cell>
          <cell r="P277">
            <v>0.25</v>
          </cell>
          <cell r="Q277" t="str">
            <v>6001048004894</v>
          </cell>
          <cell r="R277" t="str">
            <v>5.4 x 5.4 x 13.43</v>
          </cell>
          <cell r="S277">
            <v>0.26100000000000001</v>
          </cell>
          <cell r="T277">
            <v>0.27</v>
          </cell>
          <cell r="U277">
            <v>0</v>
          </cell>
          <cell r="V277" t="str">
            <v>6 x 0.25L</v>
          </cell>
          <cell r="W277" t="str">
            <v>CARDBOARD</v>
          </cell>
          <cell r="X277" t="str">
            <v>6001048004900</v>
          </cell>
          <cell r="Y277" t="str">
            <v>15.9 x 10.6 x 13.55</v>
          </cell>
          <cell r="Z277">
            <v>1.5660000000000001</v>
          </cell>
          <cell r="AA277">
            <v>1.665</v>
          </cell>
          <cell r="AB277">
            <v>0</v>
          </cell>
          <cell r="AC277" t="str">
            <v>4 x 6 x 0.25L</v>
          </cell>
          <cell r="AD277" t="str">
            <v>TRAY OVER CARDBOARD</v>
          </cell>
          <cell r="AE277" t="str">
            <v>6001048004917</v>
          </cell>
          <cell r="AF277" t="str">
            <v>33.1 x 21.7 x 13.8</v>
          </cell>
          <cell r="AG277">
            <v>6.2640000000000002</v>
          </cell>
          <cell r="AH277">
            <v>6.7140000000000004</v>
          </cell>
          <cell r="AI277">
            <v>0</v>
          </cell>
          <cell r="AJ277">
            <v>16</v>
          </cell>
          <cell r="AK277">
            <v>10</v>
          </cell>
          <cell r="AL277">
            <v>160</v>
          </cell>
          <cell r="AM277">
            <v>1200</v>
          </cell>
          <cell r="AN277">
            <v>1000</v>
          </cell>
          <cell r="AO277">
            <v>1531</v>
          </cell>
          <cell r="AP277">
            <v>1002.24</v>
          </cell>
          <cell r="AQ277">
            <v>1104.672</v>
          </cell>
          <cell r="AR277">
            <v>3</v>
          </cell>
          <cell r="AS277">
            <v>0</v>
          </cell>
          <cell r="AT277" t="str">
            <v>CHEP</v>
          </cell>
          <cell r="AU277" t="str">
            <v>3383260000216</v>
          </cell>
        </row>
        <row r="278">
          <cell r="A278">
            <v>430520</v>
          </cell>
          <cell r="B278" t="str">
            <v>0048</v>
          </cell>
          <cell r="C278" t="str">
            <v>MONSTER ULTRA BLIK 0.50L X24</v>
          </cell>
          <cell r="D278" t="str">
            <v>MONSTER ULTRA BOITE 0.50L X24</v>
          </cell>
          <cell r="E278" t="str">
            <v>Monster</v>
          </cell>
          <cell r="F278" t="str">
            <v>Ultra</v>
          </cell>
          <cell r="G278" t="str">
            <v>CAN</v>
          </cell>
          <cell r="H278" t="str">
            <v xml:space="preserve"> %</v>
          </cell>
          <cell r="I278" t="str">
            <v>24 x 0.5L</v>
          </cell>
          <cell r="J278" t="str">
            <v/>
          </cell>
          <cell r="K278">
            <v>24</v>
          </cell>
          <cell r="L278" t="str">
            <v>6% - 3%</v>
          </cell>
          <cell r="M278" t="str">
            <v>24</v>
          </cell>
          <cell r="N278" t="str">
            <v>M</v>
          </cell>
          <cell r="O278" t="str">
            <v>8</v>
          </cell>
          <cell r="P278">
            <v>0.5</v>
          </cell>
          <cell r="Q278" t="str">
            <v>5060337500708</v>
          </cell>
          <cell r="R278" t="str">
            <v>6.65 x 6.65 x 16.8</v>
          </cell>
          <cell r="S278">
            <v>0.503</v>
          </cell>
          <cell r="T278">
            <v>0.51900000000000002</v>
          </cell>
          <cell r="U278">
            <v>0</v>
          </cell>
          <cell r="V278" t="str">
            <v>1 x 0.5L</v>
          </cell>
          <cell r="W278" t="str">
            <v>CAN</v>
          </cell>
          <cell r="X278" t="str">
            <v>5060337500708</v>
          </cell>
          <cell r="Y278" t="str">
            <v>6.65 x 6.65 x 16.8</v>
          </cell>
          <cell r="Z278">
            <v>0.503</v>
          </cell>
          <cell r="AA278">
            <v>0.51900000000000002</v>
          </cell>
          <cell r="AB278">
            <v>0</v>
          </cell>
          <cell r="AC278" t="str">
            <v>24 x 0.5L</v>
          </cell>
          <cell r="AD278" t="str">
            <v>TRAY WITH SHRINK</v>
          </cell>
          <cell r="AE278" t="str">
            <v>5060337500715</v>
          </cell>
          <cell r="AF278" t="str">
            <v>40.5 x 27.2 x 17.1</v>
          </cell>
          <cell r="AG278">
            <v>12.06</v>
          </cell>
          <cell r="AH278">
            <v>12.55</v>
          </cell>
          <cell r="AI278">
            <v>0</v>
          </cell>
          <cell r="AJ278">
            <v>10</v>
          </cell>
          <cell r="AK278">
            <v>8</v>
          </cell>
          <cell r="AL278">
            <v>80</v>
          </cell>
          <cell r="AM278">
            <v>1217</v>
          </cell>
          <cell r="AN278">
            <v>1000</v>
          </cell>
          <cell r="AO278">
            <v>1529</v>
          </cell>
          <cell r="AP278">
            <v>964.8</v>
          </cell>
          <cell r="AQ278">
            <v>1035</v>
          </cell>
          <cell r="AR278">
            <v>3</v>
          </cell>
          <cell r="AS278">
            <v>0</v>
          </cell>
          <cell r="AT278" t="str">
            <v>CHEP</v>
          </cell>
          <cell r="AU278" t="str">
            <v>5060337500722</v>
          </cell>
        </row>
        <row r="279">
          <cell r="A279">
            <v>437881</v>
          </cell>
          <cell r="B279" t="str">
            <v>1246</v>
          </cell>
          <cell r="C279" t="str">
            <v>NALU BLIK 0.25L X24</v>
          </cell>
          <cell r="D279" t="str">
            <v>NALU BOITE 0.25L X24</v>
          </cell>
          <cell r="E279" t="str">
            <v>Nalu</v>
          </cell>
          <cell r="F279" t="str">
            <v/>
          </cell>
          <cell r="G279" t="str">
            <v>SLIMCAN</v>
          </cell>
          <cell r="H279" t="str">
            <v xml:space="preserve"> %</v>
          </cell>
          <cell r="I279" t="str">
            <v>24 x 0.25L</v>
          </cell>
          <cell r="J279" t="str">
            <v/>
          </cell>
          <cell r="K279">
            <v>24</v>
          </cell>
          <cell r="L279" t="str">
            <v>6% - 3%</v>
          </cell>
          <cell r="M279" t="str">
            <v>12</v>
          </cell>
          <cell r="N279" t="str">
            <v>M</v>
          </cell>
          <cell r="O279" t="str">
            <v>0</v>
          </cell>
          <cell r="P279">
            <v>0.25</v>
          </cell>
          <cell r="Q279" t="str">
            <v>5060466511880</v>
          </cell>
          <cell r="R279" t="str">
            <v>5.35 x 5.35 x 13.43</v>
          </cell>
          <cell r="S279">
            <v>0.254</v>
          </cell>
          <cell r="T279">
            <v>0.26500000000000001</v>
          </cell>
          <cell r="U279">
            <v>0</v>
          </cell>
          <cell r="V279" t="str">
            <v>1 x 0.25L</v>
          </cell>
          <cell r="W279" t="str">
            <v>CAN</v>
          </cell>
          <cell r="X279" t="str">
            <v>5060466511880</v>
          </cell>
          <cell r="Y279" t="str">
            <v>5.35 x 5.35 x 13.43</v>
          </cell>
          <cell r="Z279">
            <v>0.254</v>
          </cell>
          <cell r="AA279">
            <v>0.26500000000000001</v>
          </cell>
          <cell r="AB279">
            <v>0</v>
          </cell>
          <cell r="AC279" t="str">
            <v>24 x 0.25L</v>
          </cell>
          <cell r="AD279" t="str">
            <v>TRAY WITH SHRINK</v>
          </cell>
          <cell r="AE279" t="str">
            <v>5060466511897</v>
          </cell>
          <cell r="AF279" t="str">
            <v>32.6 x 21.9 x 13.68</v>
          </cell>
          <cell r="AG279">
            <v>6.1</v>
          </cell>
          <cell r="AH279">
            <v>6.43</v>
          </cell>
          <cell r="AI279">
            <v>0</v>
          </cell>
          <cell r="AJ279">
            <v>16</v>
          </cell>
          <cell r="AK279">
            <v>10</v>
          </cell>
          <cell r="AL279">
            <v>160</v>
          </cell>
          <cell r="AM279">
            <v>1200</v>
          </cell>
          <cell r="AN279">
            <v>1000</v>
          </cell>
          <cell r="AO279">
            <v>1531</v>
          </cell>
          <cell r="AP279">
            <v>976</v>
          </cell>
          <cell r="AQ279">
            <v>1059</v>
          </cell>
          <cell r="AR279">
            <v>3</v>
          </cell>
          <cell r="AS279">
            <v>0</v>
          </cell>
          <cell r="AT279" t="str">
            <v>CHEP</v>
          </cell>
          <cell r="AU279" t="str">
            <v>5060466511903</v>
          </cell>
        </row>
        <row r="280">
          <cell r="A280">
            <v>437888</v>
          </cell>
          <cell r="B280" t="str">
            <v>1268</v>
          </cell>
          <cell r="C280" t="str">
            <v>NALU EXOTIC BLIK 0.25L 4X6</v>
          </cell>
          <cell r="D280" t="str">
            <v>NALU EXOTIC BOITE 0.25L 4X6</v>
          </cell>
          <cell r="E280" t="str">
            <v>Nalu</v>
          </cell>
          <cell r="F280" t="str">
            <v>Exotic</v>
          </cell>
          <cell r="G280" t="str">
            <v>SLIMCAN</v>
          </cell>
          <cell r="H280" t="str">
            <v xml:space="preserve"> %</v>
          </cell>
          <cell r="I280" t="str">
            <v>4 x 6 x 0.25L</v>
          </cell>
          <cell r="J280" t="str">
            <v/>
          </cell>
          <cell r="K280">
            <v>24</v>
          </cell>
          <cell r="L280" t="str">
            <v>6% - 3%</v>
          </cell>
          <cell r="M280" t="str">
            <v>12</v>
          </cell>
          <cell r="N280" t="str">
            <v>M</v>
          </cell>
          <cell r="O280" t="str">
            <v>0</v>
          </cell>
          <cell r="P280">
            <v>0.25</v>
          </cell>
          <cell r="Q280" t="str">
            <v>5060466511941</v>
          </cell>
          <cell r="R280" t="str">
            <v>5.4 x 5.4 x 13.43</v>
          </cell>
          <cell r="S280">
            <v>0.254</v>
          </cell>
          <cell r="T280">
            <v>0.27</v>
          </cell>
          <cell r="U280">
            <v>0</v>
          </cell>
          <cell r="V280" t="str">
            <v>6 x 0.25L</v>
          </cell>
          <cell r="W280" t="str">
            <v>SHRINK</v>
          </cell>
          <cell r="X280" t="str">
            <v>5060466511972</v>
          </cell>
          <cell r="Y280" t="str">
            <v>16.05 x 10.7 x 13.43</v>
          </cell>
          <cell r="Z280">
            <v>1.524</v>
          </cell>
          <cell r="AA280">
            <v>1.6</v>
          </cell>
          <cell r="AB280">
            <v>0</v>
          </cell>
          <cell r="AC280" t="str">
            <v>4 x 6 x 0.25L</v>
          </cell>
          <cell r="AD280" t="str">
            <v>TRAY WITH SHRINKWRAP OVER SHRINKWRAP</v>
          </cell>
          <cell r="AE280" t="str">
            <v>5060466511989</v>
          </cell>
          <cell r="AF280" t="str">
            <v>32.6 x 21.9 x 13.68</v>
          </cell>
          <cell r="AG280">
            <v>6.0960000000000001</v>
          </cell>
          <cell r="AH280">
            <v>6.4550000000000001</v>
          </cell>
          <cell r="AI280">
            <v>0</v>
          </cell>
          <cell r="AJ280">
            <v>16</v>
          </cell>
          <cell r="AK280">
            <v>10</v>
          </cell>
          <cell r="AL280">
            <v>160</v>
          </cell>
          <cell r="AM280">
            <v>1200</v>
          </cell>
          <cell r="AN280">
            <v>1000</v>
          </cell>
          <cell r="AO280">
            <v>1531</v>
          </cell>
          <cell r="AP280">
            <v>975.36</v>
          </cell>
          <cell r="AQ280">
            <v>1063</v>
          </cell>
          <cell r="AR280">
            <v>3</v>
          </cell>
          <cell r="AS280">
            <v>0</v>
          </cell>
          <cell r="AT280" t="str">
            <v>CHEP</v>
          </cell>
          <cell r="AU280" t="str">
            <v>5060466511996</v>
          </cell>
        </row>
        <row r="281">
          <cell r="A281">
            <v>437916</v>
          </cell>
          <cell r="B281" t="str">
            <v>1248</v>
          </cell>
          <cell r="C281" t="str">
            <v>NALU BLIK 0.25L 4X6</v>
          </cell>
          <cell r="D281" t="str">
            <v>NALU BOITE 0.25L 4X6</v>
          </cell>
          <cell r="E281" t="str">
            <v>Nalu</v>
          </cell>
          <cell r="F281" t="str">
            <v/>
          </cell>
          <cell r="G281" t="str">
            <v>SLIMCAN</v>
          </cell>
          <cell r="H281" t="str">
            <v xml:space="preserve"> %</v>
          </cell>
          <cell r="I281" t="str">
            <v>4 x 6 x 0.25L</v>
          </cell>
          <cell r="J281" t="str">
            <v/>
          </cell>
          <cell r="K281">
            <v>24</v>
          </cell>
          <cell r="L281" t="str">
            <v>6% - 3%</v>
          </cell>
          <cell r="M281" t="str">
            <v>12</v>
          </cell>
          <cell r="N281" t="str">
            <v>M</v>
          </cell>
          <cell r="O281" t="str">
            <v>0</v>
          </cell>
          <cell r="P281">
            <v>0.25</v>
          </cell>
          <cell r="Q281" t="str">
            <v>5060466511880</v>
          </cell>
          <cell r="R281" t="str">
            <v>5.35 x 5.35 x 13.43</v>
          </cell>
          <cell r="S281">
            <v>0.254</v>
          </cell>
          <cell r="T281">
            <v>0.26</v>
          </cell>
          <cell r="U281">
            <v>0</v>
          </cell>
          <cell r="V281" t="str">
            <v>6 x 0.25L</v>
          </cell>
          <cell r="W281" t="str">
            <v>SHRINK</v>
          </cell>
          <cell r="X281" t="str">
            <v>5060466511910</v>
          </cell>
          <cell r="Y281" t="str">
            <v>16.05 x 10.7 x 13.43</v>
          </cell>
          <cell r="Z281">
            <v>1.5249999999999999</v>
          </cell>
          <cell r="AA281">
            <v>1.6</v>
          </cell>
          <cell r="AB281">
            <v>0</v>
          </cell>
          <cell r="AC281" t="str">
            <v>4 x 6 x 0.25L</v>
          </cell>
          <cell r="AD281" t="str">
            <v>TRAY WITH SHRINKWRAP OVER SHRINKWRAP</v>
          </cell>
          <cell r="AE281" t="str">
            <v>5060466511927</v>
          </cell>
          <cell r="AF281" t="str">
            <v>32.6 x 21.9 x 13.68</v>
          </cell>
          <cell r="AG281">
            <v>6.1</v>
          </cell>
          <cell r="AH281">
            <v>6.4589999999999996</v>
          </cell>
          <cell r="AI281">
            <v>0</v>
          </cell>
          <cell r="AJ281">
            <v>16</v>
          </cell>
          <cell r="AK281">
            <v>10</v>
          </cell>
          <cell r="AL281">
            <v>160</v>
          </cell>
          <cell r="AM281">
            <v>1200</v>
          </cell>
          <cell r="AN281">
            <v>1000</v>
          </cell>
          <cell r="AO281">
            <v>1531</v>
          </cell>
          <cell r="AP281">
            <v>976</v>
          </cell>
          <cell r="AQ281">
            <v>1063</v>
          </cell>
          <cell r="AR281">
            <v>3</v>
          </cell>
          <cell r="AS281">
            <v>0</v>
          </cell>
          <cell r="AT281" t="str">
            <v>CHEP</v>
          </cell>
          <cell r="AU281" t="str">
            <v>5060466511934</v>
          </cell>
        </row>
        <row r="282">
          <cell r="A282">
            <v>442696</v>
          </cell>
          <cell r="B282" t="str">
            <v>0741</v>
          </cell>
          <cell r="C282" t="str">
            <v>COCA-COLA ZERO HR BIB 19L 05054014</v>
          </cell>
          <cell r="D282" t="str">
            <v>COCA-COLA ZERO HR BIB 19L 05054014</v>
          </cell>
          <cell r="E282" t="str">
            <v>Coca-Cola Zero</v>
          </cell>
          <cell r="F282" t="str">
            <v/>
          </cell>
          <cell r="G282" t="str">
            <v>BIB</v>
          </cell>
          <cell r="H282" t="str">
            <v xml:space="preserve"> %</v>
          </cell>
          <cell r="I282" t="str">
            <v>1 x 19L</v>
          </cell>
          <cell r="J282" t="str">
            <v/>
          </cell>
          <cell r="K282">
            <v>1</v>
          </cell>
          <cell r="L282" t="str">
            <v>6% - 3%</v>
          </cell>
          <cell r="M282" t="str">
            <v>90</v>
          </cell>
          <cell r="N282" t="str">
            <v>D</v>
          </cell>
          <cell r="O282" t="str">
            <v>0</v>
          </cell>
          <cell r="P282">
            <v>19</v>
          </cell>
          <cell r="Q282" t="str">
            <v>5449000220905</v>
          </cell>
          <cell r="R282" t="str">
            <v>39.7 x 29.1 x 21.3</v>
          </cell>
          <cell r="S282">
            <v>19.111999999999998</v>
          </cell>
          <cell r="T282">
            <v>19.856999999999999</v>
          </cell>
          <cell r="U282">
            <v>0</v>
          </cell>
          <cell r="V282" t="str">
            <v>1 x 19L</v>
          </cell>
          <cell r="W282" t="str">
            <v>BIB</v>
          </cell>
          <cell r="X282" t="str">
            <v>5449000220905</v>
          </cell>
          <cell r="Y282" t="str">
            <v>39.7 x 29.1 x 21.3</v>
          </cell>
          <cell r="Z282">
            <v>19.111999999999998</v>
          </cell>
          <cell r="AA282">
            <v>19.856999999999999</v>
          </cell>
          <cell r="AB282">
            <v>0</v>
          </cell>
          <cell r="AC282" t="str">
            <v>1 x 19L</v>
          </cell>
          <cell r="AD282" t="str">
            <v>BIB</v>
          </cell>
          <cell r="AE282" t="str">
            <v>5449000220905</v>
          </cell>
          <cell r="AF282" t="str">
            <v>39.7 x 29.1 x 21.3</v>
          </cell>
          <cell r="AG282">
            <v>19.111999999999998</v>
          </cell>
          <cell r="AH282">
            <v>19.856999999999999</v>
          </cell>
          <cell r="AI282">
            <v>0</v>
          </cell>
          <cell r="AJ282">
            <v>10</v>
          </cell>
          <cell r="AK282">
            <v>4</v>
          </cell>
          <cell r="AL282">
            <v>40</v>
          </cell>
          <cell r="AM282">
            <v>1200</v>
          </cell>
          <cell r="AN282">
            <v>1000</v>
          </cell>
          <cell r="AO282">
            <v>1027</v>
          </cell>
          <cell r="AP282">
            <v>764.48</v>
          </cell>
          <cell r="AQ282">
            <v>824</v>
          </cell>
          <cell r="AR282">
            <v>1</v>
          </cell>
          <cell r="AS282">
            <v>0</v>
          </cell>
          <cell r="AT282" t="str">
            <v>CHEP</v>
          </cell>
          <cell r="AU282" t="str">
            <v>5449000653321</v>
          </cell>
        </row>
        <row r="283">
          <cell r="A283">
            <v>443574</v>
          </cell>
          <cell r="B283" t="str">
            <v>0751</v>
          </cell>
          <cell r="C283" t="str">
            <v>COCA-COLA ZERO BLIK 0.25L 3X8 HP</v>
          </cell>
          <cell r="D283" t="str">
            <v>COCA-COLA ZERO BOITE 0.25L 3X8 HP</v>
          </cell>
          <cell r="E283" t="str">
            <v>Coca-Cola Zero</v>
          </cell>
          <cell r="F283" t="str">
            <v/>
          </cell>
          <cell r="G283" t="str">
            <v>SLIMCAN</v>
          </cell>
          <cell r="H283" t="str">
            <v xml:space="preserve"> %</v>
          </cell>
          <cell r="I283" t="str">
            <v>45 x 3 x 8 x 0.25L</v>
          </cell>
          <cell r="J283" t="str">
            <v/>
          </cell>
          <cell r="K283">
            <v>1080</v>
          </cell>
          <cell r="L283" t="str">
            <v>6% - 3%</v>
          </cell>
          <cell r="M283" t="str">
            <v>6</v>
          </cell>
          <cell r="N283" t="str">
            <v>M</v>
          </cell>
          <cell r="O283" t="str">
            <v>0</v>
          </cell>
          <cell r="P283">
            <v>0.25</v>
          </cell>
          <cell r="Q283" t="str">
            <v>5449000020987</v>
          </cell>
          <cell r="R283" t="str">
            <v>5.35 x 5.35 x 13.43</v>
          </cell>
          <cell r="S283">
            <v>0.25</v>
          </cell>
          <cell r="T283">
            <v>0.26</v>
          </cell>
          <cell r="U283">
            <v>0</v>
          </cell>
          <cell r="V283" t="str">
            <v>8 x 0.25L</v>
          </cell>
          <cell r="W283" t="str">
            <v>SHRINK</v>
          </cell>
          <cell r="X283" t="str">
            <v>5449000220608</v>
          </cell>
          <cell r="Y283" t="str">
            <v>21.4 x 10.7 x 13.5</v>
          </cell>
          <cell r="Z283">
            <v>1.9970000000000001</v>
          </cell>
          <cell r="AA283">
            <v>2.0910000000000002</v>
          </cell>
          <cell r="AB283">
            <v>0</v>
          </cell>
          <cell r="AC283" t="str">
            <v>45 x 3 x 8 x 0.25L</v>
          </cell>
          <cell r="AD283" t="str">
            <v>HALF PALLET</v>
          </cell>
          <cell r="AE283" t="str">
            <v>5449000653901</v>
          </cell>
          <cell r="AF283" t="str">
            <v>80 x 60 x 153.3</v>
          </cell>
          <cell r="AG283">
            <v>269.55</v>
          </cell>
          <cell r="AH283">
            <v>296.8</v>
          </cell>
          <cell r="AI283">
            <v>0</v>
          </cell>
          <cell r="AJ283">
            <v>2</v>
          </cell>
          <cell r="AK283">
            <v>1</v>
          </cell>
          <cell r="AL283">
            <v>2</v>
          </cell>
          <cell r="AM283">
            <v>1200</v>
          </cell>
          <cell r="AN283">
            <v>800</v>
          </cell>
          <cell r="AO283">
            <v>1533</v>
          </cell>
          <cell r="AP283">
            <v>539.1</v>
          </cell>
          <cell r="AQ283">
            <v>618.79999999999995</v>
          </cell>
          <cell r="AR283">
            <v>1.5</v>
          </cell>
          <cell r="AS283">
            <v>0</v>
          </cell>
          <cell r="AT283" t="str">
            <v>1xECHEP + 2x1/2 TOSCA</v>
          </cell>
          <cell r="AU283" t="str">
            <v>5449000653932</v>
          </cell>
        </row>
        <row r="284">
          <cell r="A284">
            <v>443575</v>
          </cell>
          <cell r="B284" t="str">
            <v>0750</v>
          </cell>
          <cell r="C284" t="str">
            <v>COCA-COLA BLIK 0.25L 3X8 HP</v>
          </cell>
          <cell r="D284" t="str">
            <v>COCA-COLA BOITE 0.25L 3X8 HP</v>
          </cell>
          <cell r="E284" t="str">
            <v>Coca-Cola</v>
          </cell>
          <cell r="F284" t="str">
            <v/>
          </cell>
          <cell r="G284" t="str">
            <v>SLIMCAN</v>
          </cell>
          <cell r="H284" t="str">
            <v xml:space="preserve"> %</v>
          </cell>
          <cell r="I284" t="str">
            <v>45 x 3 x 8 x 0.25L</v>
          </cell>
          <cell r="J284" t="str">
            <v/>
          </cell>
          <cell r="K284">
            <v>1080</v>
          </cell>
          <cell r="L284" t="str">
            <v>6% - 3%</v>
          </cell>
          <cell r="M284" t="str">
            <v>12</v>
          </cell>
          <cell r="N284" t="str">
            <v>M</v>
          </cell>
          <cell r="O284" t="str">
            <v>0</v>
          </cell>
          <cell r="P284">
            <v>0.25</v>
          </cell>
          <cell r="Q284" t="str">
            <v>5449000008046</v>
          </cell>
          <cell r="R284" t="str">
            <v>5.35 x 5.35 x 13.43</v>
          </cell>
          <cell r="S284">
            <v>0.26</v>
          </cell>
          <cell r="T284">
            <v>0.27100000000000002</v>
          </cell>
          <cell r="U284">
            <v>0</v>
          </cell>
          <cell r="V284" t="str">
            <v>8 x 0.25L</v>
          </cell>
          <cell r="W284" t="str">
            <v>SHRINK</v>
          </cell>
          <cell r="X284" t="str">
            <v>5449000220592</v>
          </cell>
          <cell r="Y284" t="str">
            <v>21.4 x 10.7 x 13.5</v>
          </cell>
          <cell r="Z284">
            <v>2.077</v>
          </cell>
          <cell r="AA284">
            <v>2.1720000000000002</v>
          </cell>
          <cell r="AB284">
            <v>0</v>
          </cell>
          <cell r="AC284" t="str">
            <v>45 x 3 x 8 x 0.25L</v>
          </cell>
          <cell r="AD284" t="str">
            <v>HALF PALLET</v>
          </cell>
          <cell r="AE284" t="str">
            <v>5449000653956</v>
          </cell>
          <cell r="AF284" t="str">
            <v>80 x 60 x 153.3</v>
          </cell>
          <cell r="AG284">
            <v>280.35000000000002</v>
          </cell>
          <cell r="AH284">
            <v>307.7</v>
          </cell>
          <cell r="AI284">
            <v>0</v>
          </cell>
          <cell r="AJ284">
            <v>2</v>
          </cell>
          <cell r="AK284">
            <v>1</v>
          </cell>
          <cell r="AL284">
            <v>2</v>
          </cell>
          <cell r="AM284">
            <v>1200</v>
          </cell>
          <cell r="AN284">
            <v>800</v>
          </cell>
          <cell r="AO284">
            <v>1533</v>
          </cell>
          <cell r="AP284">
            <v>560.70000000000005</v>
          </cell>
          <cell r="AQ284">
            <v>640.46</v>
          </cell>
          <cell r="AR284">
            <v>1.5</v>
          </cell>
          <cell r="AS284">
            <v>0</v>
          </cell>
          <cell r="AT284" t="str">
            <v>1xECHEP + 2x1/2 TOSCA</v>
          </cell>
          <cell r="AU284" t="str">
            <v>5449000653949</v>
          </cell>
        </row>
        <row r="285">
          <cell r="A285">
            <v>444577</v>
          </cell>
          <cell r="B285" t="str">
            <v>0789</v>
          </cell>
          <cell r="C285" t="str">
            <v>FREESTYLE NON-NUTRITIVE SWEETENER BIB 9.5L X1</v>
          </cell>
          <cell r="D285" t="str">
            <v>FREESTYLE NON-NUTRITIVE SWEETENER BIB 9.5L X1</v>
          </cell>
          <cell r="E285" t="str">
            <v>Freestyle Sweetener</v>
          </cell>
          <cell r="F285" t="str">
            <v/>
          </cell>
          <cell r="G285" t="str">
            <v>BIB</v>
          </cell>
          <cell r="H285" t="str">
            <v xml:space="preserve"> %</v>
          </cell>
          <cell r="I285" t="str">
            <v>1 x 9.5L</v>
          </cell>
          <cell r="J285" t="str">
            <v/>
          </cell>
          <cell r="K285">
            <v>1</v>
          </cell>
          <cell r="L285" t="str">
            <v>6% - 3%</v>
          </cell>
          <cell r="M285" t="str">
            <v>91</v>
          </cell>
          <cell r="N285" t="str">
            <v>D</v>
          </cell>
          <cell r="O285" t="str">
            <v>0</v>
          </cell>
          <cell r="P285">
            <v>9.5</v>
          </cell>
          <cell r="Q285" t="str">
            <v>5449000190048</v>
          </cell>
          <cell r="R285" t="str">
            <v>40 x 28 x 11</v>
          </cell>
          <cell r="S285">
            <v>9.5120000000000005</v>
          </cell>
          <cell r="T285">
            <v>9.9380000000000006</v>
          </cell>
          <cell r="U285">
            <v>0</v>
          </cell>
          <cell r="V285" t="str">
            <v>1 x 9.5L</v>
          </cell>
          <cell r="W285" t="str">
            <v>BIB</v>
          </cell>
          <cell r="X285" t="str">
            <v>5449000190048</v>
          </cell>
          <cell r="Y285" t="str">
            <v>40 x 28 x 11</v>
          </cell>
          <cell r="Z285">
            <v>9.5120000000000005</v>
          </cell>
          <cell r="AA285">
            <v>9.9380000000000006</v>
          </cell>
          <cell r="AB285">
            <v>0</v>
          </cell>
          <cell r="AC285" t="str">
            <v>1 x 9.5L</v>
          </cell>
          <cell r="AD285" t="str">
            <v>BIB</v>
          </cell>
          <cell r="AE285" t="str">
            <v>5449000190048</v>
          </cell>
          <cell r="AF285" t="str">
            <v>40 x 28 x 11</v>
          </cell>
          <cell r="AG285">
            <v>9.5120000000000005</v>
          </cell>
          <cell r="AH285">
            <v>9.9380000000000006</v>
          </cell>
          <cell r="AI285">
            <v>0</v>
          </cell>
          <cell r="AJ285">
            <v>5</v>
          </cell>
          <cell r="AK285">
            <v>8</v>
          </cell>
          <cell r="AL285">
            <v>40</v>
          </cell>
          <cell r="AM285">
            <v>1140</v>
          </cell>
          <cell r="AN285">
            <v>1140</v>
          </cell>
          <cell r="AO285">
            <v>1040</v>
          </cell>
          <cell r="AP285">
            <v>380.48</v>
          </cell>
          <cell r="AQ285">
            <v>395</v>
          </cell>
          <cell r="AR285">
            <v>1</v>
          </cell>
          <cell r="AS285">
            <v>0</v>
          </cell>
          <cell r="AT285" t="str">
            <v>CHEP</v>
          </cell>
          <cell r="AU285" t="str">
            <v>5017726005801</v>
          </cell>
        </row>
        <row r="286">
          <cell r="A286">
            <v>444919</v>
          </cell>
          <cell r="B286" t="str">
            <v>0796</v>
          </cell>
          <cell r="C286" t="str">
            <v>MINUTE MAID APPEL PET 0.33L 6X4</v>
          </cell>
          <cell r="D286" t="str">
            <v>MINUTE MAID POMME PET 0.33L 6X4</v>
          </cell>
          <cell r="E286" t="str">
            <v>Minute Maid</v>
          </cell>
          <cell r="F286" t="str">
            <v>Apple</v>
          </cell>
          <cell r="G286" t="str">
            <v>PET</v>
          </cell>
          <cell r="H286" t="str">
            <v xml:space="preserve"> %</v>
          </cell>
          <cell r="I286" t="str">
            <v>6 x 4 x 0.33L</v>
          </cell>
          <cell r="J286" t="str">
            <v/>
          </cell>
          <cell r="K286">
            <v>24</v>
          </cell>
          <cell r="L286" t="str">
            <v>6% - 3%</v>
          </cell>
          <cell r="M286" t="str">
            <v>9</v>
          </cell>
          <cell r="N286" t="str">
            <v>M</v>
          </cell>
          <cell r="O286" t="str">
            <v>0</v>
          </cell>
          <cell r="P286">
            <v>0.33</v>
          </cell>
          <cell r="Q286" t="str">
            <v>54493339</v>
          </cell>
          <cell r="R286" t="str">
            <v>5.7 x 5.7 x 18.35</v>
          </cell>
          <cell r="S286">
            <v>0.34399999999999997</v>
          </cell>
          <cell r="T286">
            <v>0.36699999999999999</v>
          </cell>
          <cell r="U286">
            <v>0</v>
          </cell>
          <cell r="V286" t="str">
            <v>4 x 0.33L</v>
          </cell>
          <cell r="W286" t="str">
            <v>SHRINK</v>
          </cell>
          <cell r="X286" t="str">
            <v>5449000070470</v>
          </cell>
          <cell r="Y286" t="str">
            <v>11.5 x 11.5 x 18.4</v>
          </cell>
          <cell r="Z286">
            <v>1.3759999999999999</v>
          </cell>
          <cell r="AA286">
            <v>1.4730000000000001</v>
          </cell>
          <cell r="AB286">
            <v>0</v>
          </cell>
          <cell r="AC286" t="str">
            <v>6 x 4 x 0.33L</v>
          </cell>
          <cell r="AD286" t="str">
            <v>SHRINKWRAPPED</v>
          </cell>
          <cell r="AE286" t="str">
            <v>5449000070593</v>
          </cell>
          <cell r="AF286" t="str">
            <v>34.4 x 23 x 18.4</v>
          </cell>
          <cell r="AG286">
            <v>8.2579999999999991</v>
          </cell>
          <cell r="AH286">
            <v>8.859</v>
          </cell>
          <cell r="AI286">
            <v>0</v>
          </cell>
          <cell r="AJ286">
            <v>15</v>
          </cell>
          <cell r="AK286">
            <v>8</v>
          </cell>
          <cell r="AL286">
            <v>120</v>
          </cell>
          <cell r="AM286">
            <v>1200</v>
          </cell>
          <cell r="AN286">
            <v>1032</v>
          </cell>
          <cell r="AO286">
            <v>1648</v>
          </cell>
          <cell r="AP286">
            <v>990.96</v>
          </cell>
          <cell r="AQ286">
            <v>1096</v>
          </cell>
          <cell r="AR286">
            <v>1</v>
          </cell>
          <cell r="AS286">
            <v>0</v>
          </cell>
          <cell r="AT286" t="str">
            <v>CHEP</v>
          </cell>
          <cell r="AU286" t="str">
            <v>5449000654649</v>
          </cell>
        </row>
        <row r="287">
          <cell r="A287">
            <v>445705</v>
          </cell>
          <cell r="B287" t="str">
            <v>0798</v>
          </cell>
          <cell r="C287" t="str">
            <v>AQUARIUS DAILY ORANGE PET 0.33LX24</v>
          </cell>
          <cell r="D287" t="str">
            <v>AQUARIUS DAILY ORANGE PET 0.33LX24</v>
          </cell>
          <cell r="E287" t="str">
            <v>Aquarius</v>
          </cell>
          <cell r="F287" t="str">
            <v>Orange</v>
          </cell>
          <cell r="G287" t="str">
            <v>PET</v>
          </cell>
          <cell r="H287" t="str">
            <v xml:space="preserve"> %</v>
          </cell>
          <cell r="I287" t="str">
            <v>24 x 0.33L</v>
          </cell>
          <cell r="J287" t="str">
            <v/>
          </cell>
          <cell r="K287">
            <v>24</v>
          </cell>
          <cell r="L287" t="str">
            <v>6% - 3%</v>
          </cell>
          <cell r="M287" t="str">
            <v>9</v>
          </cell>
          <cell r="N287" t="str">
            <v>M</v>
          </cell>
          <cell r="O287" t="str">
            <v>9</v>
          </cell>
          <cell r="P287">
            <v>0.33</v>
          </cell>
          <cell r="Q287" t="str">
            <v>90343346</v>
          </cell>
          <cell r="R287" t="str">
            <v>5.7 x 5.7 x 18.35</v>
          </cell>
          <cell r="S287">
            <v>0.34</v>
          </cell>
          <cell r="T287">
            <v>0.36299999999999999</v>
          </cell>
          <cell r="U287">
            <v>0</v>
          </cell>
          <cell r="V287" t="str">
            <v>1 x 0.33L</v>
          </cell>
          <cell r="W287" t="str">
            <v>PET</v>
          </cell>
          <cell r="X287" t="str">
            <v>90343346</v>
          </cell>
          <cell r="Y287" t="str">
            <v>5.7 x 5.7 x 18.35</v>
          </cell>
          <cell r="Z287">
            <v>0.34</v>
          </cell>
          <cell r="AA287">
            <v>0.36299999999999999</v>
          </cell>
          <cell r="AB287">
            <v>0</v>
          </cell>
          <cell r="AC287" t="str">
            <v>24 x 0.33L</v>
          </cell>
          <cell r="AD287" t="str">
            <v>SHRINKWRAPPED</v>
          </cell>
          <cell r="AE287" t="str">
            <v>5449000111623</v>
          </cell>
          <cell r="AF287" t="str">
            <v>34.4 x 22.9 x 18.4</v>
          </cell>
          <cell r="AG287">
            <v>8.1489999999999991</v>
          </cell>
          <cell r="AH287">
            <v>8.7520000000000007</v>
          </cell>
          <cell r="AI287">
            <v>0</v>
          </cell>
          <cell r="AJ287">
            <v>15</v>
          </cell>
          <cell r="AK287">
            <v>8</v>
          </cell>
          <cell r="AL287">
            <v>120</v>
          </cell>
          <cell r="AM287">
            <v>1200</v>
          </cell>
          <cell r="AN287">
            <v>1032</v>
          </cell>
          <cell r="AO287">
            <v>1648</v>
          </cell>
          <cell r="AP287">
            <v>977.88</v>
          </cell>
          <cell r="AQ287">
            <v>1083.1130000000001</v>
          </cell>
          <cell r="AR287">
            <v>1</v>
          </cell>
          <cell r="AS287">
            <v>0</v>
          </cell>
          <cell r="AT287" t="str">
            <v>CHEP</v>
          </cell>
          <cell r="AU287" t="str">
            <v>5449000653659</v>
          </cell>
        </row>
        <row r="288">
          <cell r="A288">
            <v>445706</v>
          </cell>
          <cell r="B288" t="str">
            <v>0799</v>
          </cell>
          <cell r="C288" t="str">
            <v xml:space="preserve">AQUARIUS DAILY RED PEACH PET 0.33LX24 </v>
          </cell>
          <cell r="D288" t="str">
            <v xml:space="preserve">AQUARIUS DAILY RED PEACH PET 0.33LX24 </v>
          </cell>
          <cell r="E288" t="str">
            <v>Aquarius</v>
          </cell>
          <cell r="F288" t="str">
            <v>Red Peach</v>
          </cell>
          <cell r="G288" t="str">
            <v>PET</v>
          </cell>
          <cell r="H288" t="str">
            <v xml:space="preserve"> %</v>
          </cell>
          <cell r="I288" t="str">
            <v>24 x 0.33L</v>
          </cell>
          <cell r="J288" t="str">
            <v/>
          </cell>
          <cell r="K288">
            <v>24</v>
          </cell>
          <cell r="L288" t="str">
            <v>6% - 3%</v>
          </cell>
          <cell r="M288" t="str">
            <v>9</v>
          </cell>
          <cell r="N288" t="str">
            <v>M</v>
          </cell>
          <cell r="O288" t="str">
            <v>9</v>
          </cell>
          <cell r="P288">
            <v>0.33</v>
          </cell>
          <cell r="Q288" t="str">
            <v>90370878</v>
          </cell>
          <cell r="R288" t="str">
            <v>5.7 x 5.7 x 18.35</v>
          </cell>
          <cell r="S288">
            <v>0.33900000000000002</v>
          </cell>
          <cell r="T288">
            <v>0.36199999999999999</v>
          </cell>
          <cell r="U288">
            <v>0</v>
          </cell>
          <cell r="V288" t="str">
            <v>1 x 0.33L</v>
          </cell>
          <cell r="W288" t="str">
            <v>PET</v>
          </cell>
          <cell r="X288" t="str">
            <v>90370878</v>
          </cell>
          <cell r="Y288" t="str">
            <v>5.7 x 5.7 x 18.35</v>
          </cell>
          <cell r="Z288">
            <v>0.33900000000000002</v>
          </cell>
          <cell r="AA288">
            <v>0.36199999999999999</v>
          </cell>
          <cell r="AB288">
            <v>0</v>
          </cell>
          <cell r="AC288" t="str">
            <v>24 x 0.33L</v>
          </cell>
          <cell r="AD288" t="str">
            <v>SHRINKWRAPPED</v>
          </cell>
          <cell r="AE288" t="str">
            <v>5449000147875</v>
          </cell>
          <cell r="AF288" t="str">
            <v>34.4 x 22.9 x 18.4</v>
          </cell>
          <cell r="AG288">
            <v>8.1329999999999991</v>
          </cell>
          <cell r="AH288">
            <v>8.7360000000000007</v>
          </cell>
          <cell r="AI288">
            <v>0</v>
          </cell>
          <cell r="AJ288">
            <v>15</v>
          </cell>
          <cell r="AK288">
            <v>8</v>
          </cell>
          <cell r="AL288">
            <v>120</v>
          </cell>
          <cell r="AM288">
            <v>1200</v>
          </cell>
          <cell r="AN288">
            <v>1032</v>
          </cell>
          <cell r="AO288">
            <v>1648</v>
          </cell>
          <cell r="AP288">
            <v>975.96</v>
          </cell>
          <cell r="AQ288">
            <v>1081.212</v>
          </cell>
          <cell r="AR288">
            <v>1</v>
          </cell>
          <cell r="AS288">
            <v>0</v>
          </cell>
          <cell r="AT288" t="str">
            <v>CHEP</v>
          </cell>
          <cell r="AU288" t="str">
            <v>5449000653642</v>
          </cell>
        </row>
        <row r="289">
          <cell r="A289">
            <v>446130</v>
          </cell>
          <cell r="B289" t="str">
            <v>0797</v>
          </cell>
          <cell r="C289" t="str">
            <v>MINUTE MAID MULTIVITAMINEN PET 0.33L 6X4</v>
          </cell>
          <cell r="D289" t="str">
            <v>MINUTE MAID MULTIVITAMINES PET 0.33L 6X4</v>
          </cell>
          <cell r="E289" t="str">
            <v>Minute Maid</v>
          </cell>
          <cell r="F289" t="str">
            <v>Multivitamin</v>
          </cell>
          <cell r="G289" t="str">
            <v>PET</v>
          </cell>
          <cell r="H289" t="str">
            <v xml:space="preserve"> %</v>
          </cell>
          <cell r="I289" t="str">
            <v>6 x 4 x 0.33L</v>
          </cell>
          <cell r="J289" t="str">
            <v/>
          </cell>
          <cell r="K289">
            <v>24</v>
          </cell>
          <cell r="L289" t="str">
            <v>6% - 3%</v>
          </cell>
          <cell r="M289" t="str">
            <v>9</v>
          </cell>
          <cell r="N289" t="str">
            <v>M</v>
          </cell>
          <cell r="O289" t="str">
            <v>0</v>
          </cell>
          <cell r="P289">
            <v>0.33</v>
          </cell>
          <cell r="Q289" t="str">
            <v>90338915</v>
          </cell>
          <cell r="R289" t="str">
            <v>5.7 x 5.7 x 18.35</v>
          </cell>
          <cell r="S289">
            <v>0.34399999999999997</v>
          </cell>
          <cell r="T289">
            <v>0.36699999999999999</v>
          </cell>
          <cell r="U289">
            <v>0</v>
          </cell>
          <cell r="V289" t="str">
            <v>4 x 0.33L</v>
          </cell>
          <cell r="W289" t="str">
            <v>SHRINK</v>
          </cell>
          <cell r="X289" t="str">
            <v>5449000110800</v>
          </cell>
          <cell r="Y289" t="str">
            <v>11.5 x 11.5 x 18.4</v>
          </cell>
          <cell r="Z289">
            <v>1.377</v>
          </cell>
          <cell r="AA289">
            <v>1.4730000000000001</v>
          </cell>
          <cell r="AB289">
            <v>0</v>
          </cell>
          <cell r="AC289" t="str">
            <v>6 x 4 x 0.33L</v>
          </cell>
          <cell r="AD289" t="str">
            <v>SHRINKWRAPPED</v>
          </cell>
          <cell r="AE289" t="str">
            <v>5449000110817</v>
          </cell>
          <cell r="AF289" t="str">
            <v>34.4 x 23 x 18.4</v>
          </cell>
          <cell r="AG289">
            <v>8.2629999999999999</v>
          </cell>
          <cell r="AH289">
            <v>8.8640000000000008</v>
          </cell>
          <cell r="AI289">
            <v>0</v>
          </cell>
          <cell r="AJ289">
            <v>15</v>
          </cell>
          <cell r="AK289">
            <v>8</v>
          </cell>
          <cell r="AL289">
            <v>120</v>
          </cell>
          <cell r="AM289">
            <v>1200</v>
          </cell>
          <cell r="AN289">
            <v>1032</v>
          </cell>
          <cell r="AO289">
            <v>1648</v>
          </cell>
          <cell r="AP289">
            <v>991.56</v>
          </cell>
          <cell r="AQ289">
            <v>1096.558</v>
          </cell>
          <cell r="AR289">
            <v>1</v>
          </cell>
          <cell r="AS289">
            <v>0</v>
          </cell>
          <cell r="AT289" t="str">
            <v>CHEP</v>
          </cell>
          <cell r="AU289" t="str">
            <v>5449000654632</v>
          </cell>
        </row>
        <row r="290">
          <cell r="A290">
            <v>446330</v>
          </cell>
          <cell r="B290" t="str">
            <v>0264</v>
          </cell>
          <cell r="C290" t="str">
            <v>PDE COCA-COLA PET 1.50LX4</v>
          </cell>
          <cell r="D290" t="str">
            <v>PDE COCA-COLA PET 1.50LX4</v>
          </cell>
          <cell r="E290" t="str">
            <v>Coca-Cola</v>
          </cell>
          <cell r="F290" t="str">
            <v/>
          </cell>
          <cell r="G290" t="str">
            <v>PET</v>
          </cell>
          <cell r="H290" t="str">
            <v xml:space="preserve"> %</v>
          </cell>
          <cell r="I290" t="str">
            <v>4 x 1.5L</v>
          </cell>
          <cell r="J290" t="str">
            <v/>
          </cell>
          <cell r="K290">
            <v>4</v>
          </cell>
          <cell r="L290" t="str">
            <v>n/a</v>
          </cell>
          <cell r="M290" t="str">
            <v>6</v>
          </cell>
          <cell r="N290" t="str">
            <v>M</v>
          </cell>
          <cell r="O290" t="str">
            <v>0</v>
          </cell>
          <cell r="P290">
            <v>1.5</v>
          </cell>
          <cell r="Q290" t="str">
            <v>5000112547726</v>
          </cell>
          <cell r="R290" t="str">
            <v>9.48 x 9.48 x 31.3</v>
          </cell>
          <cell r="S290">
            <v>1.5580000000000001</v>
          </cell>
          <cell r="T290">
            <v>1.6020000000000001</v>
          </cell>
          <cell r="U290">
            <v>0</v>
          </cell>
          <cell r="V290" t="str">
            <v>4 x 1.5L</v>
          </cell>
          <cell r="W290" t="str">
            <v>SHRINK</v>
          </cell>
          <cell r="X290" t="str">
            <v>5000112547733</v>
          </cell>
          <cell r="Y290" t="str">
            <v>18.95 x 18.95 x 31.6</v>
          </cell>
          <cell r="Z290">
            <v>6.23</v>
          </cell>
          <cell r="AA290">
            <v>6.42</v>
          </cell>
          <cell r="AB290">
            <v>0</v>
          </cell>
          <cell r="AC290" t="str">
            <v>4 x 1.5L</v>
          </cell>
          <cell r="AD290" t="str">
            <v>SHRINKWRAPPED</v>
          </cell>
          <cell r="AE290" t="str">
            <v>5000112547733</v>
          </cell>
          <cell r="AF290" t="str">
            <v>18.95 x 18.95 x 31.6</v>
          </cell>
          <cell r="AG290">
            <v>6.23</v>
          </cell>
          <cell r="AH290">
            <v>6.42</v>
          </cell>
          <cell r="AI290">
            <v>0</v>
          </cell>
          <cell r="AJ290">
            <v>24</v>
          </cell>
          <cell r="AK290">
            <v>4</v>
          </cell>
          <cell r="AL290">
            <v>96</v>
          </cell>
          <cell r="AM290">
            <v>1200</v>
          </cell>
          <cell r="AN290">
            <v>800</v>
          </cell>
          <cell r="AO290">
            <v>1418</v>
          </cell>
          <cell r="AP290">
            <v>598.08000000000004</v>
          </cell>
          <cell r="AQ290">
            <v>643.24699999999996</v>
          </cell>
          <cell r="AR290">
            <v>2.5</v>
          </cell>
          <cell r="AS290">
            <v>0</v>
          </cell>
          <cell r="AT290" t="str">
            <v xml:space="preserve">EURO White </v>
          </cell>
          <cell r="AU290" t="str">
            <v>5000112413748</v>
          </cell>
        </row>
        <row r="291">
          <cell r="A291">
            <v>453524</v>
          </cell>
          <cell r="B291" t="str">
            <v>0197</v>
          </cell>
          <cell r="C291" t="str">
            <v>COCA-COLA ZERO PET 2.00LX4 Maxi Size Mini Price HP TOSCA</v>
          </cell>
          <cell r="D291" t="str">
            <v>COCA-COLA ZERO PET 2.00LX4 Maxi Size Mini Price HP TOSCA</v>
          </cell>
          <cell r="E291" t="str">
            <v>Coca-Cola Zero</v>
          </cell>
          <cell r="F291" t="str">
            <v/>
          </cell>
          <cell r="G291" t="str">
            <v>PET</v>
          </cell>
          <cell r="H291" t="str">
            <v xml:space="preserve"> %</v>
          </cell>
          <cell r="I291" t="str">
            <v>48 x 4 x 2L</v>
          </cell>
          <cell r="J291" t="str">
            <v/>
          </cell>
          <cell r="K291">
            <v>192</v>
          </cell>
          <cell r="L291" t="str">
            <v>6% - 3%</v>
          </cell>
          <cell r="M291" t="str">
            <v>6</v>
          </cell>
          <cell r="N291" t="str">
            <v>M</v>
          </cell>
          <cell r="O291" t="str">
            <v>0</v>
          </cell>
          <cell r="P291">
            <v>2</v>
          </cell>
          <cell r="Q291" t="str">
            <v>5449000131843</v>
          </cell>
          <cell r="R291" t="str">
            <v>10 x 10 x 35.35</v>
          </cell>
          <cell r="S291">
            <v>1.996</v>
          </cell>
          <cell r="T291">
            <v>2.0430000000000001</v>
          </cell>
          <cell r="U291">
            <v>0</v>
          </cell>
          <cell r="V291" t="str">
            <v>4 x 2L</v>
          </cell>
          <cell r="W291" t="str">
            <v>SHRINK</v>
          </cell>
          <cell r="X291" t="str">
            <v>5449000060181</v>
          </cell>
          <cell r="Y291" t="str">
            <v>20 x 20 x 35.9</v>
          </cell>
          <cell r="Z291">
            <v>7.984</v>
          </cell>
          <cell r="AA291">
            <v>8.1920000000000002</v>
          </cell>
          <cell r="AB291">
            <v>0</v>
          </cell>
          <cell r="AC291" t="str">
            <v>48 x 4 x 2L</v>
          </cell>
          <cell r="AD291" t="str">
            <v>HALF PALLET</v>
          </cell>
          <cell r="AE291" t="str">
            <v>5449000656100</v>
          </cell>
          <cell r="AF291" t="str">
            <v>80 x 60 x 160.5</v>
          </cell>
          <cell r="AG291">
            <v>383.23200000000003</v>
          </cell>
          <cell r="AH291">
            <v>406.70499999999998</v>
          </cell>
          <cell r="AI291">
            <v>0</v>
          </cell>
          <cell r="AJ291">
            <v>2</v>
          </cell>
          <cell r="AK291">
            <v>1</v>
          </cell>
          <cell r="AL291">
            <v>2</v>
          </cell>
          <cell r="AM291">
            <v>1200</v>
          </cell>
          <cell r="AN291">
            <v>800</v>
          </cell>
          <cell r="AO291">
            <v>1605</v>
          </cell>
          <cell r="AP291">
            <v>766.46400000000006</v>
          </cell>
          <cell r="AQ291">
            <v>813.41600000000005</v>
          </cell>
          <cell r="AR291">
            <v>1.25</v>
          </cell>
          <cell r="AS291">
            <v>0</v>
          </cell>
          <cell r="AT291" t="str">
            <v>2x1/2 TOSCA</v>
          </cell>
          <cell r="AU291" t="str">
            <v>5449000656087</v>
          </cell>
        </row>
        <row r="292">
          <cell r="A292">
            <v>453525</v>
          </cell>
          <cell r="B292" t="str">
            <v>0198</v>
          </cell>
          <cell r="C292" t="str">
            <v>COCA-COLA PET 2.00LX4 MAXI SIZE MINI PRICE HP TOSCA</v>
          </cell>
          <cell r="D292" t="str">
            <v>COCA-COLA PET 2.00LX4 MAXI SIZE MINI PRICE HP TOSCA</v>
          </cell>
          <cell r="E292" t="str">
            <v>Coca-Cola</v>
          </cell>
          <cell r="F292" t="str">
            <v/>
          </cell>
          <cell r="G292" t="str">
            <v>PET</v>
          </cell>
          <cell r="H292" t="str">
            <v xml:space="preserve"> %</v>
          </cell>
          <cell r="I292" t="str">
            <v>48 x 4 x 2L</v>
          </cell>
          <cell r="J292" t="str">
            <v/>
          </cell>
          <cell r="K292">
            <v>192</v>
          </cell>
          <cell r="L292" t="str">
            <v>6% - 3%</v>
          </cell>
          <cell r="M292" t="str">
            <v>6</v>
          </cell>
          <cell r="N292" t="str">
            <v>M</v>
          </cell>
          <cell r="O292" t="str">
            <v>0</v>
          </cell>
          <cell r="P292">
            <v>2</v>
          </cell>
          <cell r="Q292" t="str">
            <v>5449000000286</v>
          </cell>
          <cell r="R292" t="str">
            <v>10 x 10 x 35.35</v>
          </cell>
          <cell r="S292">
            <v>2.077</v>
          </cell>
          <cell r="T292">
            <v>2.1240000000000001</v>
          </cell>
          <cell r="U292">
            <v>0</v>
          </cell>
          <cell r="V292" t="str">
            <v>4 x 2L</v>
          </cell>
          <cell r="W292" t="str">
            <v>SHRINK</v>
          </cell>
          <cell r="X292" t="str">
            <v>5449000008688</v>
          </cell>
          <cell r="Y292" t="str">
            <v>20 x 20 x 35.9</v>
          </cell>
          <cell r="Z292">
            <v>8.3089999999999993</v>
          </cell>
          <cell r="AA292">
            <v>8.516</v>
          </cell>
          <cell r="AB292">
            <v>0</v>
          </cell>
          <cell r="AC292" t="str">
            <v>48 x 4 x 2L</v>
          </cell>
          <cell r="AD292" t="str">
            <v>HALF PALLET</v>
          </cell>
          <cell r="AE292" t="str">
            <v>5449000656117</v>
          </cell>
          <cell r="AF292" t="str">
            <v>80 x 60 x 160.5</v>
          </cell>
          <cell r="AG292">
            <v>398.83199999999999</v>
          </cell>
          <cell r="AH292">
            <v>422.25400000000002</v>
          </cell>
          <cell r="AI292">
            <v>0</v>
          </cell>
          <cell r="AJ292">
            <v>2</v>
          </cell>
          <cell r="AK292">
            <v>1</v>
          </cell>
          <cell r="AL292">
            <v>2</v>
          </cell>
          <cell r="AM292">
            <v>1200</v>
          </cell>
          <cell r="AN292">
            <v>800</v>
          </cell>
          <cell r="AO292">
            <v>1605</v>
          </cell>
          <cell r="AP292">
            <v>797.66399999999999</v>
          </cell>
          <cell r="AQ292">
            <v>844.51400000000001</v>
          </cell>
          <cell r="AR292">
            <v>1.25</v>
          </cell>
          <cell r="AS292">
            <v>0</v>
          </cell>
          <cell r="AT292" t="str">
            <v>2x1/2 TOSCA</v>
          </cell>
          <cell r="AU292" t="str">
            <v>5449000656124</v>
          </cell>
        </row>
        <row r="293">
          <cell r="A293">
            <v>454115</v>
          </cell>
          <cell r="B293" t="str">
            <v>0262</v>
          </cell>
          <cell r="C293" t="str">
            <v>MONSTER ULTRA BLIK 0.50L 6X4</v>
          </cell>
          <cell r="D293" t="str">
            <v>MONSTER ULTRA BOITE 0.50L 6X4</v>
          </cell>
          <cell r="E293" t="str">
            <v>Monster</v>
          </cell>
          <cell r="F293" t="str">
            <v>Ultra</v>
          </cell>
          <cell r="G293" t="str">
            <v>CAN</v>
          </cell>
          <cell r="H293" t="str">
            <v xml:space="preserve"> %</v>
          </cell>
          <cell r="I293" t="str">
            <v>6 x 4 x 0.5L</v>
          </cell>
          <cell r="J293" t="str">
            <v/>
          </cell>
          <cell r="K293">
            <v>24</v>
          </cell>
          <cell r="L293" t="str">
            <v>6% - 3%</v>
          </cell>
          <cell r="M293" t="str">
            <v>24</v>
          </cell>
          <cell r="N293" t="str">
            <v>M</v>
          </cell>
          <cell r="O293" t="str">
            <v>8</v>
          </cell>
          <cell r="P293">
            <v>0.5</v>
          </cell>
          <cell r="Q293" t="str">
            <v>5060337500708</v>
          </cell>
          <cell r="R293" t="str">
            <v>6.65 x 6.65 x 16.8</v>
          </cell>
          <cell r="S293">
            <v>0.503</v>
          </cell>
          <cell r="T293">
            <v>0.51800000000000002</v>
          </cell>
          <cell r="U293">
            <v>0</v>
          </cell>
          <cell r="V293" t="str">
            <v>4 x 0.5L</v>
          </cell>
          <cell r="W293" t="str">
            <v>SHRINK</v>
          </cell>
          <cell r="X293" t="str">
            <v>5060337504010</v>
          </cell>
          <cell r="Y293" t="str">
            <v>13.3 x 13.3 x 16.83</v>
          </cell>
          <cell r="Z293">
            <v>2.0099999999999998</v>
          </cell>
          <cell r="AA293">
            <v>2.081</v>
          </cell>
          <cell r="AB293">
            <v>0</v>
          </cell>
          <cell r="AC293" t="str">
            <v>6 x 4 x 0.5L</v>
          </cell>
          <cell r="AD293" t="str">
            <v>TRAY WITH SHRINK</v>
          </cell>
          <cell r="AE293" t="str">
            <v>5060337504027</v>
          </cell>
          <cell r="AF293" t="str">
            <v>40.5 x 27.2 x 17.03</v>
          </cell>
          <cell r="AG293">
            <v>12.06</v>
          </cell>
          <cell r="AH293">
            <v>12.592000000000001</v>
          </cell>
          <cell r="AI293">
            <v>0</v>
          </cell>
          <cell r="AJ293">
            <v>10</v>
          </cell>
          <cell r="AK293">
            <v>8</v>
          </cell>
          <cell r="AL293">
            <v>80</v>
          </cell>
          <cell r="AM293">
            <v>1217</v>
          </cell>
          <cell r="AN293">
            <v>1000</v>
          </cell>
          <cell r="AO293">
            <v>1529</v>
          </cell>
          <cell r="AP293">
            <v>964.8</v>
          </cell>
          <cell r="AQ293">
            <v>1037.9680000000001</v>
          </cell>
          <cell r="AR293">
            <v>3</v>
          </cell>
          <cell r="AS293">
            <v>0</v>
          </cell>
          <cell r="AT293" t="str">
            <v>CHEP</v>
          </cell>
          <cell r="AU293" t="str">
            <v>5060337504034</v>
          </cell>
        </row>
        <row r="294">
          <cell r="A294">
            <v>455119</v>
          </cell>
          <cell r="B294" t="str">
            <v>0254</v>
          </cell>
          <cell r="C294" t="str">
            <v>PDE COCA-COLA ZERO PET 1.50LX4</v>
          </cell>
          <cell r="D294" t="str">
            <v>PDE COCA-COLA ZERO PET 1.50LX4</v>
          </cell>
          <cell r="E294" t="str">
            <v>Coca-Cola Zero</v>
          </cell>
          <cell r="F294" t="str">
            <v/>
          </cell>
          <cell r="G294" t="str">
            <v>PET</v>
          </cell>
          <cell r="H294" t="str">
            <v xml:space="preserve"> %</v>
          </cell>
          <cell r="I294" t="str">
            <v>4 x 1.5L</v>
          </cell>
          <cell r="J294" t="str">
            <v/>
          </cell>
          <cell r="K294">
            <v>4</v>
          </cell>
          <cell r="L294" t="str">
            <v>n/a</v>
          </cell>
          <cell r="M294" t="str">
            <v>6</v>
          </cell>
          <cell r="N294" t="str">
            <v>M</v>
          </cell>
          <cell r="O294" t="str">
            <v>0</v>
          </cell>
          <cell r="P294">
            <v>1.5</v>
          </cell>
          <cell r="Q294" t="str">
            <v>5000112552195</v>
          </cell>
          <cell r="R294" t="str">
            <v>9.48 x 9.48 x 31.3</v>
          </cell>
          <cell r="S294">
            <v>1.4970000000000001</v>
          </cell>
          <cell r="T294">
            <v>1.5409999999999999</v>
          </cell>
          <cell r="U294">
            <v>0</v>
          </cell>
          <cell r="V294" t="str">
            <v>4 x 1.5L</v>
          </cell>
          <cell r="W294" t="str">
            <v>SHRINK</v>
          </cell>
          <cell r="X294" t="str">
            <v>5000112552171</v>
          </cell>
          <cell r="Y294" t="str">
            <v>18.95 x 18.95 x 31.6</v>
          </cell>
          <cell r="Z294">
            <v>5.9880000000000004</v>
          </cell>
          <cell r="AA294">
            <v>6.181</v>
          </cell>
          <cell r="AB294">
            <v>0</v>
          </cell>
          <cell r="AC294" t="str">
            <v>4 x 1.5L</v>
          </cell>
          <cell r="AD294" t="str">
            <v>SHRINKWRAPPED</v>
          </cell>
          <cell r="AE294" t="str">
            <v>5000112552171</v>
          </cell>
          <cell r="AF294" t="str">
            <v>18.95 x 18.95 x 31.6</v>
          </cell>
          <cell r="AG294">
            <v>5.9880000000000004</v>
          </cell>
          <cell r="AH294">
            <v>6.181</v>
          </cell>
          <cell r="AI294">
            <v>0</v>
          </cell>
          <cell r="AJ294">
            <v>24</v>
          </cell>
          <cell r="AK294">
            <v>4</v>
          </cell>
          <cell r="AL294">
            <v>96</v>
          </cell>
          <cell r="AM294">
            <v>1200</v>
          </cell>
          <cell r="AN294">
            <v>800</v>
          </cell>
          <cell r="AO294">
            <v>1418</v>
          </cell>
          <cell r="AP294">
            <v>574.84799999999996</v>
          </cell>
          <cell r="AQ294">
            <v>619.91899999999998</v>
          </cell>
          <cell r="AR294">
            <v>2.5</v>
          </cell>
          <cell r="AS294">
            <v>0</v>
          </cell>
          <cell r="AT294" t="str">
            <v xml:space="preserve">EURO White </v>
          </cell>
          <cell r="AU294" t="str">
            <v>5000112413748</v>
          </cell>
        </row>
        <row r="295">
          <cell r="A295">
            <v>455320</v>
          </cell>
          <cell r="B295" t="str">
            <v>0255</v>
          </cell>
          <cell r="C295" t="str">
            <v>PDE COCA-COLA LIGHT PET 1.50LX4</v>
          </cell>
          <cell r="D295" t="str">
            <v>PDE COCA-COLA LIGHT PET 1.50LX4</v>
          </cell>
          <cell r="E295" t="str">
            <v>Coca-Cola Light</v>
          </cell>
          <cell r="F295" t="str">
            <v/>
          </cell>
          <cell r="G295" t="str">
            <v>PET</v>
          </cell>
          <cell r="H295" t="str">
            <v xml:space="preserve"> %</v>
          </cell>
          <cell r="I295" t="str">
            <v>4 x 1.5L</v>
          </cell>
          <cell r="J295" t="str">
            <v/>
          </cell>
          <cell r="K295">
            <v>4</v>
          </cell>
          <cell r="L295" t="str">
            <v>n/a</v>
          </cell>
          <cell r="M295" t="str">
            <v>6</v>
          </cell>
          <cell r="N295" t="str">
            <v>M</v>
          </cell>
          <cell r="O295" t="str">
            <v>0</v>
          </cell>
          <cell r="P295">
            <v>1.5</v>
          </cell>
          <cell r="Q295" t="str">
            <v>5000112547788</v>
          </cell>
          <cell r="R295" t="str">
            <v>9.48 x 9.48 x 31.3</v>
          </cell>
          <cell r="S295">
            <v>1.4970000000000001</v>
          </cell>
          <cell r="T295">
            <v>1.5409999999999999</v>
          </cell>
          <cell r="U295">
            <v>0</v>
          </cell>
          <cell r="V295" t="str">
            <v>4 x 1.5L</v>
          </cell>
          <cell r="W295" t="str">
            <v>SHRINK</v>
          </cell>
          <cell r="X295" t="str">
            <v>5000112547795</v>
          </cell>
          <cell r="Y295" t="str">
            <v>18.95 x 18.95 x 31.6</v>
          </cell>
          <cell r="Z295">
            <v>5.9880000000000004</v>
          </cell>
          <cell r="AA295">
            <v>6.181</v>
          </cell>
          <cell r="AB295">
            <v>0</v>
          </cell>
          <cell r="AC295" t="str">
            <v>4 x 1.5L</v>
          </cell>
          <cell r="AD295" t="str">
            <v>SHRINKWRAPPED</v>
          </cell>
          <cell r="AE295" t="str">
            <v>5000112547795</v>
          </cell>
          <cell r="AF295" t="str">
            <v>18.95 x 18.95 x 31.6</v>
          </cell>
          <cell r="AG295">
            <v>5.9880000000000004</v>
          </cell>
          <cell r="AH295">
            <v>6.181</v>
          </cell>
          <cell r="AI295">
            <v>0</v>
          </cell>
          <cell r="AJ295">
            <v>24</v>
          </cell>
          <cell r="AK295">
            <v>4</v>
          </cell>
          <cell r="AL295">
            <v>96</v>
          </cell>
          <cell r="AM295">
            <v>1200</v>
          </cell>
          <cell r="AN295">
            <v>800</v>
          </cell>
          <cell r="AO295">
            <v>1418</v>
          </cell>
          <cell r="AP295">
            <v>574.84799999999996</v>
          </cell>
          <cell r="AQ295">
            <v>619.91899999999998</v>
          </cell>
          <cell r="AR295">
            <v>2.5</v>
          </cell>
          <cell r="AS295">
            <v>0</v>
          </cell>
          <cell r="AT295" t="str">
            <v xml:space="preserve">EURO White </v>
          </cell>
          <cell r="AU295" t="str">
            <v>5000112413779</v>
          </cell>
        </row>
        <row r="296">
          <cell r="A296">
            <v>456776</v>
          </cell>
          <cell r="B296" t="str">
            <v>0190</v>
          </cell>
          <cell r="C296" t="str">
            <v>COCA-COLA PET 2.00LX6 HP INDUSTRIAL</v>
          </cell>
          <cell r="D296" t="str">
            <v>COCA-COLA PET 2.00LX6 HP INDUSTRIAL</v>
          </cell>
          <cell r="E296" t="str">
            <v>Coca-Cola</v>
          </cell>
          <cell r="F296" t="str">
            <v/>
          </cell>
          <cell r="G296" t="str">
            <v>PET</v>
          </cell>
          <cell r="H296" t="str">
            <v xml:space="preserve"> %</v>
          </cell>
          <cell r="I296" t="str">
            <v>40 x 6 x 2L</v>
          </cell>
          <cell r="J296" t="str">
            <v/>
          </cell>
          <cell r="K296">
            <v>240</v>
          </cell>
          <cell r="L296" t="str">
            <v>6% - 3%</v>
          </cell>
          <cell r="M296" t="str">
            <v>6</v>
          </cell>
          <cell r="N296" t="str">
            <v>M</v>
          </cell>
          <cell r="O296" t="str">
            <v>0</v>
          </cell>
          <cell r="P296">
            <v>2</v>
          </cell>
          <cell r="Q296" t="str">
            <v>5449000000286</v>
          </cell>
          <cell r="R296" t="str">
            <v>10 x 10 x 35.35</v>
          </cell>
          <cell r="S296">
            <v>2.077</v>
          </cell>
          <cell r="T296">
            <v>2.1240000000000001</v>
          </cell>
          <cell r="U296">
            <v>0</v>
          </cell>
          <cell r="V296" t="str">
            <v>6 x 2L</v>
          </cell>
          <cell r="W296" t="str">
            <v>SHRINK</v>
          </cell>
          <cell r="X296" t="str">
            <v>5449000008862</v>
          </cell>
          <cell r="Y296" t="str">
            <v>30 x 20 x 35.9</v>
          </cell>
          <cell r="Z296">
            <v>12.462999999999999</v>
          </cell>
          <cell r="AA296">
            <v>12.77</v>
          </cell>
          <cell r="AB296">
            <v>0</v>
          </cell>
          <cell r="AC296" t="str">
            <v>40 x 6 x 2L</v>
          </cell>
          <cell r="AD296" t="str">
            <v>HALF PALLET</v>
          </cell>
          <cell r="AE296" t="str">
            <v>5449000656957</v>
          </cell>
          <cell r="AF296" t="str">
            <v>100 x 60 x 160.7</v>
          </cell>
          <cell r="AG296">
            <v>498.52</v>
          </cell>
          <cell r="AH296">
            <v>527.42700000000002</v>
          </cell>
          <cell r="AI296">
            <v>0</v>
          </cell>
          <cell r="AJ296">
            <v>2</v>
          </cell>
          <cell r="AK296">
            <v>1</v>
          </cell>
          <cell r="AL296">
            <v>2</v>
          </cell>
          <cell r="AM296">
            <v>1200</v>
          </cell>
          <cell r="AN296">
            <v>1000</v>
          </cell>
          <cell r="AO296">
            <v>1772</v>
          </cell>
          <cell r="AP296">
            <v>997.04</v>
          </cell>
          <cell r="AQ296">
            <v>1084.9659999999999</v>
          </cell>
          <cell r="AR296">
            <v>2</v>
          </cell>
          <cell r="AS296">
            <v>0</v>
          </cell>
          <cell r="AT296" t="str">
            <v>1xCHEP + 2x1/2 CHEP</v>
          </cell>
          <cell r="AU296" t="str">
            <v>5449000657183</v>
          </cell>
        </row>
        <row r="297">
          <cell r="A297">
            <v>456777</v>
          </cell>
          <cell r="B297" t="str">
            <v>0191</v>
          </cell>
          <cell r="C297" t="str">
            <v>COCA-COLA ZERO PET 2.00LX6 HP INDUSTRIAL</v>
          </cell>
          <cell r="D297" t="str">
            <v>COCA-COLA ZERO PET 2.00LX6 HP INDUSTRIAL</v>
          </cell>
          <cell r="E297" t="str">
            <v>Coca-Cola Zero</v>
          </cell>
          <cell r="F297" t="str">
            <v/>
          </cell>
          <cell r="G297" t="str">
            <v>PET</v>
          </cell>
          <cell r="H297" t="str">
            <v xml:space="preserve"> %</v>
          </cell>
          <cell r="I297" t="str">
            <v>40 x 6 x 2L</v>
          </cell>
          <cell r="J297" t="str">
            <v/>
          </cell>
          <cell r="K297">
            <v>240</v>
          </cell>
          <cell r="L297" t="str">
            <v>6% - 3%</v>
          </cell>
          <cell r="M297" t="str">
            <v>6</v>
          </cell>
          <cell r="N297" t="str">
            <v>M</v>
          </cell>
          <cell r="O297" t="str">
            <v>0</v>
          </cell>
          <cell r="P297">
            <v>2</v>
          </cell>
          <cell r="Q297" t="str">
            <v>5449000131843</v>
          </cell>
          <cell r="R297" t="str">
            <v>10 x 10 x 35.35</v>
          </cell>
          <cell r="S297">
            <v>1.996</v>
          </cell>
          <cell r="T297">
            <v>2.0430000000000001</v>
          </cell>
          <cell r="U297">
            <v>0</v>
          </cell>
          <cell r="V297" t="str">
            <v>6 x 2L</v>
          </cell>
          <cell r="W297" t="str">
            <v>SHRINK</v>
          </cell>
          <cell r="X297" t="str">
            <v>5449000134561</v>
          </cell>
          <cell r="Y297" t="str">
            <v>30 x 20 x 35.9</v>
          </cell>
          <cell r="Z297">
            <v>11.976000000000001</v>
          </cell>
          <cell r="AA297">
            <v>12.287000000000001</v>
          </cell>
          <cell r="AB297">
            <v>0</v>
          </cell>
          <cell r="AC297" t="str">
            <v>40 x 6 x 2L</v>
          </cell>
          <cell r="AD297" t="str">
            <v>HALF PALLET</v>
          </cell>
          <cell r="AE297" t="str">
            <v>5449000656889</v>
          </cell>
          <cell r="AF297" t="str">
            <v>100 x 60 x 160.7</v>
          </cell>
          <cell r="AG297">
            <v>479.04</v>
          </cell>
          <cell r="AH297">
            <v>507.98700000000002</v>
          </cell>
          <cell r="AI297">
            <v>0</v>
          </cell>
          <cell r="AJ297">
            <v>2</v>
          </cell>
          <cell r="AK297">
            <v>1</v>
          </cell>
          <cell r="AL297">
            <v>2</v>
          </cell>
          <cell r="AM297">
            <v>1200</v>
          </cell>
          <cell r="AN297">
            <v>1000</v>
          </cell>
          <cell r="AO297">
            <v>1772</v>
          </cell>
          <cell r="AP297">
            <v>958.08</v>
          </cell>
          <cell r="AQ297">
            <v>1045.99</v>
          </cell>
          <cell r="AR297">
            <v>2</v>
          </cell>
          <cell r="AS297">
            <v>0</v>
          </cell>
          <cell r="AT297" t="str">
            <v>1xCHEP + 2x1/2 CHEP</v>
          </cell>
          <cell r="AU297" t="str">
            <v>5449000657176</v>
          </cell>
        </row>
        <row r="298">
          <cell r="A298">
            <v>457679</v>
          </cell>
          <cell r="B298" t="str">
            <v>0186</v>
          </cell>
          <cell r="C298" t="str">
            <v>COCA-COLA LIGHT  PET 1.5LX8 HP DUSSELDORF</v>
          </cell>
          <cell r="D298" t="str">
            <v>COCA-COLA LIGHT  PET 1.5LX8 HP DUSSELDORF</v>
          </cell>
          <cell r="E298" t="str">
            <v>Coca-Cola Light</v>
          </cell>
          <cell r="F298" t="str">
            <v/>
          </cell>
          <cell r="G298" t="str">
            <v>PET</v>
          </cell>
          <cell r="H298" t="str">
            <v xml:space="preserve"> %</v>
          </cell>
          <cell r="I298" t="str">
            <v>24 x 8 x 1.5L</v>
          </cell>
          <cell r="J298" t="str">
            <v/>
          </cell>
          <cell r="K298">
            <v>192</v>
          </cell>
          <cell r="L298" t="str">
            <v>6% - 3%</v>
          </cell>
          <cell r="M298" t="str">
            <v>6</v>
          </cell>
          <cell r="N298" t="str">
            <v>M</v>
          </cell>
          <cell r="O298" t="str">
            <v>0</v>
          </cell>
          <cell r="P298">
            <v>1.5</v>
          </cell>
          <cell r="Q298" t="str">
            <v>5449000050212</v>
          </cell>
          <cell r="R298" t="str">
            <v>9.48 x 9.48 x 31.6</v>
          </cell>
          <cell r="S298">
            <v>1.4970000000000001</v>
          </cell>
          <cell r="T298">
            <v>1.5409999999999999</v>
          </cell>
          <cell r="U298">
            <v>0</v>
          </cell>
          <cell r="V298" t="str">
            <v>8 x 1.5L</v>
          </cell>
          <cell r="W298" t="str">
            <v>SHRINK</v>
          </cell>
          <cell r="X298" t="str">
            <v>5449000107206</v>
          </cell>
          <cell r="Y298" t="str">
            <v>37.9 x 18.95 x 31.6</v>
          </cell>
          <cell r="Z298">
            <v>11.974</v>
          </cell>
          <cell r="AA298">
            <v>12.359</v>
          </cell>
          <cell r="AB298">
            <v>0</v>
          </cell>
          <cell r="AC298" t="str">
            <v>24 x 8 x 1.5L</v>
          </cell>
          <cell r="AD298" t="str">
            <v>HALF PALLET</v>
          </cell>
          <cell r="AE298" t="str">
            <v>5449000657619</v>
          </cell>
          <cell r="AF298" t="str">
            <v>80 x 60 x 143.5</v>
          </cell>
          <cell r="AG298">
            <v>287.37599999999998</v>
          </cell>
          <cell r="AH298">
            <v>310.40899999999999</v>
          </cell>
          <cell r="AI298">
            <v>0</v>
          </cell>
          <cell r="AJ298">
            <v>2</v>
          </cell>
          <cell r="AK298">
            <v>1</v>
          </cell>
          <cell r="AL298">
            <v>2</v>
          </cell>
          <cell r="AM298">
            <v>1200</v>
          </cell>
          <cell r="AN298">
            <v>800</v>
          </cell>
          <cell r="AO298">
            <v>1579</v>
          </cell>
          <cell r="AP298">
            <v>574.75199999999995</v>
          </cell>
          <cell r="AQ298">
            <v>645.97699999999998</v>
          </cell>
          <cell r="AR298">
            <v>2</v>
          </cell>
          <cell r="AS298">
            <v>0</v>
          </cell>
          <cell r="AT298" t="str">
            <v>2x Dusseldorfer CHEP</v>
          </cell>
          <cell r="AU298" t="str">
            <v>5449000657626</v>
          </cell>
        </row>
        <row r="299">
          <cell r="A299">
            <v>457694</v>
          </cell>
          <cell r="B299" t="str">
            <v>0208</v>
          </cell>
          <cell r="C299" t="str">
            <v>COCA-COLA ZERO PET 1LX6 HP TOSCA</v>
          </cell>
          <cell r="D299" t="str">
            <v>COCA-COLA ZERO PET 1LX6 HP TOSCA</v>
          </cell>
          <cell r="E299" t="str">
            <v>Coca-Cola Zero</v>
          </cell>
          <cell r="F299" t="str">
            <v/>
          </cell>
          <cell r="G299" t="str">
            <v>PET</v>
          </cell>
          <cell r="H299" t="str">
            <v xml:space="preserve"> %</v>
          </cell>
          <cell r="I299" t="str">
            <v>50 x 6 x 1L</v>
          </cell>
          <cell r="J299" t="str">
            <v/>
          </cell>
          <cell r="K299">
            <v>300</v>
          </cell>
          <cell r="L299" t="str">
            <v>6% - 3%</v>
          </cell>
          <cell r="M299" t="str">
            <v>6</v>
          </cell>
          <cell r="N299" t="str">
            <v>M</v>
          </cell>
          <cell r="O299" t="str">
            <v>0</v>
          </cell>
          <cell r="P299">
            <v>1</v>
          </cell>
          <cell r="Q299" t="str">
            <v>5449000133328</v>
          </cell>
          <cell r="R299" t="str">
            <v>8.4 x 8.4 x 27.2</v>
          </cell>
          <cell r="S299">
            <v>0.998</v>
          </cell>
          <cell r="T299">
            <v>1.034</v>
          </cell>
          <cell r="U299">
            <v>0</v>
          </cell>
          <cell r="V299" t="str">
            <v>6 x 1L</v>
          </cell>
          <cell r="W299" t="str">
            <v>SHRINK</v>
          </cell>
          <cell r="X299" t="str">
            <v>5449000141187</v>
          </cell>
          <cell r="Y299" t="str">
            <v>25.2 x 16.8 x 27.7</v>
          </cell>
          <cell r="Z299">
            <v>5.9880000000000004</v>
          </cell>
          <cell r="AA299">
            <v>6.2229999999999999</v>
          </cell>
          <cell r="AB299">
            <v>0</v>
          </cell>
          <cell r="AC299" t="str">
            <v>50 x 6 x 1L</v>
          </cell>
          <cell r="AD299" t="str">
            <v>HALF PALLET</v>
          </cell>
          <cell r="AE299" t="str">
            <v>5449000658012</v>
          </cell>
          <cell r="AF299" t="str">
            <v>80 x 60 x 155.1</v>
          </cell>
          <cell r="AG299">
            <v>299.39999999999998</v>
          </cell>
          <cell r="AH299">
            <v>320.762</v>
          </cell>
          <cell r="AI299">
            <v>0</v>
          </cell>
          <cell r="AJ299">
            <v>2</v>
          </cell>
          <cell r="AK299">
            <v>1</v>
          </cell>
          <cell r="AL299">
            <v>2</v>
          </cell>
          <cell r="AM299">
            <v>1200</v>
          </cell>
          <cell r="AN299">
            <v>800</v>
          </cell>
          <cell r="AO299">
            <v>1695</v>
          </cell>
          <cell r="AP299">
            <v>598.79999999999995</v>
          </cell>
          <cell r="AQ299">
            <v>666.524</v>
          </cell>
          <cell r="AR299">
            <v>2</v>
          </cell>
          <cell r="AS299">
            <v>0</v>
          </cell>
          <cell r="AT299" t="str">
            <v>2x1/2 TOSCA</v>
          </cell>
          <cell r="AU299" t="str">
            <v>5449000658029</v>
          </cell>
        </row>
        <row r="300">
          <cell r="A300">
            <v>457695</v>
          </cell>
          <cell r="B300" t="str">
            <v>0207</v>
          </cell>
          <cell r="C300" t="str">
            <v>COCA-COLA REGULAR PET 1LX6 HP TOSCA</v>
          </cell>
          <cell r="D300" t="str">
            <v>COCA-COLA REGULAR PET 1LX6 HP TOSCA</v>
          </cell>
          <cell r="E300" t="str">
            <v>Coca-Cola</v>
          </cell>
          <cell r="F300" t="str">
            <v/>
          </cell>
          <cell r="G300" t="str">
            <v>PET</v>
          </cell>
          <cell r="H300" t="str">
            <v xml:space="preserve"> %</v>
          </cell>
          <cell r="I300" t="str">
            <v>50 x 6 x 1L</v>
          </cell>
          <cell r="J300" t="str">
            <v/>
          </cell>
          <cell r="K300">
            <v>300</v>
          </cell>
          <cell r="L300" t="str">
            <v>6% - 3%</v>
          </cell>
          <cell r="M300" t="str">
            <v>6</v>
          </cell>
          <cell r="N300" t="str">
            <v>M</v>
          </cell>
          <cell r="O300" t="str">
            <v>0</v>
          </cell>
          <cell r="P300">
            <v>1</v>
          </cell>
          <cell r="Q300" t="str">
            <v>5449000054227</v>
          </cell>
          <cell r="R300" t="str">
            <v>8.4 x 8.4 x 27.2</v>
          </cell>
          <cell r="S300">
            <v>1.0389999999999999</v>
          </cell>
          <cell r="T300">
            <v>1.075</v>
          </cell>
          <cell r="U300">
            <v>0</v>
          </cell>
          <cell r="V300" t="str">
            <v>6 x 1L</v>
          </cell>
          <cell r="W300" t="str">
            <v>SHRINK</v>
          </cell>
          <cell r="X300" t="str">
            <v>5449000053060</v>
          </cell>
          <cell r="Y300" t="str">
            <v>25.2 x 16.8 x 27.7</v>
          </cell>
          <cell r="Z300">
            <v>6.2320000000000002</v>
          </cell>
          <cell r="AA300">
            <v>6.4669999999999996</v>
          </cell>
          <cell r="AB300">
            <v>0</v>
          </cell>
          <cell r="AC300" t="str">
            <v>50 x 6 x 1L</v>
          </cell>
          <cell r="AD300" t="str">
            <v>HALF PALLET</v>
          </cell>
          <cell r="AE300" t="str">
            <v>5449000658005</v>
          </cell>
          <cell r="AF300" t="str">
            <v>80 x 60 x 155.8</v>
          </cell>
          <cell r="AG300">
            <v>311.60000000000002</v>
          </cell>
          <cell r="AH300">
            <v>335.94200000000001</v>
          </cell>
          <cell r="AI300">
            <v>0</v>
          </cell>
          <cell r="AJ300">
            <v>2</v>
          </cell>
          <cell r="AK300">
            <v>1</v>
          </cell>
          <cell r="AL300">
            <v>2</v>
          </cell>
          <cell r="AM300">
            <v>1200</v>
          </cell>
          <cell r="AN300">
            <v>800</v>
          </cell>
          <cell r="AO300">
            <v>1722</v>
          </cell>
          <cell r="AP300">
            <v>623.20000000000005</v>
          </cell>
          <cell r="AQ300">
            <v>696.88400000000001</v>
          </cell>
          <cell r="AR300">
            <v>2</v>
          </cell>
          <cell r="AS300">
            <v>0</v>
          </cell>
          <cell r="AT300" t="str">
            <v>2x1/2 TOSCA</v>
          </cell>
          <cell r="AU300" t="str">
            <v>5449000658036</v>
          </cell>
        </row>
        <row r="301">
          <cell r="A301">
            <v>459680</v>
          </cell>
          <cell r="B301" t="str">
            <v>0107</v>
          </cell>
          <cell r="C301" t="str">
            <v>MONSTER ABSOLUTELY ZERO BLIK 0.50L 6X4</v>
          </cell>
          <cell r="D301" t="str">
            <v>MONSTER ABSOLUTELY ZERO BOITE 0.50L 6X4</v>
          </cell>
          <cell r="E301" t="str">
            <v>Monster</v>
          </cell>
          <cell r="F301" t="str">
            <v>Absolutely Zero</v>
          </cell>
          <cell r="G301" t="str">
            <v>CAN</v>
          </cell>
          <cell r="H301" t="str">
            <v xml:space="preserve"> %</v>
          </cell>
          <cell r="I301" t="str">
            <v>6 x 4 x 0.5L</v>
          </cell>
          <cell r="J301" t="str">
            <v/>
          </cell>
          <cell r="K301">
            <v>24</v>
          </cell>
          <cell r="L301" t="str">
            <v>6% - 3%</v>
          </cell>
          <cell r="M301" t="str">
            <v>24</v>
          </cell>
          <cell r="N301" t="str">
            <v>M</v>
          </cell>
          <cell r="O301" t="str">
            <v>8</v>
          </cell>
          <cell r="P301">
            <v>0.5</v>
          </cell>
          <cell r="Q301" t="str">
            <v>5060166696641</v>
          </cell>
          <cell r="R301" t="str">
            <v>6.65 x 6.65 x 16.8</v>
          </cell>
          <cell r="S301">
            <v>0.502</v>
          </cell>
          <cell r="T301">
            <v>0.51800000000000002</v>
          </cell>
          <cell r="U301">
            <v>0</v>
          </cell>
          <cell r="V301" t="str">
            <v>4 x 0.5L</v>
          </cell>
          <cell r="W301" t="str">
            <v>SHRINK</v>
          </cell>
          <cell r="X301" t="str">
            <v>5060337507691</v>
          </cell>
          <cell r="Y301" t="str">
            <v>13.3 x 13.3 x 16.83</v>
          </cell>
          <cell r="Z301">
            <v>2.008</v>
          </cell>
          <cell r="AA301">
            <v>2.0790000000000002</v>
          </cell>
          <cell r="AB301">
            <v>0</v>
          </cell>
          <cell r="AC301" t="str">
            <v>6 x 4 x 0.5L</v>
          </cell>
          <cell r="AD301" t="str">
            <v>TRAY WITH SHRINK</v>
          </cell>
          <cell r="AE301" t="str">
            <v>5060337507707</v>
          </cell>
          <cell r="AF301" t="str">
            <v>40.5 x 27.2 x 17.03</v>
          </cell>
          <cell r="AG301">
            <v>12.05</v>
          </cell>
          <cell r="AH301">
            <v>12.582000000000001</v>
          </cell>
          <cell r="AI301">
            <v>0</v>
          </cell>
          <cell r="AJ301">
            <v>10</v>
          </cell>
          <cell r="AK301">
            <v>8</v>
          </cell>
          <cell r="AL301">
            <v>80</v>
          </cell>
          <cell r="AM301">
            <v>1217</v>
          </cell>
          <cell r="AN301">
            <v>1000</v>
          </cell>
          <cell r="AO301">
            <v>1529</v>
          </cell>
          <cell r="AP301">
            <v>964</v>
          </cell>
          <cell r="AQ301">
            <v>1037.2</v>
          </cell>
          <cell r="AR301">
            <v>2</v>
          </cell>
          <cell r="AS301">
            <v>0</v>
          </cell>
          <cell r="AT301" t="str">
            <v>CHEP</v>
          </cell>
          <cell r="AU301" t="str">
            <v>5060337507714</v>
          </cell>
        </row>
        <row r="302">
          <cell r="A302">
            <v>461018</v>
          </cell>
          <cell r="B302" t="str">
            <v>0116</v>
          </cell>
          <cell r="C302" t="str">
            <v>NALU FROST BLIK 0.25L 4X6</v>
          </cell>
          <cell r="D302" t="str">
            <v>NALU FROST BOITE 0.25L 4X6</v>
          </cell>
          <cell r="E302" t="str">
            <v>Nalu</v>
          </cell>
          <cell r="F302" t="str">
            <v>Frost</v>
          </cell>
          <cell r="G302" t="str">
            <v>SLIMCAN</v>
          </cell>
          <cell r="H302" t="str">
            <v xml:space="preserve"> %</v>
          </cell>
          <cell r="I302" t="str">
            <v>4 x 6 x 0.25L</v>
          </cell>
          <cell r="J302" t="str">
            <v/>
          </cell>
          <cell r="K302">
            <v>24</v>
          </cell>
          <cell r="L302" t="str">
            <v>6% - 3%</v>
          </cell>
          <cell r="M302" t="str">
            <v>12</v>
          </cell>
          <cell r="N302" t="str">
            <v>M</v>
          </cell>
          <cell r="O302" t="str">
            <v>0</v>
          </cell>
          <cell r="P302">
            <v>0.25</v>
          </cell>
          <cell r="Q302" t="str">
            <v>5060466515703</v>
          </cell>
          <cell r="R302" t="str">
            <v>5.35 x 5.35 x 13.43</v>
          </cell>
          <cell r="S302">
            <v>0.254</v>
          </cell>
          <cell r="T302">
            <v>0.26500000000000001</v>
          </cell>
          <cell r="U302">
            <v>0</v>
          </cell>
          <cell r="V302" t="str">
            <v>6 x 0.25L</v>
          </cell>
          <cell r="W302" t="str">
            <v>SHRINK</v>
          </cell>
          <cell r="X302" t="str">
            <v>5060466515741</v>
          </cell>
          <cell r="Y302" t="str">
            <v>16.05 x 10.7 x 13.43</v>
          </cell>
          <cell r="Z302">
            <v>1.5249999999999999</v>
          </cell>
          <cell r="AA302">
            <v>1.5980000000000001</v>
          </cell>
          <cell r="AB302">
            <v>0</v>
          </cell>
          <cell r="AC302" t="str">
            <v>4 x 6 x 0.25L</v>
          </cell>
          <cell r="AD302" t="str">
            <v>TRAY WITH SHRINKWRAP OVER SHRINKWRAP</v>
          </cell>
          <cell r="AE302" t="str">
            <v>5060466515758</v>
          </cell>
          <cell r="AF302" t="str">
            <v>32.6 x 21.9 x 13.68</v>
          </cell>
          <cell r="AG302">
            <v>6.0990000000000002</v>
          </cell>
          <cell r="AH302">
            <v>6.46</v>
          </cell>
          <cell r="AI302">
            <v>0</v>
          </cell>
          <cell r="AJ302">
            <v>16</v>
          </cell>
          <cell r="AK302">
            <v>10</v>
          </cell>
          <cell r="AL302">
            <v>160</v>
          </cell>
          <cell r="AM302">
            <v>1200</v>
          </cell>
          <cell r="AN302">
            <v>1000</v>
          </cell>
          <cell r="AO302">
            <v>1531</v>
          </cell>
          <cell r="AP302">
            <v>975.84</v>
          </cell>
          <cell r="AQ302">
            <v>1063.6120000000001</v>
          </cell>
          <cell r="AR302">
            <v>3</v>
          </cell>
          <cell r="AS302">
            <v>0</v>
          </cell>
          <cell r="AT302" t="str">
            <v>CHEP</v>
          </cell>
          <cell r="AU302" t="str">
            <v>5060466515765</v>
          </cell>
        </row>
        <row r="303">
          <cell r="A303">
            <v>462443</v>
          </cell>
          <cell r="B303" t="str">
            <v>0220</v>
          </cell>
          <cell r="C303" t="str">
            <v>FANTA ORANGE BLIK 0.15L 2X12</v>
          </cell>
          <cell r="D303" t="str">
            <v>FANTA ORANGE BOITE 0.15L 2X12</v>
          </cell>
          <cell r="E303" t="str">
            <v>Fanta</v>
          </cell>
          <cell r="F303" t="str">
            <v>Orange</v>
          </cell>
          <cell r="G303" t="str">
            <v xml:space="preserve">CAN </v>
          </cell>
          <cell r="H303" t="str">
            <v xml:space="preserve"> %</v>
          </cell>
          <cell r="I303" t="str">
            <v>2 x 12 x 0.15L</v>
          </cell>
          <cell r="J303" t="str">
            <v/>
          </cell>
          <cell r="K303">
            <v>24</v>
          </cell>
          <cell r="L303" t="str">
            <v>6% - 3%</v>
          </cell>
          <cell r="M303" t="str">
            <v>12</v>
          </cell>
          <cell r="N303" t="str">
            <v>M</v>
          </cell>
          <cell r="O303" t="str">
            <v>0</v>
          </cell>
          <cell r="P303">
            <v>0.15</v>
          </cell>
          <cell r="Q303" t="str">
            <v>54492578</v>
          </cell>
          <cell r="R303" t="str">
            <v>5.35 x 5.35 x 8.87</v>
          </cell>
          <cell r="S303">
            <v>0.157</v>
          </cell>
          <cell r="T303">
            <v>0.16500000000000001</v>
          </cell>
          <cell r="U303">
            <v>0</v>
          </cell>
          <cell r="V303" t="str">
            <v>12 x 0.15L</v>
          </cell>
          <cell r="W303" t="str">
            <v>CARDBOARD</v>
          </cell>
          <cell r="X303" t="str">
            <v>5449000034243</v>
          </cell>
          <cell r="Y303" t="str">
            <v>21.3 x 15.9 x 8.95</v>
          </cell>
          <cell r="Z303">
            <v>1.8779999999999999</v>
          </cell>
          <cell r="AA303">
            <v>1.996</v>
          </cell>
          <cell r="AB303">
            <v>0</v>
          </cell>
          <cell r="AC303" t="str">
            <v>2 x 12 x 0.15L</v>
          </cell>
          <cell r="AD303" t="str">
            <v>TRAY OVER CARDBOARD</v>
          </cell>
          <cell r="AE303" t="str">
            <v>5449000023780</v>
          </cell>
          <cell r="AF303" t="str">
            <v>33.1 x 21.7 x 9.2</v>
          </cell>
          <cell r="AG303">
            <v>3.7559999999999998</v>
          </cell>
          <cell r="AH303">
            <v>4.0460000000000003</v>
          </cell>
          <cell r="AI303">
            <v>0</v>
          </cell>
          <cell r="AJ303">
            <v>16</v>
          </cell>
          <cell r="AK303">
            <v>15</v>
          </cell>
          <cell r="AL303">
            <v>240</v>
          </cell>
          <cell r="AM303">
            <v>1200</v>
          </cell>
          <cell r="AN303">
            <v>1000</v>
          </cell>
          <cell r="AO303">
            <v>1531</v>
          </cell>
          <cell r="AP303">
            <v>901.44</v>
          </cell>
          <cell r="AQ303">
            <v>1001.376</v>
          </cell>
          <cell r="AR303">
            <v>3</v>
          </cell>
          <cell r="AS303">
            <v>0</v>
          </cell>
          <cell r="AT303" t="str">
            <v>CHEP</v>
          </cell>
          <cell r="AU303" t="str">
            <v>5449000660978</v>
          </cell>
        </row>
        <row r="304">
          <cell r="A304">
            <v>464067</v>
          </cell>
          <cell r="B304" t="str">
            <v>0222</v>
          </cell>
          <cell r="C304" t="str">
            <v>PDE COKE LIGHT PET 0.50L X12</v>
          </cell>
          <cell r="D304" t="str">
            <v>PDE COKE LIGHT PET 0.50L X12</v>
          </cell>
          <cell r="E304" t="str">
            <v>Coca-Cola Light</v>
          </cell>
          <cell r="F304" t="str">
            <v/>
          </cell>
          <cell r="G304" t="str">
            <v>PET</v>
          </cell>
          <cell r="H304" t="str">
            <v xml:space="preserve"> %</v>
          </cell>
          <cell r="I304" t="str">
            <v>12 x 0.5L</v>
          </cell>
          <cell r="J304" t="str">
            <v/>
          </cell>
          <cell r="K304">
            <v>12</v>
          </cell>
          <cell r="L304" t="str">
            <v>n/a</v>
          </cell>
          <cell r="M304" t="str">
            <v>5</v>
          </cell>
          <cell r="N304" t="str">
            <v>M</v>
          </cell>
          <cell r="O304" t="str">
            <v>0</v>
          </cell>
          <cell r="P304">
            <v>0.5</v>
          </cell>
          <cell r="Q304" t="str">
            <v>5000112548167</v>
          </cell>
          <cell r="R304" t="str">
            <v>6.55 x 6.55 x 23.3</v>
          </cell>
          <cell r="S304">
            <v>0.499</v>
          </cell>
          <cell r="T304">
            <v>0.52200000000000002</v>
          </cell>
          <cell r="U304">
            <v>0</v>
          </cell>
          <cell r="V304" t="str">
            <v>1 x 0.5L</v>
          </cell>
          <cell r="W304" t="str">
            <v>PET</v>
          </cell>
          <cell r="X304" t="str">
            <v>5000112548167</v>
          </cell>
          <cell r="Y304" t="str">
            <v>6.55 x 6.55 x 23.3</v>
          </cell>
          <cell r="Z304">
            <v>0.499</v>
          </cell>
          <cell r="AA304">
            <v>0.52200000000000002</v>
          </cell>
          <cell r="AB304">
            <v>0</v>
          </cell>
          <cell r="AC304" t="str">
            <v>12 x 0.5L</v>
          </cell>
          <cell r="AD304" t="str">
            <v>SHRINKWRAPPED</v>
          </cell>
          <cell r="AE304" t="str">
            <v>5449000027344</v>
          </cell>
          <cell r="AF304" t="str">
            <v>26.2 x 19.65 x 23.3</v>
          </cell>
          <cell r="AG304">
            <v>5.9870000000000001</v>
          </cell>
          <cell r="AH304">
            <v>6.2809999999999997</v>
          </cell>
          <cell r="AI304">
            <v>0</v>
          </cell>
          <cell r="AJ304">
            <v>18</v>
          </cell>
          <cell r="AK304">
            <v>6</v>
          </cell>
          <cell r="AL304">
            <v>108</v>
          </cell>
          <cell r="AM304">
            <v>1200</v>
          </cell>
          <cell r="AN304">
            <v>800</v>
          </cell>
          <cell r="AO304">
            <v>1542</v>
          </cell>
          <cell r="AP304">
            <v>646.596</v>
          </cell>
          <cell r="AQ304">
            <v>703.74800000000005</v>
          </cell>
          <cell r="AR304">
            <v>2</v>
          </cell>
          <cell r="AS304">
            <v>0</v>
          </cell>
          <cell r="AT304" t="str">
            <v xml:space="preserve">EURO White </v>
          </cell>
          <cell r="AU304" t="str">
            <v>5449000919151</v>
          </cell>
        </row>
        <row r="305">
          <cell r="A305">
            <v>465004</v>
          </cell>
          <cell r="B305" t="str">
            <v>0250</v>
          </cell>
          <cell r="C305" t="str">
            <v>SPRITE BLIK 0.25L 3X8 HP</v>
          </cell>
          <cell r="D305" t="str">
            <v>SPRITE BOITE 0.25L 3X8 HP</v>
          </cell>
          <cell r="E305" t="str">
            <v>Sprite</v>
          </cell>
          <cell r="F305" t="str">
            <v/>
          </cell>
          <cell r="G305" t="str">
            <v xml:space="preserve">SLIMCAN </v>
          </cell>
          <cell r="H305" t="str">
            <v xml:space="preserve"> %</v>
          </cell>
          <cell r="I305" t="str">
            <v>45 x 3 x 8 x 0.25L</v>
          </cell>
          <cell r="J305" t="str">
            <v/>
          </cell>
          <cell r="K305">
            <v>1080</v>
          </cell>
          <cell r="L305" t="str">
            <v>6% - 3%</v>
          </cell>
          <cell r="M305" t="str">
            <v>12</v>
          </cell>
          <cell r="N305" t="str">
            <v>M</v>
          </cell>
          <cell r="O305" t="str">
            <v>0</v>
          </cell>
          <cell r="P305">
            <v>0.25</v>
          </cell>
          <cell r="Q305" t="str">
            <v>5449000000729</v>
          </cell>
          <cell r="R305" t="str">
            <v>5.35 x 5.35 x 13.43</v>
          </cell>
          <cell r="S305">
            <v>0.25600000000000001</v>
          </cell>
          <cell r="T305">
            <v>0.26700000000000002</v>
          </cell>
          <cell r="U305">
            <v>0</v>
          </cell>
          <cell r="V305" t="str">
            <v>8 x 0.25L</v>
          </cell>
          <cell r="W305" t="str">
            <v>SHRINK</v>
          </cell>
          <cell r="X305" t="str">
            <v>5449000222091</v>
          </cell>
          <cell r="Y305" t="str">
            <v>21.4 x 10.7 x 13.43</v>
          </cell>
          <cell r="Z305">
            <v>2.0470000000000002</v>
          </cell>
          <cell r="AA305">
            <v>2.1429999999999998</v>
          </cell>
          <cell r="AB305">
            <v>0</v>
          </cell>
          <cell r="AC305" t="str">
            <v>45 x 3 x 8 x 0.25L</v>
          </cell>
          <cell r="AD305" t="str">
            <v>HALF PALLET</v>
          </cell>
          <cell r="AE305" t="str">
            <v>5449000661210</v>
          </cell>
          <cell r="AF305" t="str">
            <v>80 x 60 x 136.5</v>
          </cell>
          <cell r="AG305">
            <v>276.39</v>
          </cell>
          <cell r="AH305">
            <v>300.84399999999999</v>
          </cell>
          <cell r="AI305">
            <v>0</v>
          </cell>
          <cell r="AJ305">
            <v>2</v>
          </cell>
          <cell r="AK305">
            <v>1</v>
          </cell>
          <cell r="AL305">
            <v>2</v>
          </cell>
          <cell r="AM305">
            <v>1200</v>
          </cell>
          <cell r="AN305">
            <v>800</v>
          </cell>
          <cell r="AO305">
            <v>1509</v>
          </cell>
          <cell r="AP305">
            <v>552.78</v>
          </cell>
          <cell r="AQ305">
            <v>626.68799999999999</v>
          </cell>
          <cell r="AR305">
            <v>1.5</v>
          </cell>
          <cell r="AS305">
            <v>0</v>
          </cell>
          <cell r="AT305" t="str">
            <v>1xECHEP + 2x1/2 TOSCA</v>
          </cell>
          <cell r="AU305" t="str">
            <v>5449000661227</v>
          </cell>
        </row>
        <row r="306">
          <cell r="A306">
            <v>465005</v>
          </cell>
          <cell r="B306" t="str">
            <v>0251</v>
          </cell>
          <cell r="C306" t="str">
            <v>FANTA ORANGE BLIK 0.25L 3X8 HP</v>
          </cell>
          <cell r="D306" t="str">
            <v>FANTA ORANGE BOITE 0.25L 3X8 HP</v>
          </cell>
          <cell r="E306" t="str">
            <v>Fanta</v>
          </cell>
          <cell r="F306" t="str">
            <v>Orange</v>
          </cell>
          <cell r="G306" t="str">
            <v xml:space="preserve">SLIMCAN </v>
          </cell>
          <cell r="H306" t="str">
            <v xml:space="preserve"> %</v>
          </cell>
          <cell r="I306" t="str">
            <v>45 x 3 x 8 x 0.25L</v>
          </cell>
          <cell r="J306" t="str">
            <v/>
          </cell>
          <cell r="K306">
            <v>1080</v>
          </cell>
          <cell r="L306" t="str">
            <v>6% - 3%</v>
          </cell>
          <cell r="M306" t="str">
            <v>12</v>
          </cell>
          <cell r="N306" t="str">
            <v>M</v>
          </cell>
          <cell r="O306" t="str">
            <v>0</v>
          </cell>
          <cell r="P306">
            <v>0.25</v>
          </cell>
          <cell r="Q306" t="str">
            <v>5449000000712</v>
          </cell>
          <cell r="R306" t="str">
            <v>5.35 x 5.35 x 13.43</v>
          </cell>
          <cell r="S306">
            <v>0.26100000000000001</v>
          </cell>
          <cell r="T306">
            <v>0.27200000000000002</v>
          </cell>
          <cell r="U306">
            <v>0</v>
          </cell>
          <cell r="V306" t="str">
            <v>8 x 0.25L</v>
          </cell>
          <cell r="W306" t="str">
            <v>SHRINK</v>
          </cell>
          <cell r="X306" t="str">
            <v>5449000222121</v>
          </cell>
          <cell r="Y306" t="str">
            <v>21.4 x 10.7 x 13.43</v>
          </cell>
          <cell r="Z306">
            <v>2.0870000000000002</v>
          </cell>
          <cell r="AA306">
            <v>2.1829999999999998</v>
          </cell>
          <cell r="AB306">
            <v>0</v>
          </cell>
          <cell r="AC306" t="str">
            <v>45 x 3 x 8 x 0.25L</v>
          </cell>
          <cell r="AD306" t="str">
            <v>HALF PALLET</v>
          </cell>
          <cell r="AE306" t="str">
            <v>5449000661197</v>
          </cell>
          <cell r="AF306" t="str">
            <v>80 x 60 x 136.5</v>
          </cell>
          <cell r="AG306">
            <v>281.7</v>
          </cell>
          <cell r="AH306">
            <v>305.16800000000001</v>
          </cell>
          <cell r="AI306">
            <v>0</v>
          </cell>
          <cell r="AJ306">
            <v>2</v>
          </cell>
          <cell r="AK306">
            <v>1</v>
          </cell>
          <cell r="AL306">
            <v>2</v>
          </cell>
          <cell r="AM306">
            <v>1200</v>
          </cell>
          <cell r="AN306">
            <v>800</v>
          </cell>
          <cell r="AO306">
            <v>1509</v>
          </cell>
          <cell r="AP306">
            <v>563.4</v>
          </cell>
          <cell r="AQ306">
            <v>637.33699999999999</v>
          </cell>
          <cell r="AR306">
            <v>1.5</v>
          </cell>
          <cell r="AS306">
            <v>0</v>
          </cell>
          <cell r="AT306" t="str">
            <v>1xECHEP + 2x1/2 TOSCA</v>
          </cell>
          <cell r="AU306" t="str">
            <v>5449000661203</v>
          </cell>
        </row>
        <row r="307">
          <cell r="A307">
            <v>640000</v>
          </cell>
          <cell r="B307" t="str">
            <v>2226</v>
          </cell>
          <cell r="C307" t="str">
            <v>FANTA LEMON BLIK 0.33L 4X6 SLEEK EURO</v>
          </cell>
          <cell r="D307" t="str">
            <v>FANTA CITRON BOITE 0.33L 4X6 SLEEK EURO</v>
          </cell>
          <cell r="E307" t="str">
            <v>Fanta</v>
          </cell>
          <cell r="F307" t="str">
            <v>Lemon</v>
          </cell>
          <cell r="G307" t="str">
            <v>SLEEKCAN</v>
          </cell>
          <cell r="H307" t="str">
            <v xml:space="preserve"> %</v>
          </cell>
          <cell r="I307" t="str">
            <v>4 x 6 x 0.33L</v>
          </cell>
          <cell r="J307" t="str">
            <v/>
          </cell>
          <cell r="K307">
            <v>24</v>
          </cell>
          <cell r="L307" t="str">
            <v>6% - 3%</v>
          </cell>
          <cell r="M307" t="str">
            <v>12</v>
          </cell>
          <cell r="N307" t="str">
            <v>M</v>
          </cell>
          <cell r="O307" t="str">
            <v>0</v>
          </cell>
          <cell r="P307">
            <v>0.33</v>
          </cell>
          <cell r="Q307" t="str">
            <v>5449000214829</v>
          </cell>
          <cell r="R307" t="str">
            <v>5.85 x 5.85 x 14.55</v>
          </cell>
          <cell r="S307">
            <v>0.34399999999999997</v>
          </cell>
          <cell r="T307">
            <v>0.35599999999999998</v>
          </cell>
          <cell r="U307">
            <v>0</v>
          </cell>
          <cell r="V307" t="str">
            <v>6 x 0.33L</v>
          </cell>
          <cell r="W307" t="str">
            <v>SHRINK</v>
          </cell>
          <cell r="X307" t="str">
            <v>5449000288646</v>
          </cell>
          <cell r="Y307" t="str">
            <v>17.55 x 11.7 x 14.55</v>
          </cell>
          <cell r="Z307">
            <v>2.0659999999999998</v>
          </cell>
          <cell r="AA307">
            <v>2.145</v>
          </cell>
          <cell r="AB307">
            <v>0</v>
          </cell>
          <cell r="AC307" t="str">
            <v>4 x 6 x 0.33L</v>
          </cell>
          <cell r="AD307" t="str">
            <v>TRAY WITHOUT SHRINK</v>
          </cell>
          <cell r="AE307" t="str">
            <v>5449000288653</v>
          </cell>
          <cell r="AF307" t="str">
            <v>35.8 x 23.7 x 14.75</v>
          </cell>
          <cell r="AG307">
            <v>8.2639999999999993</v>
          </cell>
          <cell r="AH307">
            <v>8.6440000000000001</v>
          </cell>
          <cell r="AI307">
            <v>0</v>
          </cell>
          <cell r="AJ307">
            <v>10</v>
          </cell>
          <cell r="AK307">
            <v>9</v>
          </cell>
          <cell r="AL307">
            <v>90</v>
          </cell>
          <cell r="AM307">
            <v>1200</v>
          </cell>
          <cell r="AN307">
            <v>800</v>
          </cell>
          <cell r="AO307">
            <v>1467</v>
          </cell>
          <cell r="AP307">
            <v>743.76</v>
          </cell>
          <cell r="AQ307">
            <v>802.93499999999995</v>
          </cell>
          <cell r="AR307">
            <v>1.5</v>
          </cell>
          <cell r="AS307">
            <v>0</v>
          </cell>
          <cell r="AT307" t="str">
            <v>EURO CHEP</v>
          </cell>
          <cell r="AU307" t="str">
            <v>3383260015531</v>
          </cell>
        </row>
        <row r="308">
          <cell r="A308">
            <v>640025</v>
          </cell>
          <cell r="B308" t="str">
            <v>2262</v>
          </cell>
          <cell r="C308" t="str">
            <v>FUZE TEA GREEN TEA MANGO CHAMOMILE PET 1.25L X6</v>
          </cell>
          <cell r="D308" t="str">
            <v>FUZE TEA GREEN TEA MANGO CHAMOMILE PET 1.25L X6</v>
          </cell>
          <cell r="E308" t="str">
            <v>Fuze tea</v>
          </cell>
          <cell r="F308" t="str">
            <v>Green Tea Mango Chamomile</v>
          </cell>
          <cell r="G308" t="str">
            <v>PET</v>
          </cell>
          <cell r="H308" t="str">
            <v xml:space="preserve"> %</v>
          </cell>
          <cell r="I308" t="str">
            <v>6 x 1.25L</v>
          </cell>
          <cell r="J308" t="str">
            <v/>
          </cell>
          <cell r="K308">
            <v>6</v>
          </cell>
          <cell r="L308" t="str">
            <v>6% - 3%</v>
          </cell>
          <cell r="M308" t="str">
            <v>7</v>
          </cell>
          <cell r="N308" t="str">
            <v>M</v>
          </cell>
          <cell r="O308" t="str">
            <v>9</v>
          </cell>
          <cell r="P308">
            <v>1.25</v>
          </cell>
          <cell r="Q308" t="str">
            <v>5449000232274</v>
          </cell>
          <cell r="R308" t="str">
            <v>8.55 x 8.55 x 30.2</v>
          </cell>
          <cell r="S308">
            <v>1.2689999999999999</v>
          </cell>
          <cell r="T308">
            <v>1.31</v>
          </cell>
          <cell r="U308">
            <v>0</v>
          </cell>
          <cell r="V308" t="str">
            <v>6 x 1.25L</v>
          </cell>
          <cell r="W308" t="str">
            <v>SHRINK</v>
          </cell>
          <cell r="X308" t="str">
            <v>5449000315816</v>
          </cell>
          <cell r="Y308" t="str">
            <v>25.65 x 17.1 x 30.2</v>
          </cell>
          <cell r="Z308">
            <v>7.6139999999999999</v>
          </cell>
          <cell r="AA308">
            <v>7.8769999999999998</v>
          </cell>
          <cell r="AB308">
            <v>0</v>
          </cell>
          <cell r="AC308" t="str">
            <v>6 x 1.25L</v>
          </cell>
          <cell r="AD308" t="str">
            <v>SHRINKWRAPPED</v>
          </cell>
          <cell r="AE308" t="str">
            <v>5449000315816</v>
          </cell>
          <cell r="AF308" t="str">
            <v>25.65 x 17.1 x 30.2</v>
          </cell>
          <cell r="AG308">
            <v>7.6139999999999999</v>
          </cell>
          <cell r="AH308">
            <v>7.8769999999999998</v>
          </cell>
          <cell r="AI308">
            <v>0</v>
          </cell>
          <cell r="AJ308">
            <v>28</v>
          </cell>
          <cell r="AK308">
            <v>4</v>
          </cell>
          <cell r="AL308">
            <v>112</v>
          </cell>
          <cell r="AM308">
            <v>1200</v>
          </cell>
          <cell r="AN308">
            <v>1028</v>
          </cell>
          <cell r="AO308">
            <v>1371</v>
          </cell>
          <cell r="AP308">
            <v>852.76800000000003</v>
          </cell>
          <cell r="AQ308">
            <v>913.67200000000003</v>
          </cell>
          <cell r="AR308">
            <v>1</v>
          </cell>
          <cell r="AS308">
            <v>0</v>
          </cell>
          <cell r="AT308" t="str">
            <v>CHEP</v>
          </cell>
          <cell r="AU308" t="str">
            <v>5449000682116</v>
          </cell>
        </row>
        <row r="309">
          <cell r="A309">
            <v>640026</v>
          </cell>
          <cell r="B309" t="str">
            <v>2261</v>
          </cell>
          <cell r="C309" t="str">
            <v>FUZE TEA BLACK TEA PEACH HIBISCUS PET 1.25L X6</v>
          </cell>
          <cell r="D309" t="str">
            <v>FUZE TEA BLACK TEA PEACH HIBISCUS PET 1.25L X6</v>
          </cell>
          <cell r="E309" t="str">
            <v>Fuze tea</v>
          </cell>
          <cell r="F309" t="str">
            <v xml:space="preserve">Black Tea Peach Hibiscus </v>
          </cell>
          <cell r="G309" t="str">
            <v>PET</v>
          </cell>
          <cell r="H309" t="str">
            <v xml:space="preserve"> %</v>
          </cell>
          <cell r="I309" t="str">
            <v>6 x 1.25L</v>
          </cell>
          <cell r="J309" t="str">
            <v/>
          </cell>
          <cell r="K309">
            <v>6</v>
          </cell>
          <cell r="L309" t="str">
            <v>6% - 3%</v>
          </cell>
          <cell r="M309" t="str">
            <v>12</v>
          </cell>
          <cell r="N309" t="str">
            <v>M</v>
          </cell>
          <cell r="O309" t="str">
            <v>9</v>
          </cell>
          <cell r="P309">
            <v>1.25</v>
          </cell>
          <cell r="Q309" t="str">
            <v>5449000232304</v>
          </cell>
          <cell r="R309" t="str">
            <v>8.55 x 8.55 x 30.2</v>
          </cell>
          <cell r="S309">
            <v>1.2689999999999999</v>
          </cell>
          <cell r="T309">
            <v>1.31</v>
          </cell>
          <cell r="U309">
            <v>0</v>
          </cell>
          <cell r="V309" t="str">
            <v>6 x 1.25L</v>
          </cell>
          <cell r="W309" t="str">
            <v>SHRINK</v>
          </cell>
          <cell r="X309" t="str">
            <v>5449000232373</v>
          </cell>
          <cell r="Y309" t="str">
            <v>25.65 x 17.1 x 30.2</v>
          </cell>
          <cell r="Z309">
            <v>7.6139999999999999</v>
          </cell>
          <cell r="AA309">
            <v>7.8769999999999998</v>
          </cell>
          <cell r="AB309">
            <v>0</v>
          </cell>
          <cell r="AC309" t="str">
            <v>6 x 1.25L</v>
          </cell>
          <cell r="AD309" t="str">
            <v>SHRINKWRAPPED</v>
          </cell>
          <cell r="AE309" t="str">
            <v>5449000232373</v>
          </cell>
          <cell r="AF309" t="str">
            <v>25.65 x 17.1 x 30.2</v>
          </cell>
          <cell r="AG309">
            <v>7.6139999999999999</v>
          </cell>
          <cell r="AH309">
            <v>7.8769999999999998</v>
          </cell>
          <cell r="AI309">
            <v>0</v>
          </cell>
          <cell r="AJ309">
            <v>28</v>
          </cell>
          <cell r="AK309">
            <v>4</v>
          </cell>
          <cell r="AL309">
            <v>112</v>
          </cell>
          <cell r="AM309">
            <v>1200</v>
          </cell>
          <cell r="AN309">
            <v>1028</v>
          </cell>
          <cell r="AO309">
            <v>1371</v>
          </cell>
          <cell r="AP309">
            <v>852.76800000000003</v>
          </cell>
          <cell r="AQ309">
            <v>913.70600000000002</v>
          </cell>
          <cell r="AR309">
            <v>1</v>
          </cell>
          <cell r="AS309">
            <v>0</v>
          </cell>
          <cell r="AT309" t="str">
            <v>CHEP</v>
          </cell>
          <cell r="AU309" t="str">
            <v>5449000682109</v>
          </cell>
        </row>
        <row r="310">
          <cell r="A310">
            <v>640036</v>
          </cell>
          <cell r="B310" t="str">
            <v>3784</v>
          </cell>
          <cell r="C310" t="str">
            <v>MINUTE MAID MULTIVITAMINEN PET 0.33L X24 INPUT</v>
          </cell>
          <cell r="D310" t="str">
            <v>MINUTE MAID MULTIVITAMINES PET 0.33L X24 INPUT</v>
          </cell>
          <cell r="E310" t="str">
            <v>Minute Maid</v>
          </cell>
          <cell r="F310" t="str">
            <v>Multivitamin</v>
          </cell>
          <cell r="G310" t="str">
            <v>PET</v>
          </cell>
          <cell r="H310" t="str">
            <v xml:space="preserve"> %</v>
          </cell>
          <cell r="I310" t="str">
            <v>24 x 0.33L</v>
          </cell>
          <cell r="J310" t="str">
            <v/>
          </cell>
          <cell r="K310">
            <v>24</v>
          </cell>
          <cell r="L310" t="str">
            <v>6% - 3%</v>
          </cell>
          <cell r="M310" t="str">
            <v>9</v>
          </cell>
          <cell r="N310" t="str">
            <v>M</v>
          </cell>
          <cell r="O310" t="str">
            <v>10</v>
          </cell>
          <cell r="P310">
            <v>0.33</v>
          </cell>
          <cell r="Q310" t="str">
            <v>90338915</v>
          </cell>
          <cell r="R310" t="str">
            <v>5.7 x 5.7 x 18.35</v>
          </cell>
          <cell r="S310">
            <v>0.34399999999999997</v>
          </cell>
          <cell r="T310">
            <v>0.36799999999999999</v>
          </cell>
          <cell r="U310">
            <v>0</v>
          </cell>
          <cell r="V310" t="str">
            <v>1 x 0.33L</v>
          </cell>
          <cell r="W310" t="str">
            <v>PET</v>
          </cell>
          <cell r="X310" t="str">
            <v>90338915</v>
          </cell>
          <cell r="Y310" t="str">
            <v>5.7 x 5.7 x 18.35</v>
          </cell>
          <cell r="Z310">
            <v>0.34399999999999997</v>
          </cell>
          <cell r="AA310">
            <v>0.36799999999999999</v>
          </cell>
          <cell r="AB310">
            <v>0</v>
          </cell>
          <cell r="AC310" t="str">
            <v>24 x 0.33L</v>
          </cell>
          <cell r="AD310" t="str">
            <v>SHRINKWRAPPED</v>
          </cell>
          <cell r="AE310" t="str">
            <v>5449000316264</v>
          </cell>
          <cell r="AF310" t="str">
            <v>34.4 x 22.9 x 18.4</v>
          </cell>
          <cell r="AG310">
            <v>8.2620000000000005</v>
          </cell>
          <cell r="AH310">
            <v>8.8629999999999995</v>
          </cell>
          <cell r="AI310">
            <v>0</v>
          </cell>
          <cell r="AJ310">
            <v>15</v>
          </cell>
          <cell r="AK310">
            <v>8</v>
          </cell>
          <cell r="AL310">
            <v>120</v>
          </cell>
          <cell r="AM310">
            <v>1200</v>
          </cell>
          <cell r="AN310">
            <v>1032</v>
          </cell>
          <cell r="AO310">
            <v>1648</v>
          </cell>
          <cell r="AP310">
            <v>991.44</v>
          </cell>
          <cell r="AQ310">
            <v>1096.4369999999999</v>
          </cell>
          <cell r="AR310">
            <v>1</v>
          </cell>
          <cell r="AS310">
            <v>0</v>
          </cell>
          <cell r="AT310" t="str">
            <v>CHEP</v>
          </cell>
          <cell r="AU310" t="str">
            <v>5449000721310</v>
          </cell>
        </row>
        <row r="311">
          <cell r="A311">
            <v>640055</v>
          </cell>
          <cell r="B311" t="str">
            <v>6284</v>
          </cell>
          <cell r="C311" t="str">
            <v>CHAÏ LATTE BAG 1.00L X1</v>
          </cell>
          <cell r="D311" t="str">
            <v>CHAÏ LATTE BAG 1.00L X1</v>
          </cell>
          <cell r="E311" t="str">
            <v>Caprimo Tea</v>
          </cell>
          <cell r="F311" t="str">
            <v/>
          </cell>
          <cell r="G311" t="str">
            <v>BAG</v>
          </cell>
          <cell r="H311" t="str">
            <v xml:space="preserve"> %</v>
          </cell>
          <cell r="I311" t="str">
            <v>1 x 1KG</v>
          </cell>
          <cell r="J311" t="str">
            <v/>
          </cell>
          <cell r="K311">
            <v>1</v>
          </cell>
          <cell r="L311" t="str">
            <v>6% - 3%</v>
          </cell>
          <cell r="M311" t="str">
            <v>540</v>
          </cell>
          <cell r="N311" t="str">
            <v>D</v>
          </cell>
          <cell r="O311" t="str">
            <v>0</v>
          </cell>
          <cell r="P311" t="str">
            <v>1KG</v>
          </cell>
          <cell r="Q311" t="str">
            <v>7350022392731</v>
          </cell>
          <cell r="R311" t="str">
            <v>9 x 7 x 24</v>
          </cell>
          <cell r="S311">
            <v>1</v>
          </cell>
          <cell r="T311">
            <v>1.01</v>
          </cell>
          <cell r="U311">
            <v>0</v>
          </cell>
          <cell r="V311" t="str">
            <v>1 x 1KG</v>
          </cell>
          <cell r="W311" t="str">
            <v>PLASTIC BAG</v>
          </cell>
          <cell r="X311" t="str">
            <v>7350022392731</v>
          </cell>
          <cell r="Y311" t="str">
            <v>9 x 7 x 24</v>
          </cell>
          <cell r="Z311">
            <v>1</v>
          </cell>
          <cell r="AA311">
            <v>1.01</v>
          </cell>
          <cell r="AB311">
            <v>0</v>
          </cell>
          <cell r="AC311" t="str">
            <v>10 x 1KG</v>
          </cell>
          <cell r="AD311" t="str">
            <v>CARDBOARD</v>
          </cell>
          <cell r="AE311" t="str">
            <v/>
          </cell>
          <cell r="AF311" t="str">
            <v>9 x 7 x 24</v>
          </cell>
          <cell r="AG311">
            <v>1</v>
          </cell>
          <cell r="AH311">
            <v>1.01</v>
          </cell>
          <cell r="AI311">
            <v>0</v>
          </cell>
          <cell r="AJ311">
            <v>120</v>
          </cell>
          <cell r="AK311">
            <v>6</v>
          </cell>
          <cell r="AL311">
            <v>720</v>
          </cell>
          <cell r="AM311">
            <v>1200</v>
          </cell>
          <cell r="AN311">
            <v>800</v>
          </cell>
          <cell r="AO311">
            <v>1600</v>
          </cell>
          <cell r="AP311">
            <v>720</v>
          </cell>
          <cell r="AQ311">
            <v>772.37</v>
          </cell>
          <cell r="AR311">
            <v>1</v>
          </cell>
          <cell r="AS311">
            <v>0</v>
          </cell>
          <cell r="AT311" t="str">
            <v xml:space="preserve">EURO White </v>
          </cell>
          <cell r="AU311" t="str">
            <v>3383260015913</v>
          </cell>
        </row>
        <row r="312">
          <cell r="A312">
            <v>640056</v>
          </cell>
          <cell r="B312" t="str">
            <v>6285</v>
          </cell>
          <cell r="C312" t="str">
            <v>GARDEN SERIES TEA SUNNY GREEN LEMON 25TEABAGS BOX 50G X1</v>
          </cell>
          <cell r="D312" t="str">
            <v>GARDEN SERIES TEA SUNNY GREEN LEMON 25TEABAGS BOX 50G X1</v>
          </cell>
          <cell r="E312" t="str">
            <v>Garden Series Tea</v>
          </cell>
          <cell r="F312" t="str">
            <v>Green Lemon</v>
          </cell>
          <cell r="G312" t="str">
            <v>BOX</v>
          </cell>
          <cell r="H312" t="str">
            <v xml:space="preserve"> %</v>
          </cell>
          <cell r="I312" t="str">
            <v>1 x 50G</v>
          </cell>
          <cell r="J312" t="str">
            <v/>
          </cell>
          <cell r="K312">
            <v>1</v>
          </cell>
          <cell r="L312" t="str">
            <v>6% - 3%</v>
          </cell>
          <cell r="M312" t="str">
            <v>730</v>
          </cell>
          <cell r="N312" t="str">
            <v>D</v>
          </cell>
          <cell r="O312" t="str">
            <v>0</v>
          </cell>
          <cell r="P312" t="str">
            <v>50G</v>
          </cell>
          <cell r="Q312" t="str">
            <v>8718444696766</v>
          </cell>
          <cell r="R312" t="str">
            <v>15 x 6.5 x 8</v>
          </cell>
          <cell r="S312">
            <v>0.05</v>
          </cell>
          <cell r="T312">
            <v>5.0999999999999997E-2</v>
          </cell>
          <cell r="U312">
            <v>0</v>
          </cell>
          <cell r="V312" t="str">
            <v>1 x 50G</v>
          </cell>
          <cell r="W312" t="str">
            <v>BOX</v>
          </cell>
          <cell r="X312" t="str">
            <v>8718444696766</v>
          </cell>
          <cell r="Y312" t="str">
            <v>15 x 6.5 x 8</v>
          </cell>
          <cell r="Z312">
            <v>0.05</v>
          </cell>
          <cell r="AA312">
            <v>5.0999999999999997E-2</v>
          </cell>
          <cell r="AB312">
            <v>0</v>
          </cell>
          <cell r="AC312" t="str">
            <v>24 x 50G</v>
          </cell>
          <cell r="AD312" t="str">
            <v>CARDBOARD</v>
          </cell>
          <cell r="AE312" t="str">
            <v/>
          </cell>
          <cell r="AF312" t="str">
            <v>15 x 6.5 x 8</v>
          </cell>
          <cell r="AG312">
            <v>0.05</v>
          </cell>
          <cell r="AH312">
            <v>5.0999999999999997E-2</v>
          </cell>
          <cell r="AI312">
            <v>0</v>
          </cell>
          <cell r="AJ312">
            <v>144</v>
          </cell>
          <cell r="AK312">
            <v>12</v>
          </cell>
          <cell r="AL312">
            <v>1728</v>
          </cell>
          <cell r="AM312">
            <v>1200</v>
          </cell>
          <cell r="AN312">
            <v>800</v>
          </cell>
          <cell r="AO312">
            <v>2250</v>
          </cell>
          <cell r="AP312">
            <v>86.4</v>
          </cell>
          <cell r="AQ312">
            <v>233.8</v>
          </cell>
          <cell r="AR312">
            <v>1</v>
          </cell>
          <cell r="AS312">
            <v>0</v>
          </cell>
          <cell r="AT312" t="str">
            <v xml:space="preserve">EURO White </v>
          </cell>
          <cell r="AU312" t="str">
            <v>3383260013261</v>
          </cell>
        </row>
        <row r="313">
          <cell r="A313">
            <v>640058</v>
          </cell>
          <cell r="B313" t="str">
            <v>6286</v>
          </cell>
          <cell r="C313" t="str">
            <v>GARDEN SERIES TEA SPICY MOROCCAN MINT 25TEABAGS BOX 50G X1</v>
          </cell>
          <cell r="D313" t="str">
            <v>GARDEN SERIES TEA SPICY MOROCCAN MINT 25TEABAGS BOX 50G X1</v>
          </cell>
          <cell r="E313" t="str">
            <v>Garden Series Tea</v>
          </cell>
          <cell r="F313" t="str">
            <v>Moroccan Mint</v>
          </cell>
          <cell r="G313" t="str">
            <v>BOX</v>
          </cell>
          <cell r="H313" t="str">
            <v xml:space="preserve"> %</v>
          </cell>
          <cell r="I313" t="str">
            <v>1 x 50G</v>
          </cell>
          <cell r="J313" t="str">
            <v/>
          </cell>
          <cell r="K313">
            <v>1</v>
          </cell>
          <cell r="L313" t="str">
            <v>6% - 3%</v>
          </cell>
          <cell r="M313" t="str">
            <v>730</v>
          </cell>
          <cell r="N313" t="str">
            <v>D</v>
          </cell>
          <cell r="O313" t="str">
            <v>0</v>
          </cell>
          <cell r="P313" t="str">
            <v>50G</v>
          </cell>
          <cell r="Q313" t="str">
            <v>8718444696704</v>
          </cell>
          <cell r="R313" t="str">
            <v>15 x 6.5 x 8</v>
          </cell>
          <cell r="S313">
            <v>0.05</v>
          </cell>
          <cell r="T313">
            <v>5.0999999999999997E-2</v>
          </cell>
          <cell r="U313">
            <v>0</v>
          </cell>
          <cell r="V313" t="str">
            <v>1 x 50G</v>
          </cell>
          <cell r="W313" t="str">
            <v>BOX</v>
          </cell>
          <cell r="X313" t="str">
            <v>8718444696704</v>
          </cell>
          <cell r="Y313" t="str">
            <v>15 x 6.5 x 8</v>
          </cell>
          <cell r="Z313">
            <v>0.05</v>
          </cell>
          <cell r="AA313">
            <v>5.0999999999999997E-2</v>
          </cell>
          <cell r="AB313">
            <v>0</v>
          </cell>
          <cell r="AC313" t="str">
            <v>24 x 50G</v>
          </cell>
          <cell r="AD313" t="str">
            <v>CARDBOARD</v>
          </cell>
          <cell r="AE313" t="str">
            <v/>
          </cell>
          <cell r="AF313" t="str">
            <v>15 x 6.5 x 8</v>
          </cell>
          <cell r="AG313">
            <v>0.05</v>
          </cell>
          <cell r="AH313">
            <v>5.0999999999999997E-2</v>
          </cell>
          <cell r="AI313">
            <v>0</v>
          </cell>
          <cell r="AJ313">
            <v>144</v>
          </cell>
          <cell r="AK313">
            <v>12</v>
          </cell>
          <cell r="AL313">
            <v>1728</v>
          </cell>
          <cell r="AM313">
            <v>1200</v>
          </cell>
          <cell r="AN313">
            <v>800</v>
          </cell>
          <cell r="AO313">
            <v>2250</v>
          </cell>
          <cell r="AP313">
            <v>86.4</v>
          </cell>
          <cell r="AQ313">
            <v>233.8</v>
          </cell>
          <cell r="AR313">
            <v>1</v>
          </cell>
          <cell r="AS313">
            <v>0</v>
          </cell>
          <cell r="AT313" t="str">
            <v xml:space="preserve">EURO White </v>
          </cell>
          <cell r="AU313" t="str">
            <v>3383260013278</v>
          </cell>
        </row>
        <row r="314">
          <cell r="A314">
            <v>640059</v>
          </cell>
          <cell r="B314" t="str">
            <v>6287</v>
          </cell>
          <cell r="C314" t="str">
            <v>GARDEN SERIES TEA EARL GREY TWIST 25TEABAGS BOX 50G X1</v>
          </cell>
          <cell r="D314" t="str">
            <v>GARDEN SERIES TEA EARL GREY TWIST 25TEABAGS BOX 50G X1</v>
          </cell>
          <cell r="E314" t="str">
            <v>Garden Series Tea</v>
          </cell>
          <cell r="F314" t="str">
            <v>Earl Grey Twist</v>
          </cell>
          <cell r="G314" t="str">
            <v>BOX</v>
          </cell>
          <cell r="H314" t="str">
            <v xml:space="preserve"> %</v>
          </cell>
          <cell r="I314" t="str">
            <v>1 x 50G</v>
          </cell>
          <cell r="J314" t="str">
            <v/>
          </cell>
          <cell r="K314">
            <v>1</v>
          </cell>
          <cell r="L314" t="str">
            <v>6% - 3%</v>
          </cell>
          <cell r="M314" t="str">
            <v>730</v>
          </cell>
          <cell r="N314" t="str">
            <v>D</v>
          </cell>
          <cell r="O314" t="str">
            <v>0</v>
          </cell>
          <cell r="P314" t="str">
            <v>50G</v>
          </cell>
          <cell r="Q314" t="str">
            <v>8718444696643</v>
          </cell>
          <cell r="R314" t="str">
            <v>15 x 6.5 x 8</v>
          </cell>
          <cell r="S314">
            <v>0.05</v>
          </cell>
          <cell r="T314">
            <v>5.0999999999999997E-2</v>
          </cell>
          <cell r="U314">
            <v>0</v>
          </cell>
          <cell r="V314" t="str">
            <v>1 x 50G</v>
          </cell>
          <cell r="W314" t="str">
            <v>BOX</v>
          </cell>
          <cell r="X314" t="str">
            <v>8718444696643</v>
          </cell>
          <cell r="Y314" t="str">
            <v>15 x 6.5 x 8</v>
          </cell>
          <cell r="Z314">
            <v>0.05</v>
          </cell>
          <cell r="AA314">
            <v>5.0999999999999997E-2</v>
          </cell>
          <cell r="AB314">
            <v>0</v>
          </cell>
          <cell r="AC314" t="str">
            <v>24 x 50G</v>
          </cell>
          <cell r="AD314" t="str">
            <v>CARDBOARD</v>
          </cell>
          <cell r="AE314" t="str">
            <v/>
          </cell>
          <cell r="AF314" t="str">
            <v>15 x 6.5 x 8</v>
          </cell>
          <cell r="AG314">
            <v>0.05</v>
          </cell>
          <cell r="AH314">
            <v>5.0999999999999997E-2</v>
          </cell>
          <cell r="AI314">
            <v>0</v>
          </cell>
          <cell r="AJ314">
            <v>144</v>
          </cell>
          <cell r="AK314">
            <v>12</v>
          </cell>
          <cell r="AL314">
            <v>1728</v>
          </cell>
          <cell r="AM314">
            <v>1200</v>
          </cell>
          <cell r="AN314">
            <v>800</v>
          </cell>
          <cell r="AO314">
            <v>2250</v>
          </cell>
          <cell r="AP314">
            <v>86.4</v>
          </cell>
          <cell r="AQ314">
            <v>233.8</v>
          </cell>
          <cell r="AR314">
            <v>1</v>
          </cell>
          <cell r="AS314">
            <v>0</v>
          </cell>
          <cell r="AT314" t="str">
            <v xml:space="preserve">EURO White </v>
          </cell>
          <cell r="AU314" t="str">
            <v>3383260013285</v>
          </cell>
        </row>
        <row r="315">
          <cell r="A315">
            <v>640106</v>
          </cell>
          <cell r="B315" t="str">
            <v>6295</v>
          </cell>
          <cell r="C315" t="str">
            <v>TOMATO SOUP INSTANT BAG 1KG X1</v>
          </cell>
          <cell r="D315" t="str">
            <v>TOMATO SOUP INSTANT BAG 1KG X1</v>
          </cell>
          <cell r="E315" t="str">
            <v>Maggi Tomato</v>
          </cell>
          <cell r="F315" t="str">
            <v/>
          </cell>
          <cell r="G315" t="str">
            <v>BAG</v>
          </cell>
          <cell r="H315" t="str">
            <v xml:space="preserve"> %</v>
          </cell>
          <cell r="I315" t="str">
            <v>1 x 1KG</v>
          </cell>
          <cell r="J315" t="str">
            <v/>
          </cell>
          <cell r="K315">
            <v>1</v>
          </cell>
          <cell r="L315" t="str">
            <v>6% - 3%</v>
          </cell>
          <cell r="M315" t="str">
            <v>528</v>
          </cell>
          <cell r="N315" t="str">
            <v>D</v>
          </cell>
          <cell r="O315" t="str">
            <v>0</v>
          </cell>
          <cell r="P315" t="str">
            <v>1KG</v>
          </cell>
          <cell r="Q315" t="str">
            <v>8715000035717</v>
          </cell>
          <cell r="R315" t="str">
            <v>13 x 7 x 24</v>
          </cell>
          <cell r="S315">
            <v>1</v>
          </cell>
          <cell r="T315">
            <v>1.01</v>
          </cell>
          <cell r="U315">
            <v>0</v>
          </cell>
          <cell r="V315" t="str">
            <v>1 x 1KG</v>
          </cell>
          <cell r="W315" t="str">
            <v>PLASTIC BAG</v>
          </cell>
          <cell r="X315" t="str">
            <v>8715000035717</v>
          </cell>
          <cell r="Y315" t="str">
            <v>13 x 7 x 24</v>
          </cell>
          <cell r="Z315">
            <v>1</v>
          </cell>
          <cell r="AA315">
            <v>1.01</v>
          </cell>
          <cell r="AB315">
            <v>0</v>
          </cell>
          <cell r="AC315" t="str">
            <v>1 x 1KG</v>
          </cell>
          <cell r="AD315" t="str">
            <v>CARDBOARD</v>
          </cell>
          <cell r="AE315" t="str">
            <v/>
          </cell>
          <cell r="AF315" t="str">
            <v>13 x 7 x 24</v>
          </cell>
          <cell r="AG315">
            <v>1</v>
          </cell>
          <cell r="AH315">
            <v>1.01</v>
          </cell>
          <cell r="AI315">
            <v>0</v>
          </cell>
          <cell r="AJ315">
            <v>120</v>
          </cell>
          <cell r="AK315">
            <v>3</v>
          </cell>
          <cell r="AL315">
            <v>360</v>
          </cell>
          <cell r="AM315">
            <v>1200</v>
          </cell>
          <cell r="AN315">
            <v>800</v>
          </cell>
          <cell r="AO315">
            <v>921</v>
          </cell>
          <cell r="AP315">
            <v>360</v>
          </cell>
          <cell r="AQ315">
            <v>415.01</v>
          </cell>
          <cell r="AR315">
            <v>1</v>
          </cell>
          <cell r="AS315">
            <v>0</v>
          </cell>
          <cell r="AT315" t="str">
            <v xml:space="preserve">EURO White </v>
          </cell>
          <cell r="AU315" t="str">
            <v>3383260003729</v>
          </cell>
        </row>
        <row r="316">
          <cell r="A316">
            <v>640107</v>
          </cell>
          <cell r="B316" t="str">
            <v>3733</v>
          </cell>
          <cell r="C316" t="str">
            <v>NALU BLIK 0.33L 4X6 SLEEK</v>
          </cell>
          <cell r="D316" t="str">
            <v>NALU BOITE 0.33L 4X6 SLEEK</v>
          </cell>
          <cell r="E316" t="str">
            <v>Nalu</v>
          </cell>
          <cell r="F316" t="str">
            <v/>
          </cell>
          <cell r="G316" t="str">
            <v>SLEEKCAN</v>
          </cell>
          <cell r="H316" t="str">
            <v xml:space="preserve"> %</v>
          </cell>
          <cell r="I316" t="str">
            <v>4 x 6 x 0.33L</v>
          </cell>
          <cell r="J316" t="str">
            <v/>
          </cell>
          <cell r="K316">
            <v>24</v>
          </cell>
          <cell r="L316" t="str">
            <v>6% - 3%</v>
          </cell>
          <cell r="M316" t="str">
            <v>12</v>
          </cell>
          <cell r="N316" t="str">
            <v>M</v>
          </cell>
          <cell r="O316" t="str">
            <v>0</v>
          </cell>
          <cell r="P316">
            <v>0.33</v>
          </cell>
          <cell r="Q316" t="str">
            <v>5060895746457</v>
          </cell>
          <cell r="R316" t="str">
            <v>5.8 x 5.8 x 14.55</v>
          </cell>
          <cell r="S316">
            <v>0.33600000000000002</v>
          </cell>
          <cell r="T316">
            <v>0.34799999999999998</v>
          </cell>
          <cell r="U316">
            <v>0</v>
          </cell>
          <cell r="V316" t="str">
            <v>6 x 0.33L</v>
          </cell>
          <cell r="W316" t="str">
            <v>SHRINK</v>
          </cell>
          <cell r="X316" t="str">
            <v>5060895746464</v>
          </cell>
          <cell r="Y316" t="str">
            <v>17.55 x 11.7 x 14.55</v>
          </cell>
          <cell r="Z316">
            <v>2.0129999999999999</v>
          </cell>
          <cell r="AA316">
            <v>2.0920000000000001</v>
          </cell>
          <cell r="AB316">
            <v>0</v>
          </cell>
          <cell r="AC316" t="str">
            <v>4 x 6 x 0.33L</v>
          </cell>
          <cell r="AD316" t="str">
            <v>TRAY WITHOUT SHRINK</v>
          </cell>
          <cell r="AE316" t="str">
            <v>5060895746471</v>
          </cell>
          <cell r="AF316" t="str">
            <v>35.8 x 23.7 x 14.75</v>
          </cell>
          <cell r="AG316">
            <v>8.0519999999999996</v>
          </cell>
          <cell r="AH316">
            <v>8.4309999999999992</v>
          </cell>
          <cell r="AI316">
            <v>0</v>
          </cell>
          <cell r="AJ316">
            <v>13</v>
          </cell>
          <cell r="AK316">
            <v>10</v>
          </cell>
          <cell r="AL316">
            <v>130</v>
          </cell>
          <cell r="AM316">
            <v>1200</v>
          </cell>
          <cell r="AN316">
            <v>1000</v>
          </cell>
          <cell r="AO316">
            <v>1638</v>
          </cell>
          <cell r="AP316">
            <v>1046.76</v>
          </cell>
          <cell r="AQ316">
            <v>1126.404</v>
          </cell>
          <cell r="AR316">
            <v>3</v>
          </cell>
          <cell r="AS316">
            <v>0</v>
          </cell>
          <cell r="AT316" t="str">
            <v>CHEP</v>
          </cell>
          <cell r="AU316" t="str">
            <v>5060895746488</v>
          </cell>
        </row>
        <row r="317">
          <cell r="A317">
            <v>640278</v>
          </cell>
          <cell r="B317" t="str">
            <v>2267</v>
          </cell>
          <cell r="C317" t="str">
            <v>SPRITE NO SUGAR BLIK 0.33L 4X6 SLEEK EURO LIDL</v>
          </cell>
          <cell r="D317" t="str">
            <v>SPRITE NO SUGAR BOITE 0.33L 4X6 SLEEK EURO LIDL</v>
          </cell>
          <cell r="E317" t="str">
            <v>Sprite</v>
          </cell>
          <cell r="F317" t="str">
            <v>No Sugar</v>
          </cell>
          <cell r="G317" t="str">
            <v>SLEEKCAN</v>
          </cell>
          <cell r="H317" t="str">
            <v xml:space="preserve"> %</v>
          </cell>
          <cell r="I317" t="str">
            <v>4 x 6 x 0.33L</v>
          </cell>
          <cell r="J317" t="str">
            <v/>
          </cell>
          <cell r="K317">
            <v>24</v>
          </cell>
          <cell r="L317" t="str">
            <v>6% - 3%</v>
          </cell>
          <cell r="M317" t="str">
            <v>6</v>
          </cell>
          <cell r="N317" t="str">
            <v>M</v>
          </cell>
          <cell r="O317" t="str">
            <v>0</v>
          </cell>
          <cell r="P317">
            <v>0.33</v>
          </cell>
          <cell r="Q317" t="str">
            <v>5449000285980</v>
          </cell>
          <cell r="R317" t="str">
            <v>5.85 x 5.85 x 14.55</v>
          </cell>
          <cell r="S317">
            <v>0.32900000000000001</v>
          </cell>
          <cell r="T317">
            <v>0.34100000000000003</v>
          </cell>
          <cell r="U317">
            <v>0</v>
          </cell>
          <cell r="V317" t="str">
            <v>6 x 0.33L</v>
          </cell>
          <cell r="W317" t="str">
            <v>SHRINK</v>
          </cell>
          <cell r="X317" t="str">
            <v>5449000287526</v>
          </cell>
          <cell r="Y317" t="str">
            <v>17.55 x 11.7 x 14.55</v>
          </cell>
          <cell r="Z317">
            <v>1.9770000000000001</v>
          </cell>
          <cell r="AA317">
            <v>2.056</v>
          </cell>
          <cell r="AB317">
            <v>0</v>
          </cell>
          <cell r="AC317" t="str">
            <v>4 x 6 x 0.33L</v>
          </cell>
          <cell r="AD317" t="str">
            <v>TRAY WITHOUT SHRINK</v>
          </cell>
          <cell r="AE317" t="str">
            <v>5449000288523</v>
          </cell>
          <cell r="AF317" t="str">
            <v>35.8 x 23.7 x 14.75</v>
          </cell>
          <cell r="AG317">
            <v>7.9059999999999997</v>
          </cell>
          <cell r="AH317">
            <v>8.2859999999999996</v>
          </cell>
          <cell r="AI317">
            <v>0</v>
          </cell>
          <cell r="AJ317">
            <v>10</v>
          </cell>
          <cell r="AK317">
            <v>9</v>
          </cell>
          <cell r="AL317">
            <v>90</v>
          </cell>
          <cell r="AM317">
            <v>1200</v>
          </cell>
          <cell r="AN317">
            <v>800</v>
          </cell>
          <cell r="AO317">
            <v>1467</v>
          </cell>
          <cell r="AP317">
            <v>711.54</v>
          </cell>
          <cell r="AQ317">
            <v>770.71600000000001</v>
          </cell>
          <cell r="AR317">
            <v>1.5</v>
          </cell>
          <cell r="AS317">
            <v>0</v>
          </cell>
          <cell r="AT317" t="str">
            <v>EURO CHEP</v>
          </cell>
          <cell r="AU317" t="str">
            <v>3383260016330</v>
          </cell>
        </row>
        <row r="318">
          <cell r="A318">
            <v>640279</v>
          </cell>
          <cell r="B318" t="str">
            <v>2268</v>
          </cell>
          <cell r="C318" t="str">
            <v>FANTA ZERO ORANGE BLIK 0.33L 4X6 SLEEK EURO LIDL</v>
          </cell>
          <cell r="D318" t="str">
            <v>FANTA ZERO ORANGE BOITE 0.33L 4X6 SLEEK EURO LIDL</v>
          </cell>
          <cell r="E318" t="str">
            <v>Fanta</v>
          </cell>
          <cell r="F318" t="str">
            <v>Zero Orange</v>
          </cell>
          <cell r="G318" t="str">
            <v>SLEEKCAN</v>
          </cell>
          <cell r="H318" t="str">
            <v xml:space="preserve"> %</v>
          </cell>
          <cell r="I318" t="str">
            <v>4 x 6 x 0.33L</v>
          </cell>
          <cell r="J318" t="str">
            <v/>
          </cell>
          <cell r="K318">
            <v>24</v>
          </cell>
          <cell r="L318" t="str">
            <v>6% - 3%</v>
          </cell>
          <cell r="M318" t="str">
            <v>6</v>
          </cell>
          <cell r="N318" t="str">
            <v>M</v>
          </cell>
          <cell r="O318" t="str">
            <v>0</v>
          </cell>
          <cell r="P318">
            <v>0.33</v>
          </cell>
          <cell r="Q318" t="str">
            <v>5449000235367</v>
          </cell>
          <cell r="R318" t="str">
            <v>5.85 x 5.85 x 14.55</v>
          </cell>
          <cell r="S318">
            <v>0.33</v>
          </cell>
          <cell r="T318">
            <v>0.34200000000000003</v>
          </cell>
          <cell r="U318">
            <v>0</v>
          </cell>
          <cell r="V318" t="str">
            <v>6 x 0.33L</v>
          </cell>
          <cell r="W318" t="str">
            <v>SHRINK</v>
          </cell>
          <cell r="X318" t="str">
            <v>5449000235374</v>
          </cell>
          <cell r="Y318" t="str">
            <v>17.55 x 11.7 x 14.55</v>
          </cell>
          <cell r="Z318">
            <v>1.982</v>
          </cell>
          <cell r="AA318">
            <v>2.0609999999999999</v>
          </cell>
          <cell r="AB318">
            <v>0</v>
          </cell>
          <cell r="AC318" t="str">
            <v>4 x 6 x 0.33L</v>
          </cell>
          <cell r="AD318" t="str">
            <v>TRAY WITHOUT SHRINK</v>
          </cell>
          <cell r="AE318" t="str">
            <v>5449000288530</v>
          </cell>
          <cell r="AF318" t="str">
            <v>35.8 x 23.7 x 14.75</v>
          </cell>
          <cell r="AG318">
            <v>7.9279999999999999</v>
          </cell>
          <cell r="AH318">
            <v>8.3079999999999998</v>
          </cell>
          <cell r="AI318">
            <v>0</v>
          </cell>
          <cell r="AJ318">
            <v>10</v>
          </cell>
          <cell r="AK318">
            <v>9</v>
          </cell>
          <cell r="AL318">
            <v>90</v>
          </cell>
          <cell r="AM318">
            <v>1200</v>
          </cell>
          <cell r="AN318">
            <v>800</v>
          </cell>
          <cell r="AO318">
            <v>1467</v>
          </cell>
          <cell r="AP318">
            <v>713.52</v>
          </cell>
          <cell r="AQ318">
            <v>772.71199999999999</v>
          </cell>
          <cell r="AR318">
            <v>1.5</v>
          </cell>
          <cell r="AS318">
            <v>0</v>
          </cell>
          <cell r="AT318" t="str">
            <v>EURO CHEP</v>
          </cell>
          <cell r="AU318" t="str">
            <v>3383260016361</v>
          </cell>
        </row>
        <row r="319">
          <cell r="A319">
            <v>640499</v>
          </cell>
          <cell r="B319" t="str">
            <v>5162</v>
          </cell>
          <cell r="C319" t="str">
            <v>PDE COCA-COLA PET 0.50L X12</v>
          </cell>
          <cell r="D319" t="str">
            <v>PDE COCA-COLA PET 0.50L X12</v>
          </cell>
          <cell r="E319" t="str">
            <v>Coca-Cola</v>
          </cell>
          <cell r="F319" t="str">
            <v/>
          </cell>
          <cell r="G319" t="str">
            <v>PET</v>
          </cell>
          <cell r="H319" t="str">
            <v xml:space="preserve"> %</v>
          </cell>
          <cell r="I319" t="str">
            <v>12 x 0.5L</v>
          </cell>
          <cell r="J319" t="str">
            <v/>
          </cell>
          <cell r="K319">
            <v>12</v>
          </cell>
          <cell r="L319" t="str">
            <v>N/A</v>
          </cell>
          <cell r="M319" t="str">
            <v>5</v>
          </cell>
          <cell r="N319" t="str">
            <v>M</v>
          </cell>
          <cell r="O319" t="str">
            <v>0</v>
          </cell>
          <cell r="P319">
            <v>0.5</v>
          </cell>
          <cell r="Q319" t="str">
            <v>5000112548068</v>
          </cell>
          <cell r="R319" t="str">
            <v>6.55 x 6.55 x 23.3</v>
          </cell>
          <cell r="S319">
            <v>0.51900000000000002</v>
          </cell>
          <cell r="T319">
            <v>0.54100000000000004</v>
          </cell>
          <cell r="U319">
            <v>0</v>
          </cell>
          <cell r="V319" t="str">
            <v>12 x 0.5L</v>
          </cell>
          <cell r="W319" t="str">
            <v>SHRINK</v>
          </cell>
          <cell r="X319" t="str">
            <v>5449000027337</v>
          </cell>
          <cell r="Y319" t="str">
            <v>26.2 x 19.65 x 23.3</v>
          </cell>
          <cell r="Z319">
            <v>6.2309999999999999</v>
          </cell>
          <cell r="AA319">
            <v>6.5110000000000001</v>
          </cell>
          <cell r="AB319">
            <v>0</v>
          </cell>
          <cell r="AC319" t="str">
            <v>12 x 0.5L</v>
          </cell>
          <cell r="AD319" t="str">
            <v>SHRINKWRAPPED</v>
          </cell>
          <cell r="AE319" t="str">
            <v>5449000027337</v>
          </cell>
          <cell r="AF319" t="str">
            <v>26.2 x 19.65 x 23.3</v>
          </cell>
          <cell r="AG319">
            <v>6.2309999999999999</v>
          </cell>
          <cell r="AH319">
            <v>6.5110000000000001</v>
          </cell>
          <cell r="AI319">
            <v>0</v>
          </cell>
          <cell r="AJ319">
            <v>18</v>
          </cell>
          <cell r="AK319">
            <v>6</v>
          </cell>
          <cell r="AL319">
            <v>108</v>
          </cell>
          <cell r="AM319">
            <v>1200</v>
          </cell>
          <cell r="AN319">
            <v>800</v>
          </cell>
          <cell r="AO319">
            <v>1542</v>
          </cell>
          <cell r="AP319">
            <v>672.94799999999998</v>
          </cell>
          <cell r="AQ319">
            <v>728.55899999999997</v>
          </cell>
          <cell r="AR319">
            <v>2</v>
          </cell>
          <cell r="AS319">
            <v>0</v>
          </cell>
          <cell r="AT319" t="str">
            <v xml:space="preserve">EURO One-way </v>
          </cell>
          <cell r="AU319" t="str">
            <v>5449000919144</v>
          </cell>
        </row>
        <row r="320">
          <cell r="A320">
            <v>640599</v>
          </cell>
          <cell r="B320" t="str">
            <v>5163</v>
          </cell>
          <cell r="C320" t="str">
            <v>FUZE TEA GREEN TEA MANGO CHAMOMILE PET 1.25L X6 EURO CHEP</v>
          </cell>
          <cell r="D320" t="str">
            <v>FUZE TEA GREEN TEA MANGO CHAMOMILE PET 1.25L X6 EURO CHEP</v>
          </cell>
          <cell r="E320" t="str">
            <v>Fuze tea</v>
          </cell>
          <cell r="F320" t="str">
            <v>Green Tea Mango Chamomile</v>
          </cell>
          <cell r="G320" t="str">
            <v>PET</v>
          </cell>
          <cell r="H320" t="str">
            <v xml:space="preserve"> %</v>
          </cell>
          <cell r="I320" t="str">
            <v>6 x 1.25L</v>
          </cell>
          <cell r="J320" t="str">
            <v/>
          </cell>
          <cell r="K320">
            <v>6</v>
          </cell>
          <cell r="L320" t="str">
            <v>6% - 3%</v>
          </cell>
          <cell r="M320" t="str">
            <v>7</v>
          </cell>
          <cell r="N320" t="str">
            <v>M</v>
          </cell>
          <cell r="O320" t="str">
            <v>7</v>
          </cell>
          <cell r="P320">
            <v>1.25</v>
          </cell>
          <cell r="Q320" t="str">
            <v>5449000232274</v>
          </cell>
          <cell r="R320" t="str">
            <v>8.55 x 8.55 x 30.25</v>
          </cell>
          <cell r="S320">
            <v>1.2689999999999999</v>
          </cell>
          <cell r="T320">
            <v>1.3049999999999999</v>
          </cell>
          <cell r="U320">
            <v>0</v>
          </cell>
          <cell r="V320" t="str">
            <v>6 x 1.25L</v>
          </cell>
          <cell r="W320" t="str">
            <v>SHRINK</v>
          </cell>
          <cell r="X320" t="str">
            <v>5449000315816</v>
          </cell>
          <cell r="Y320" t="str">
            <v>25.65 x 17.1 x 30.25</v>
          </cell>
          <cell r="Z320">
            <v>7.6139999999999999</v>
          </cell>
          <cell r="AA320">
            <v>7.8479999999999999</v>
          </cell>
          <cell r="AB320">
            <v>0</v>
          </cell>
          <cell r="AC320" t="str">
            <v>6 x 1.25L</v>
          </cell>
          <cell r="AD320" t="str">
            <v>SHRINKWRAPPED</v>
          </cell>
          <cell r="AE320" t="str">
            <v>5449000315816</v>
          </cell>
          <cell r="AF320" t="str">
            <v>25.65 x 17.1 x 30.25</v>
          </cell>
          <cell r="AG320">
            <v>7.6139999999999999</v>
          </cell>
          <cell r="AH320">
            <v>7.8479999999999999</v>
          </cell>
          <cell r="AI320">
            <v>0</v>
          </cell>
          <cell r="AJ320">
            <v>23</v>
          </cell>
          <cell r="AK320">
            <v>4</v>
          </cell>
          <cell r="AL320">
            <v>92</v>
          </cell>
          <cell r="AM320">
            <v>1200</v>
          </cell>
          <cell r="AN320">
            <v>856</v>
          </cell>
          <cell r="AO320">
            <v>1355</v>
          </cell>
          <cell r="AP320">
            <v>700.48800000000006</v>
          </cell>
          <cell r="AQ320">
            <v>748.54399999999998</v>
          </cell>
          <cell r="AR320">
            <v>1</v>
          </cell>
          <cell r="AS320">
            <v>0</v>
          </cell>
          <cell r="AT320" t="str">
            <v>EURO CHEP</v>
          </cell>
          <cell r="AU320" t="str">
            <v>3383260016781</v>
          </cell>
        </row>
        <row r="321">
          <cell r="A321">
            <v>640600</v>
          </cell>
          <cell r="B321" t="str">
            <v>5164</v>
          </cell>
          <cell r="C321" t="str">
            <v>FUZE TEA BLACK TEA PEACH HIBISCUS PET 1.25L X6 EURO CHEP</v>
          </cell>
          <cell r="D321" t="str">
            <v>FUZE TEA BLACK TEA PEACH HIBISCUS PET 1.25L X6 EURO CHEP</v>
          </cell>
          <cell r="E321" t="str">
            <v>Fuze tea</v>
          </cell>
          <cell r="F321" t="str">
            <v xml:space="preserve">Black Tea Peach Hibiscus </v>
          </cell>
          <cell r="G321" t="str">
            <v>PET</v>
          </cell>
          <cell r="H321" t="str">
            <v xml:space="preserve"> %</v>
          </cell>
          <cell r="I321" t="str">
            <v>6 x 1.25L</v>
          </cell>
          <cell r="J321" t="str">
            <v/>
          </cell>
          <cell r="K321">
            <v>6</v>
          </cell>
          <cell r="L321" t="str">
            <v>6% - 3%</v>
          </cell>
          <cell r="M321" t="str">
            <v>12</v>
          </cell>
          <cell r="N321" t="str">
            <v>M</v>
          </cell>
          <cell r="O321" t="str">
            <v>7</v>
          </cell>
          <cell r="P321">
            <v>1.25</v>
          </cell>
          <cell r="Q321" t="str">
            <v>5449000232304</v>
          </cell>
          <cell r="R321" t="str">
            <v>8.55 x 8.55 x 30.25</v>
          </cell>
          <cell r="S321">
            <v>1.2689999999999999</v>
          </cell>
          <cell r="T321">
            <v>1.3049999999999999</v>
          </cell>
          <cell r="U321">
            <v>0</v>
          </cell>
          <cell r="V321" t="str">
            <v>6 x 1.25L</v>
          </cell>
          <cell r="W321" t="str">
            <v>SHRINK</v>
          </cell>
          <cell r="X321" t="str">
            <v>5449000232373</v>
          </cell>
          <cell r="Y321" t="str">
            <v>25.65 x 17.1 x 30.25</v>
          </cell>
          <cell r="Z321">
            <v>7.6139999999999999</v>
          </cell>
          <cell r="AA321">
            <v>7.8479999999999999</v>
          </cell>
          <cell r="AB321">
            <v>0</v>
          </cell>
          <cell r="AC321" t="str">
            <v>6 x 1.25L</v>
          </cell>
          <cell r="AD321" t="str">
            <v>SHRINKWRAPPED</v>
          </cell>
          <cell r="AE321" t="str">
            <v>5449000232373</v>
          </cell>
          <cell r="AF321" t="str">
            <v>25.65 x 17.1 x 30.25</v>
          </cell>
          <cell r="AG321">
            <v>7.6139999999999999</v>
          </cell>
          <cell r="AH321">
            <v>7.8479999999999999</v>
          </cell>
          <cell r="AI321">
            <v>0</v>
          </cell>
          <cell r="AJ321">
            <v>23</v>
          </cell>
          <cell r="AK321">
            <v>4</v>
          </cell>
          <cell r="AL321">
            <v>92</v>
          </cell>
          <cell r="AM321">
            <v>1200</v>
          </cell>
          <cell r="AN321">
            <v>856</v>
          </cell>
          <cell r="AO321">
            <v>1355</v>
          </cell>
          <cell r="AP321">
            <v>700.48800000000006</v>
          </cell>
          <cell r="AQ321">
            <v>748.572</v>
          </cell>
          <cell r="AR321">
            <v>1</v>
          </cell>
          <cell r="AS321">
            <v>0</v>
          </cell>
          <cell r="AT321" t="str">
            <v>EURO CHEP</v>
          </cell>
          <cell r="AU321" t="str">
            <v>3383260016798</v>
          </cell>
        </row>
        <row r="322">
          <cell r="A322">
            <v>640820</v>
          </cell>
          <cell r="B322" t="str">
            <v>3143</v>
          </cell>
          <cell r="C322" t="str">
            <v>FUZE TEA LIME MINT PET 1.25L X6</v>
          </cell>
          <cell r="D322" t="str">
            <v>FUZE TEA LIME MINT PET 1.25L X6</v>
          </cell>
          <cell r="E322" t="str">
            <v xml:space="preserve">Fuze tea </v>
          </cell>
          <cell r="F322" t="str">
            <v xml:space="preserve">Lime Mint </v>
          </cell>
          <cell r="G322" t="str">
            <v>PET</v>
          </cell>
          <cell r="H322" t="str">
            <v xml:space="preserve"> %</v>
          </cell>
          <cell r="I322" t="str">
            <v>6 x 1.25L</v>
          </cell>
          <cell r="J322" t="str">
            <v/>
          </cell>
          <cell r="K322">
            <v>6</v>
          </cell>
          <cell r="L322" t="str">
            <v>6% - 3%</v>
          </cell>
          <cell r="M322" t="str">
            <v>7</v>
          </cell>
          <cell r="N322" t="str">
            <v>M</v>
          </cell>
          <cell r="O322" t="str">
            <v>10</v>
          </cell>
          <cell r="P322">
            <v>1.25</v>
          </cell>
          <cell r="Q322" t="str">
            <v>5449000266002</v>
          </cell>
          <cell r="R322" t="str">
            <v>8.55 x 8.55 x 30.2</v>
          </cell>
          <cell r="S322">
            <v>1.2689999999999999</v>
          </cell>
          <cell r="T322">
            <v>1.3049999999999999</v>
          </cell>
          <cell r="U322">
            <v>0</v>
          </cell>
          <cell r="V322" t="str">
            <v>6 x 1.25L</v>
          </cell>
          <cell r="W322" t="str">
            <v>SHRINK</v>
          </cell>
          <cell r="X322" t="str">
            <v>5449000265999</v>
          </cell>
          <cell r="Y322" t="str">
            <v>25.65 x 17.1 x 30.2</v>
          </cell>
          <cell r="Z322">
            <v>7.6139999999999999</v>
          </cell>
          <cell r="AA322">
            <v>7.8470000000000004</v>
          </cell>
          <cell r="AB322">
            <v>0</v>
          </cell>
          <cell r="AC322" t="str">
            <v>6 x 1.25L</v>
          </cell>
          <cell r="AD322" t="str">
            <v>SHRINKWRAPPED</v>
          </cell>
          <cell r="AE322" t="str">
            <v>5449000265999</v>
          </cell>
          <cell r="AF322" t="str">
            <v>25.65 x 17.1 x 30.2</v>
          </cell>
          <cell r="AG322">
            <v>7.6139999999999999</v>
          </cell>
          <cell r="AH322">
            <v>7.8470000000000004</v>
          </cell>
          <cell r="AI322">
            <v>0</v>
          </cell>
          <cell r="AJ322">
            <v>28</v>
          </cell>
          <cell r="AK322">
            <v>4</v>
          </cell>
          <cell r="AL322">
            <v>112</v>
          </cell>
          <cell r="AM322">
            <v>1200</v>
          </cell>
          <cell r="AN322">
            <v>1028</v>
          </cell>
          <cell r="AO322">
            <v>1371</v>
          </cell>
          <cell r="AP322">
            <v>852.76800000000003</v>
          </cell>
          <cell r="AQ322">
            <v>910.30200000000002</v>
          </cell>
          <cell r="AR322">
            <v>1</v>
          </cell>
          <cell r="AS322">
            <v>0</v>
          </cell>
          <cell r="AT322" t="str">
            <v>CHEP</v>
          </cell>
          <cell r="AU322" t="str">
            <v>5449000685414</v>
          </cell>
        </row>
        <row r="323">
          <cell r="A323">
            <v>640932</v>
          </cell>
          <cell r="B323" t="str">
            <v>3162</v>
          </cell>
          <cell r="C323" t="str">
            <v>MONSTER ENERGY TOP SPEED ZERO SUGAR BLIK 0.50L X24</v>
          </cell>
          <cell r="D323" t="str">
            <v>MONSTER ENERGY TOP SPEED ZERO SUGAR BOITE 0.50L X24</v>
          </cell>
          <cell r="E323" t="str">
            <v>Monster</v>
          </cell>
          <cell r="F323" t="str">
            <v>Energy Ton Speed Zero Sugar</v>
          </cell>
          <cell r="G323" t="str">
            <v xml:space="preserve">CAN </v>
          </cell>
          <cell r="H323" t="str">
            <v xml:space="preserve"> %</v>
          </cell>
          <cell r="I323" t="str">
            <v>24 x 0.5L</v>
          </cell>
          <cell r="J323" t="str">
            <v/>
          </cell>
          <cell r="K323">
            <v>24</v>
          </cell>
          <cell r="L323" t="str">
            <v>6% - 3%</v>
          </cell>
          <cell r="M323" t="str">
            <v>24</v>
          </cell>
          <cell r="N323" t="str">
            <v>M</v>
          </cell>
          <cell r="O323" t="str">
            <v>8</v>
          </cell>
          <cell r="P323">
            <v>0.5</v>
          </cell>
          <cell r="Q323" t="str">
            <v>5060896625577</v>
          </cell>
          <cell r="R323" t="str">
            <v>6.65 x 6.65 x 16.8</v>
          </cell>
          <cell r="S323">
            <v>0.503</v>
          </cell>
          <cell r="T323">
            <v>0.51900000000000002</v>
          </cell>
          <cell r="U323">
            <v>0</v>
          </cell>
          <cell r="V323" t="str">
            <v>1 x 0.5L</v>
          </cell>
          <cell r="W323" t="str">
            <v>CAN</v>
          </cell>
          <cell r="X323" t="str">
            <v>5060896625577</v>
          </cell>
          <cell r="Y323" t="str">
            <v>6.65 x 6.65 x 16.8</v>
          </cell>
          <cell r="Z323">
            <v>0.503</v>
          </cell>
          <cell r="AA323">
            <v>0.51900000000000002</v>
          </cell>
          <cell r="AB323">
            <v>0</v>
          </cell>
          <cell r="AC323" t="str">
            <v>24 x 0.5L</v>
          </cell>
          <cell r="AD323" t="str">
            <v>TRAY WITH SHRINK</v>
          </cell>
          <cell r="AE323" t="str">
            <v>5060896625584</v>
          </cell>
          <cell r="AF323" t="str">
            <v>40.5 x 27.2 x 17.1</v>
          </cell>
          <cell r="AG323">
            <v>12.06</v>
          </cell>
          <cell r="AH323">
            <v>12.55</v>
          </cell>
          <cell r="AI323">
            <v>0</v>
          </cell>
          <cell r="AJ323">
            <v>10</v>
          </cell>
          <cell r="AK323">
            <v>8</v>
          </cell>
          <cell r="AL323">
            <v>80</v>
          </cell>
          <cell r="AM323">
            <v>1217</v>
          </cell>
          <cell r="AN323">
            <v>1000</v>
          </cell>
          <cell r="AO323">
            <v>1529</v>
          </cell>
          <cell r="AP323">
            <v>964.8</v>
          </cell>
          <cell r="AQ323">
            <v>1034.6679999999999</v>
          </cell>
          <cell r="AR323">
            <v>3</v>
          </cell>
          <cell r="AS323">
            <v>0</v>
          </cell>
          <cell r="AT323" t="str">
            <v>CHEP</v>
          </cell>
          <cell r="AU323" t="str">
            <v>5060896625591</v>
          </cell>
        </row>
        <row r="324">
          <cell r="A324">
            <v>640933</v>
          </cell>
          <cell r="B324" t="str">
            <v>3163</v>
          </cell>
          <cell r="C324" t="str">
            <v>MONSTER ENERGY JC AUSSIE STYLE LEMONADE BLIK 0.50L X24</v>
          </cell>
          <cell r="D324" t="str">
            <v>MONSTER ENERGY JC AUSSIE STYLE LEMONADE BOITE 0.50L X24</v>
          </cell>
          <cell r="E324" t="str">
            <v xml:space="preserve">Monster </v>
          </cell>
          <cell r="F324" t="str">
            <v>JC Aussie Style Lemonade</v>
          </cell>
          <cell r="G324" t="str">
            <v xml:space="preserve">CAN </v>
          </cell>
          <cell r="H324" t="str">
            <v xml:space="preserve"> %</v>
          </cell>
          <cell r="I324" t="str">
            <v>24 x 0.5L</v>
          </cell>
          <cell r="J324" t="str">
            <v/>
          </cell>
          <cell r="K324">
            <v>24</v>
          </cell>
          <cell r="L324" t="str">
            <v>6% - 3%</v>
          </cell>
          <cell r="M324" t="str">
            <v>24</v>
          </cell>
          <cell r="N324" t="str">
            <v>M</v>
          </cell>
          <cell r="O324" t="str">
            <v>8</v>
          </cell>
          <cell r="P324">
            <v>0.5</v>
          </cell>
          <cell r="Q324" t="str">
            <v>5060947542952</v>
          </cell>
          <cell r="R324" t="str">
            <v>6.65 x 6.65 x 16.8</v>
          </cell>
          <cell r="S324">
            <v>0.52100000000000002</v>
          </cell>
          <cell r="T324">
            <v>0.53700000000000003</v>
          </cell>
          <cell r="U324">
            <v>0</v>
          </cell>
          <cell r="V324" t="str">
            <v>1 x 0.5L</v>
          </cell>
          <cell r="W324" t="str">
            <v>CAN</v>
          </cell>
          <cell r="X324" t="str">
            <v>5060947542952</v>
          </cell>
          <cell r="Y324" t="str">
            <v>6.65 x 6.65 x 16.8</v>
          </cell>
          <cell r="Z324">
            <v>0.52100000000000002</v>
          </cell>
          <cell r="AA324">
            <v>0.53700000000000003</v>
          </cell>
          <cell r="AB324">
            <v>0</v>
          </cell>
          <cell r="AC324" t="str">
            <v>24 x 0.5L</v>
          </cell>
          <cell r="AD324" t="str">
            <v>TRAY WITH SHRINK</v>
          </cell>
          <cell r="AE324" t="str">
            <v>5060947542969</v>
          </cell>
          <cell r="AF324" t="str">
            <v>40.5 x 27.2 x 17.1</v>
          </cell>
          <cell r="AG324">
            <v>12.494</v>
          </cell>
          <cell r="AH324">
            <v>12.984</v>
          </cell>
          <cell r="AI324">
            <v>0</v>
          </cell>
          <cell r="AJ324">
            <v>10</v>
          </cell>
          <cell r="AK324">
            <v>8</v>
          </cell>
          <cell r="AL324">
            <v>80</v>
          </cell>
          <cell r="AM324">
            <v>1217</v>
          </cell>
          <cell r="AN324">
            <v>1000</v>
          </cell>
          <cell r="AO324">
            <v>1529</v>
          </cell>
          <cell r="AP324">
            <v>999.52</v>
          </cell>
          <cell r="AQ324">
            <v>1069.42</v>
          </cell>
          <cell r="AR324">
            <v>3</v>
          </cell>
          <cell r="AS324">
            <v>0</v>
          </cell>
          <cell r="AT324" t="str">
            <v>CHEP</v>
          </cell>
          <cell r="AU324" t="str">
            <v>5060947542976</v>
          </cell>
        </row>
        <row r="325">
          <cell r="A325">
            <v>640934</v>
          </cell>
          <cell r="B325" t="str">
            <v>3164</v>
          </cell>
          <cell r="C325" t="str">
            <v>MONSTER ENERGY ULTRA ROSA BLIK 0.50L X24</v>
          </cell>
          <cell r="D325" t="str">
            <v>MONSTER ENERGY ULTRA ROSA BOITE 0.50L X24</v>
          </cell>
          <cell r="E325" t="str">
            <v>Monster</v>
          </cell>
          <cell r="F325" t="str">
            <v>Energy Ultra Rosa</v>
          </cell>
          <cell r="G325" t="str">
            <v xml:space="preserve">CAN </v>
          </cell>
          <cell r="H325" t="str">
            <v xml:space="preserve"> %</v>
          </cell>
          <cell r="I325" t="str">
            <v>24 x 0.5L</v>
          </cell>
          <cell r="J325" t="str">
            <v/>
          </cell>
          <cell r="K325">
            <v>24</v>
          </cell>
          <cell r="L325" t="str">
            <v>6% - 3%</v>
          </cell>
          <cell r="M325" t="str">
            <v>24</v>
          </cell>
          <cell r="N325" t="str">
            <v>M</v>
          </cell>
          <cell r="O325" t="str">
            <v>8</v>
          </cell>
          <cell r="P325">
            <v>0.5</v>
          </cell>
          <cell r="Q325" t="str">
            <v>5060947541306</v>
          </cell>
          <cell r="R325" t="str">
            <v>6.65 x 6.65 x 16.8</v>
          </cell>
          <cell r="S325">
            <v>0.503</v>
          </cell>
          <cell r="T325">
            <v>0.51900000000000002</v>
          </cell>
          <cell r="U325">
            <v>0</v>
          </cell>
          <cell r="V325" t="str">
            <v>1 x 0.5L</v>
          </cell>
          <cell r="W325" t="str">
            <v>CAN</v>
          </cell>
          <cell r="X325" t="str">
            <v>5060947541306</v>
          </cell>
          <cell r="Y325" t="str">
            <v>6.65 x 6.65 x 16.8</v>
          </cell>
          <cell r="Z325">
            <v>0.503</v>
          </cell>
          <cell r="AA325">
            <v>0.51900000000000002</v>
          </cell>
          <cell r="AB325">
            <v>0</v>
          </cell>
          <cell r="AC325" t="str">
            <v>24 x 0.5L</v>
          </cell>
          <cell r="AD325" t="str">
            <v>TRAY WITH SHRINK</v>
          </cell>
          <cell r="AE325" t="str">
            <v>5060947541313</v>
          </cell>
          <cell r="AF325" t="str">
            <v>40.5 x 27.2 x 17.1</v>
          </cell>
          <cell r="AG325">
            <v>12.073</v>
          </cell>
          <cell r="AH325">
            <v>12.563000000000001</v>
          </cell>
          <cell r="AI325">
            <v>0</v>
          </cell>
          <cell r="AJ325">
            <v>10</v>
          </cell>
          <cell r="AK325">
            <v>8</v>
          </cell>
          <cell r="AL325">
            <v>80</v>
          </cell>
          <cell r="AM325">
            <v>1217</v>
          </cell>
          <cell r="AN325">
            <v>1000</v>
          </cell>
          <cell r="AO325">
            <v>1529</v>
          </cell>
          <cell r="AP325">
            <v>965.84</v>
          </cell>
          <cell r="AQ325">
            <v>1035.7239999999999</v>
          </cell>
          <cell r="AR325">
            <v>3</v>
          </cell>
          <cell r="AS325">
            <v>0</v>
          </cell>
          <cell r="AT325" t="str">
            <v>CHEP</v>
          </cell>
          <cell r="AU325" t="str">
            <v>5060947541320</v>
          </cell>
        </row>
        <row r="326">
          <cell r="A326">
            <v>641046</v>
          </cell>
          <cell r="B326" t="str">
            <v>2315</v>
          </cell>
          <cell r="C326" t="str">
            <v>COCA-COLA ZERO HR CHERRY BIB 5L</v>
          </cell>
          <cell r="D326" t="str">
            <v>COCA-COLA ZERO HR CHERRY BIB 5L</v>
          </cell>
          <cell r="E326" t="str">
            <v>Coca-Cola Zero</v>
          </cell>
          <cell r="F326" t="str">
            <v>Cherry</v>
          </cell>
          <cell r="G326" t="str">
            <v>BIB</v>
          </cell>
          <cell r="H326" t="str">
            <v xml:space="preserve"> %</v>
          </cell>
          <cell r="I326" t="str">
            <v>1 x 5L</v>
          </cell>
          <cell r="J326" t="str">
            <v/>
          </cell>
          <cell r="K326">
            <v>1</v>
          </cell>
          <cell r="L326" t="str">
            <v>6% - 3%</v>
          </cell>
          <cell r="M326" t="str">
            <v>90</v>
          </cell>
          <cell r="N326" t="str">
            <v>D</v>
          </cell>
          <cell r="O326" t="str">
            <v>0</v>
          </cell>
          <cell r="P326">
            <v>5</v>
          </cell>
          <cell r="Q326" t="str">
            <v>5449000313546</v>
          </cell>
          <cell r="R326" t="str">
            <v>23 x 19.5 x 15.1</v>
          </cell>
          <cell r="S326">
            <v>4.99</v>
          </cell>
          <cell r="T326">
            <v>5.2629999999999999</v>
          </cell>
          <cell r="U326">
            <v>0</v>
          </cell>
          <cell r="V326" t="str">
            <v>1 x 5L</v>
          </cell>
          <cell r="W326" t="str">
            <v>BIB</v>
          </cell>
          <cell r="X326" t="str">
            <v>5449000313546</v>
          </cell>
          <cell r="Y326" t="str">
            <v>23 x 19.5 x 15.1</v>
          </cell>
          <cell r="Z326">
            <v>4.99</v>
          </cell>
          <cell r="AA326">
            <v>5.2629999999999999</v>
          </cell>
          <cell r="AB326">
            <v>0</v>
          </cell>
          <cell r="AC326" t="str">
            <v>1 x 5L</v>
          </cell>
          <cell r="AD326" t="str">
            <v>BIB</v>
          </cell>
          <cell r="AE326" t="str">
            <v>5449000313546</v>
          </cell>
          <cell r="AF326" t="str">
            <v>23 x 19.5 x 15.1</v>
          </cell>
          <cell r="AG326">
            <v>4.99</v>
          </cell>
          <cell r="AH326">
            <v>5.2629999999999999</v>
          </cell>
          <cell r="AI326">
            <v>0</v>
          </cell>
          <cell r="AJ326">
            <v>23</v>
          </cell>
          <cell r="AK326">
            <v>4</v>
          </cell>
          <cell r="AL326">
            <v>92</v>
          </cell>
          <cell r="AM326">
            <v>1200</v>
          </cell>
          <cell r="AN326">
            <v>1000</v>
          </cell>
          <cell r="AO326">
            <v>770</v>
          </cell>
          <cell r="AP326">
            <v>459.08</v>
          </cell>
          <cell r="AQ326">
            <v>514.755</v>
          </cell>
          <cell r="AR326">
            <v>1</v>
          </cell>
          <cell r="AS326">
            <v>0</v>
          </cell>
          <cell r="AT326" t="str">
            <v>CHEP</v>
          </cell>
          <cell r="AU326" t="str">
            <v>5449000723215</v>
          </cell>
        </row>
        <row r="327">
          <cell r="A327">
            <v>641074</v>
          </cell>
          <cell r="B327" t="str">
            <v>4856</v>
          </cell>
          <cell r="C327" t="str">
            <v>ROYAL BLISS BITTER LEMON GLAS 0.20L X24</v>
          </cell>
          <cell r="D327" t="str">
            <v>ROYAL BLISS BITTER LEMON VERRE 0.20L X24</v>
          </cell>
          <cell r="E327" t="str">
            <v>Royal Bliss</v>
          </cell>
          <cell r="F327" t="str">
            <v>Bitter Lemon</v>
          </cell>
          <cell r="G327" t="str">
            <v>REF. GLASS</v>
          </cell>
          <cell r="H327" t="str">
            <v xml:space="preserve"> %</v>
          </cell>
          <cell r="I327" t="str">
            <v>24 x 0.2L</v>
          </cell>
          <cell r="J327" t="str">
            <v/>
          </cell>
          <cell r="K327">
            <v>24</v>
          </cell>
          <cell r="L327" t="str">
            <v>6% - 3%</v>
          </cell>
          <cell r="M327" t="str">
            <v>12</v>
          </cell>
          <cell r="N327" t="str">
            <v>M</v>
          </cell>
          <cell r="O327" t="str">
            <v>0</v>
          </cell>
          <cell r="P327">
            <v>0.2</v>
          </cell>
          <cell r="Q327" t="str">
            <v>54021679</v>
          </cell>
          <cell r="R327" t="str">
            <v>5.9 x 5.9 x 19.89</v>
          </cell>
          <cell r="S327">
            <v>0.20599999999999999</v>
          </cell>
          <cell r="T327">
            <v>0.56599999999999995</v>
          </cell>
          <cell r="U327">
            <v>0.1</v>
          </cell>
          <cell r="V327" t="str">
            <v>1 x 0.2L</v>
          </cell>
          <cell r="W327" t="str">
            <v xml:space="preserve">REF. GLASS  </v>
          </cell>
          <cell r="X327" t="str">
            <v>54021679</v>
          </cell>
          <cell r="Y327" t="str">
            <v>5.9 x 5.9 x 19.89</v>
          </cell>
          <cell r="Z327">
            <v>0.20599999999999999</v>
          </cell>
          <cell r="AA327">
            <v>0.56599999999999995</v>
          </cell>
          <cell r="AB327">
            <v>0.1</v>
          </cell>
          <cell r="AC327" t="str">
            <v>24 x 0.2L</v>
          </cell>
          <cell r="AD327" t="str">
            <v>CASE</v>
          </cell>
          <cell r="AE327" t="str">
            <v>5449000148506</v>
          </cell>
          <cell r="AF327" t="str">
            <v>40 x 30 x 23</v>
          </cell>
          <cell r="AG327">
            <v>4.9349999999999996</v>
          </cell>
          <cell r="AH327">
            <v>15.375</v>
          </cell>
          <cell r="AI327">
            <v>5</v>
          </cell>
          <cell r="AJ327">
            <v>10</v>
          </cell>
          <cell r="AK327">
            <v>7</v>
          </cell>
          <cell r="AL327">
            <v>70</v>
          </cell>
          <cell r="AM327">
            <v>1200</v>
          </cell>
          <cell r="AN327">
            <v>1000</v>
          </cell>
          <cell r="AO327">
            <v>1773</v>
          </cell>
          <cell r="AP327">
            <v>345.45</v>
          </cell>
          <cell r="AQ327">
            <v>1106.337</v>
          </cell>
          <cell r="AR327">
            <v>3</v>
          </cell>
          <cell r="AS327">
            <v>350</v>
          </cell>
          <cell r="AT327" t="str">
            <v>CHEP</v>
          </cell>
          <cell r="AU327" t="str">
            <v>5449000723154</v>
          </cell>
        </row>
        <row r="328">
          <cell r="A328">
            <v>641075</v>
          </cell>
          <cell r="B328" t="str">
            <v>4857</v>
          </cell>
          <cell r="C328" t="str">
            <v>ROYAL BLISS PINK AROMATIC BERRY GLAS 0.20L X24</v>
          </cell>
          <cell r="D328" t="str">
            <v>ROYAL BLISS PINK AROMATIC BERRY VERRE 0.20L X24</v>
          </cell>
          <cell r="E328" t="str">
            <v>Royal Bliss</v>
          </cell>
          <cell r="F328" t="str">
            <v>Pink Aromatic Berry</v>
          </cell>
          <cell r="G328" t="str">
            <v>REF. GLASS</v>
          </cell>
          <cell r="H328" t="str">
            <v xml:space="preserve"> %</v>
          </cell>
          <cell r="I328" t="str">
            <v>24 x 0.2L</v>
          </cell>
          <cell r="J328" t="str">
            <v/>
          </cell>
          <cell r="K328">
            <v>24</v>
          </cell>
          <cell r="L328" t="str">
            <v>6% - 3%</v>
          </cell>
          <cell r="M328" t="str">
            <v>12</v>
          </cell>
          <cell r="N328" t="str">
            <v>M</v>
          </cell>
          <cell r="O328" t="str">
            <v>0</v>
          </cell>
          <cell r="P328">
            <v>0.2</v>
          </cell>
          <cell r="Q328" t="str">
            <v>54021662</v>
          </cell>
          <cell r="R328" t="str">
            <v>5.9 x 5.9 x 19.89</v>
          </cell>
          <cell r="S328">
            <v>0.20599999999999999</v>
          </cell>
          <cell r="T328">
            <v>0.56599999999999995</v>
          </cell>
          <cell r="U328">
            <v>0.1</v>
          </cell>
          <cell r="V328" t="str">
            <v>1 x 0.2L</v>
          </cell>
          <cell r="W328" t="str">
            <v xml:space="preserve">REF. GLASS  </v>
          </cell>
          <cell r="X328" t="str">
            <v>54021662</v>
          </cell>
          <cell r="Y328" t="str">
            <v>5.9 x 5.9 x 19.89</v>
          </cell>
          <cell r="Z328">
            <v>0.20599999999999999</v>
          </cell>
          <cell r="AA328">
            <v>0.56599999999999995</v>
          </cell>
          <cell r="AB328">
            <v>0.1</v>
          </cell>
          <cell r="AC328" t="str">
            <v>24 x 0.2L</v>
          </cell>
          <cell r="AD328" t="str">
            <v>CASE</v>
          </cell>
          <cell r="AE328" t="str">
            <v>5449000148490</v>
          </cell>
          <cell r="AF328" t="str">
            <v>40 x 30 x 23</v>
          </cell>
          <cell r="AG328">
            <v>4.9370000000000003</v>
          </cell>
          <cell r="AH328">
            <v>15.377000000000001</v>
          </cell>
          <cell r="AI328">
            <v>5</v>
          </cell>
          <cell r="AJ328">
            <v>10</v>
          </cell>
          <cell r="AK328">
            <v>7</v>
          </cell>
          <cell r="AL328">
            <v>70</v>
          </cell>
          <cell r="AM328">
            <v>1200</v>
          </cell>
          <cell r="AN328">
            <v>1000</v>
          </cell>
          <cell r="AO328">
            <v>1773</v>
          </cell>
          <cell r="AP328">
            <v>345.59</v>
          </cell>
          <cell r="AQ328">
            <v>1106.4739999999999</v>
          </cell>
          <cell r="AR328">
            <v>3</v>
          </cell>
          <cell r="AS328">
            <v>350</v>
          </cell>
          <cell r="AT328" t="str">
            <v>CHEP</v>
          </cell>
          <cell r="AU328" t="str">
            <v>5449000723147</v>
          </cell>
        </row>
        <row r="329">
          <cell r="A329">
            <v>641095</v>
          </cell>
          <cell r="B329" t="str">
            <v>3192</v>
          </cell>
          <cell r="C329" t="str">
            <v>COCA-COLA BLIK 0.33L 2X15 SLEEK 10 LAYERS</v>
          </cell>
          <cell r="D329" t="str">
            <v>COCA-COLA BOITE 0.33L 2X15 SLEEK 10 LAYERS</v>
          </cell>
          <cell r="E329" t="str">
            <v>Coca-Cola</v>
          </cell>
          <cell r="F329" t="str">
            <v/>
          </cell>
          <cell r="G329" t="str">
            <v>SLEEKCAN</v>
          </cell>
          <cell r="H329" t="str">
            <v xml:space="preserve"> %</v>
          </cell>
          <cell r="I329" t="str">
            <v>2 x 15 x 0.33L</v>
          </cell>
          <cell r="J329" t="str">
            <v/>
          </cell>
          <cell r="K329">
            <v>30</v>
          </cell>
          <cell r="L329" t="str">
            <v>6% - 3%</v>
          </cell>
          <cell r="M329" t="str">
            <v>12</v>
          </cell>
          <cell r="N329" t="str">
            <v>M</v>
          </cell>
          <cell r="O329" t="str">
            <v>0</v>
          </cell>
          <cell r="P329">
            <v>0.33</v>
          </cell>
          <cell r="Q329" t="str">
            <v>5000112638769</v>
          </cell>
          <cell r="R329" t="str">
            <v>5.85 x 5.85 x 14.55</v>
          </cell>
          <cell r="S329">
            <v>0.34300000000000003</v>
          </cell>
          <cell r="T329">
            <v>0.35499999999999998</v>
          </cell>
          <cell r="U329">
            <v>0</v>
          </cell>
          <cell r="V329" t="str">
            <v>15 x 0.33L</v>
          </cell>
          <cell r="W329" t="str">
            <v>SHRINK</v>
          </cell>
          <cell r="X329" t="str">
            <v>5449000288639</v>
          </cell>
          <cell r="Y329" t="str">
            <v>29.25 x 17.55 x 14.7</v>
          </cell>
          <cell r="Z329">
            <v>5.141</v>
          </cell>
          <cell r="AA329">
            <v>5.3540000000000001</v>
          </cell>
          <cell r="AB329">
            <v>0</v>
          </cell>
          <cell r="AC329" t="str">
            <v>2 x 15 x 0.33L</v>
          </cell>
          <cell r="AD329" t="str">
            <v>SHRINKWRAP OVER SHRINKWRAP</v>
          </cell>
          <cell r="AE329" t="str">
            <v>5449000288578</v>
          </cell>
          <cell r="AF329" t="str">
            <v>35.1 x 29.25 x 14.7</v>
          </cell>
          <cell r="AG329">
            <v>10.282</v>
          </cell>
          <cell r="AH329">
            <v>10.718</v>
          </cell>
          <cell r="AI329">
            <v>0</v>
          </cell>
          <cell r="AJ329">
            <v>11</v>
          </cell>
          <cell r="AK329">
            <v>10</v>
          </cell>
          <cell r="AL329">
            <v>110</v>
          </cell>
          <cell r="AM329">
            <v>1200</v>
          </cell>
          <cell r="AN329">
            <v>1000</v>
          </cell>
          <cell r="AO329">
            <v>1611</v>
          </cell>
          <cell r="AP329">
            <v>1131.02</v>
          </cell>
          <cell r="AQ329">
            <v>1205.355</v>
          </cell>
          <cell r="AR329">
            <v>3</v>
          </cell>
          <cell r="AS329">
            <v>0</v>
          </cell>
          <cell r="AT329" t="str">
            <v>Industrial IPP</v>
          </cell>
          <cell r="AU329" t="str">
            <v>5449000723307</v>
          </cell>
        </row>
        <row r="330">
          <cell r="A330">
            <v>641096</v>
          </cell>
          <cell r="B330" t="str">
            <v>3193</v>
          </cell>
          <cell r="C330" t="str">
            <v>COCA-COLA ZERO BLIK 0.33L 2X15 SLEEK 10 LAYERS</v>
          </cell>
          <cell r="D330" t="str">
            <v>COCA-COLA ZERO BOITE 0.33L 2X15 SLEEK 10 LAYERS</v>
          </cell>
          <cell r="E330" t="str">
            <v>Coca-Cola Zero</v>
          </cell>
          <cell r="F330" t="str">
            <v/>
          </cell>
          <cell r="G330" t="str">
            <v>SLEEKCAN</v>
          </cell>
          <cell r="H330" t="str">
            <v xml:space="preserve"> %</v>
          </cell>
          <cell r="I330" t="str">
            <v>2 x 15 x 0.33L</v>
          </cell>
          <cell r="J330" t="str">
            <v/>
          </cell>
          <cell r="K330">
            <v>30</v>
          </cell>
          <cell r="L330" t="str">
            <v>6% - 3%</v>
          </cell>
          <cell r="M330" t="str">
            <v>6</v>
          </cell>
          <cell r="N330" t="str">
            <v>M</v>
          </cell>
          <cell r="O330" t="str">
            <v>0</v>
          </cell>
          <cell r="P330">
            <v>0.33</v>
          </cell>
          <cell r="Q330" t="str">
            <v>5000112638745</v>
          </cell>
          <cell r="R330" t="str">
            <v>5.85 x 5.85 x 14.55</v>
          </cell>
          <cell r="S330">
            <v>0.32900000000000001</v>
          </cell>
          <cell r="T330">
            <v>0.34100000000000003</v>
          </cell>
          <cell r="U330">
            <v>0</v>
          </cell>
          <cell r="V330" t="str">
            <v>15 x 0.33L</v>
          </cell>
          <cell r="W330" t="str">
            <v>SHRINK</v>
          </cell>
          <cell r="X330" t="str">
            <v>5449000288622</v>
          </cell>
          <cell r="Y330" t="str">
            <v>29.25 x 17.55 x 14.7</v>
          </cell>
          <cell r="Z330">
            <v>4.9400000000000004</v>
          </cell>
          <cell r="AA330">
            <v>5.1529999999999996</v>
          </cell>
          <cell r="AB330">
            <v>0</v>
          </cell>
          <cell r="AC330" t="str">
            <v>2 x 15 x 0.33L</v>
          </cell>
          <cell r="AD330" t="str">
            <v>SHRINKWRAP OVER SHRINKWRAP</v>
          </cell>
          <cell r="AE330" t="str">
            <v>5449000288561</v>
          </cell>
          <cell r="AF330" t="str">
            <v>35.1 x 29.25 x 14.7</v>
          </cell>
          <cell r="AG330">
            <v>9.8800000000000008</v>
          </cell>
          <cell r="AH330">
            <v>10.316000000000001</v>
          </cell>
          <cell r="AI330">
            <v>0</v>
          </cell>
          <cell r="AJ330">
            <v>11</v>
          </cell>
          <cell r="AK330">
            <v>10</v>
          </cell>
          <cell r="AL330">
            <v>110</v>
          </cell>
          <cell r="AM330">
            <v>1200</v>
          </cell>
          <cell r="AN330">
            <v>1000</v>
          </cell>
          <cell r="AO330">
            <v>1611</v>
          </cell>
          <cell r="AP330">
            <v>1086.8</v>
          </cell>
          <cell r="AQ330">
            <v>1161.1420000000001</v>
          </cell>
          <cell r="AR330">
            <v>3</v>
          </cell>
          <cell r="AS330">
            <v>0</v>
          </cell>
          <cell r="AT330" t="str">
            <v>Industrial IPP</v>
          </cell>
          <cell r="AU330" t="str">
            <v>5449000723291</v>
          </cell>
        </row>
        <row r="331">
          <cell r="A331">
            <v>641107</v>
          </cell>
          <cell r="B331" t="str">
            <v>5168</v>
          </cell>
          <cell r="C331" t="str">
            <v>APPLETISER NRGB 0.275L X24 NEW</v>
          </cell>
          <cell r="D331" t="str">
            <v>APPLETISER NRGB 0.275L X24 NEW</v>
          </cell>
          <cell r="E331" t="str">
            <v>Appletiser</v>
          </cell>
          <cell r="F331" t="str">
            <v>Apple</v>
          </cell>
          <cell r="G331" t="str">
            <v>NON REF. GLASS</v>
          </cell>
          <cell r="H331" t="str">
            <v xml:space="preserve"> %</v>
          </cell>
          <cell r="I331" t="str">
            <v>24 x 0.275L</v>
          </cell>
          <cell r="J331" t="str">
            <v/>
          </cell>
          <cell r="K331">
            <v>24</v>
          </cell>
          <cell r="L331" t="str">
            <v>6% - 3%</v>
          </cell>
          <cell r="M331" t="str">
            <v>12</v>
          </cell>
          <cell r="N331" t="str">
            <v>M</v>
          </cell>
          <cell r="O331" t="str">
            <v>0</v>
          </cell>
          <cell r="P331">
            <v>0.27499999999999997</v>
          </cell>
          <cell r="Q331" t="str">
            <v>6001048003323</v>
          </cell>
          <cell r="R331" t="str">
            <v>6.1 x 6.1 x 20.7</v>
          </cell>
          <cell r="S331">
            <v>0.28699999999999998</v>
          </cell>
          <cell r="T331">
            <v>0.47199999999999998</v>
          </cell>
          <cell r="U331">
            <v>0</v>
          </cell>
          <cell r="V331" t="str">
            <v>1 x 0.275L</v>
          </cell>
          <cell r="W331" t="str">
            <v>NON REF. GLASS</v>
          </cell>
          <cell r="X331" t="str">
            <v>6001048003323</v>
          </cell>
          <cell r="Y331" t="str">
            <v>6.1 x 6.1 x 20.7</v>
          </cell>
          <cell r="Z331">
            <v>0.28699999999999998</v>
          </cell>
          <cell r="AA331">
            <v>0.47199999999999998</v>
          </cell>
          <cell r="AB331">
            <v>0</v>
          </cell>
          <cell r="AC331" t="str">
            <v>24 x 0.275L</v>
          </cell>
          <cell r="AD331" t="str">
            <v>TRAY WITH SHRINK</v>
          </cell>
          <cell r="AE331" t="str">
            <v>5017726166854</v>
          </cell>
          <cell r="AF331" t="str">
            <v>37.2 x 25 x 21.1</v>
          </cell>
          <cell r="AG331">
            <v>6.89</v>
          </cell>
          <cell r="AH331">
            <v>11.423</v>
          </cell>
          <cell r="AI331">
            <v>0</v>
          </cell>
          <cell r="AJ331">
            <v>12</v>
          </cell>
          <cell r="AK331">
            <v>6</v>
          </cell>
          <cell r="AL331">
            <v>72</v>
          </cell>
          <cell r="AM331">
            <v>1200</v>
          </cell>
          <cell r="AN331">
            <v>1001</v>
          </cell>
          <cell r="AO331">
            <v>1442</v>
          </cell>
          <cell r="AP331">
            <v>496.08</v>
          </cell>
          <cell r="AQ331">
            <v>854.529</v>
          </cell>
          <cell r="AR331">
            <v>2</v>
          </cell>
          <cell r="AS331">
            <v>0</v>
          </cell>
          <cell r="AT331" t="str">
            <v>CHEP</v>
          </cell>
          <cell r="AU331" t="str">
            <v>5017726066857</v>
          </cell>
        </row>
        <row r="332">
          <cell r="A332">
            <v>641281</v>
          </cell>
          <cell r="B332" t="str">
            <v>3841</v>
          </cell>
          <cell r="C332" t="str">
            <v>AQUARIUS DAILY ZERO LEMON PET 0.50L 4X6</v>
          </cell>
          <cell r="D332" t="str">
            <v>AQUARIUS DAILY ZERO CITRON PET 0.50L 4X6</v>
          </cell>
          <cell r="E332" t="str">
            <v>Aquarius</v>
          </cell>
          <cell r="F332" t="str">
            <v>Zero Lemon</v>
          </cell>
          <cell r="G332" t="str">
            <v>PET</v>
          </cell>
          <cell r="H332" t="str">
            <v xml:space="preserve"> %</v>
          </cell>
          <cell r="I332" t="str">
            <v>4 x 6 x 0.5L</v>
          </cell>
          <cell r="J332" t="str">
            <v/>
          </cell>
          <cell r="K332">
            <v>24</v>
          </cell>
          <cell r="L332" t="str">
            <v>6% - 3%</v>
          </cell>
          <cell r="M332" t="str">
            <v>9</v>
          </cell>
          <cell r="N332" t="str">
            <v>M</v>
          </cell>
          <cell r="O332" t="str">
            <v>10</v>
          </cell>
          <cell r="P332">
            <v>0.5</v>
          </cell>
          <cell r="Q332" t="str">
            <v>5449000100726</v>
          </cell>
          <cell r="R332" t="str">
            <v>6.58 x 6.58 x 21</v>
          </cell>
          <cell r="S332">
            <v>0.499</v>
          </cell>
          <cell r="T332">
            <v>0.52</v>
          </cell>
          <cell r="U332">
            <v>0</v>
          </cell>
          <cell r="V332" t="str">
            <v>6 x 0.5L</v>
          </cell>
          <cell r="W332" t="str">
            <v>PET</v>
          </cell>
          <cell r="X332" t="str">
            <v>5449000100733</v>
          </cell>
          <cell r="Y332" t="str">
            <v>19.8 x 13.2 x 21</v>
          </cell>
          <cell r="Z332">
            <v>2.996</v>
          </cell>
          <cell r="AA332">
            <v>3.133</v>
          </cell>
          <cell r="AB332">
            <v>0</v>
          </cell>
          <cell r="AC332" t="str">
            <v>4 x 6 x 0.5L</v>
          </cell>
          <cell r="AD332" t="str">
            <v>SHRINKWRAP OVER SHRINKWRAP</v>
          </cell>
          <cell r="AE332" t="str">
            <v>5449000102782</v>
          </cell>
          <cell r="AF332" t="str">
            <v>39.5 x 26.3 x 21</v>
          </cell>
          <cell r="AG332">
            <v>11.984</v>
          </cell>
          <cell r="AH332">
            <v>12.56</v>
          </cell>
          <cell r="AI332">
            <v>0</v>
          </cell>
          <cell r="AJ332">
            <v>12</v>
          </cell>
          <cell r="AK332">
            <v>6</v>
          </cell>
          <cell r="AL332">
            <v>72</v>
          </cell>
          <cell r="AM332">
            <v>1200</v>
          </cell>
          <cell r="AN332">
            <v>1053</v>
          </cell>
          <cell r="AO332">
            <v>1435</v>
          </cell>
          <cell r="AP332">
            <v>862.84799999999996</v>
          </cell>
          <cell r="AQ332">
            <v>936.86199999999997</v>
          </cell>
          <cell r="AR332">
            <v>1</v>
          </cell>
          <cell r="AS332">
            <v>0</v>
          </cell>
          <cell r="AT332" t="str">
            <v>CHEP</v>
          </cell>
          <cell r="AU332" t="str">
            <v>5449000724519</v>
          </cell>
        </row>
        <row r="333">
          <cell r="A333">
            <v>641326</v>
          </cell>
          <cell r="B333" t="str">
            <v>3931</v>
          </cell>
          <cell r="C333" t="str">
            <v>FUZE TEA BLACK TEA PEACH HIBISCUS BLIK 0.33L 4X6 SLEEK EURO</v>
          </cell>
          <cell r="D333" t="str">
            <v>FUZE TEA BLACK TEA PEACH HIBISCUS BOITE 0.33L 4X6 SLEEK EURO</v>
          </cell>
          <cell r="E333" t="str">
            <v>Fuze tea</v>
          </cell>
          <cell r="F333" t="str">
            <v xml:space="preserve">Black Tea Peach Hibiscus </v>
          </cell>
          <cell r="G333" t="str">
            <v>SLEEKCAN</v>
          </cell>
          <cell r="H333" t="str">
            <v xml:space="preserve"> %</v>
          </cell>
          <cell r="I333" t="str">
            <v>4 x 6 x 0.33L</v>
          </cell>
          <cell r="J333" t="str">
            <v/>
          </cell>
          <cell r="K333">
            <v>24</v>
          </cell>
          <cell r="L333" t="str">
            <v>6% - 3%</v>
          </cell>
          <cell r="M333" t="str">
            <v>12</v>
          </cell>
          <cell r="N333" t="str">
            <v>M</v>
          </cell>
          <cell r="O333" t="str">
            <v>0</v>
          </cell>
          <cell r="P333">
            <v>0.33</v>
          </cell>
          <cell r="Q333" t="str">
            <v>5449000236890</v>
          </cell>
          <cell r="R333" t="str">
            <v>5.85 x 5.85 x 14.55</v>
          </cell>
          <cell r="S333">
            <v>0.33500000000000002</v>
          </cell>
          <cell r="T333">
            <v>0.34699999999999998</v>
          </cell>
          <cell r="U333">
            <v>0</v>
          </cell>
          <cell r="V333" t="str">
            <v>6 x 0.33L</v>
          </cell>
          <cell r="W333" t="str">
            <v>SHRINK</v>
          </cell>
          <cell r="X333" t="str">
            <v>5449000308818</v>
          </cell>
          <cell r="Y333" t="str">
            <v>17.55 x 11.7 x 14.55</v>
          </cell>
          <cell r="Z333">
            <v>2.0099999999999998</v>
          </cell>
          <cell r="AA333">
            <v>2.089</v>
          </cell>
          <cell r="AB333">
            <v>0</v>
          </cell>
          <cell r="AC333" t="str">
            <v>4 x 6 x 0.33L</v>
          </cell>
          <cell r="AD333" t="str">
            <v>TRAY WITHOUT SHRINK</v>
          </cell>
          <cell r="AE333" t="str">
            <v>5449000308825</v>
          </cell>
          <cell r="AF333" t="str">
            <v>35.8 x 23.7 x 14.75</v>
          </cell>
          <cell r="AG333">
            <v>8.0399999999999991</v>
          </cell>
          <cell r="AH333">
            <v>8.42</v>
          </cell>
          <cell r="AI333">
            <v>0</v>
          </cell>
          <cell r="AJ333">
            <v>10</v>
          </cell>
          <cell r="AK333">
            <v>9</v>
          </cell>
          <cell r="AL333">
            <v>90</v>
          </cell>
          <cell r="AM333">
            <v>1200</v>
          </cell>
          <cell r="AN333">
            <v>800</v>
          </cell>
          <cell r="AO333">
            <v>1467</v>
          </cell>
          <cell r="AP333">
            <v>723.6</v>
          </cell>
          <cell r="AQ333">
            <v>782.79100000000005</v>
          </cell>
          <cell r="AR333">
            <v>1.5</v>
          </cell>
          <cell r="AS333">
            <v>0</v>
          </cell>
          <cell r="AT333" t="str">
            <v>EURO CHEP</v>
          </cell>
          <cell r="AU333" t="str">
            <v>3383260017269</v>
          </cell>
        </row>
        <row r="334">
          <cell r="A334">
            <v>641379</v>
          </cell>
          <cell r="B334" t="str">
            <v>3771</v>
          </cell>
          <cell r="C334" t="str">
            <v>TROPICO L'ORIGINAL BLIK 0.33L 4X6 SLEEK NEW</v>
          </cell>
          <cell r="D334" t="str">
            <v>TROPICO L'ORIGINAL BOITE 0.33L 4X6 SLEEK NEW</v>
          </cell>
          <cell r="E334" t="str">
            <v>Tropico</v>
          </cell>
          <cell r="F334" t="str">
            <v>L'Original</v>
          </cell>
          <cell r="G334" t="str">
            <v>SLEEKCAN</v>
          </cell>
          <cell r="H334" t="str">
            <v xml:space="preserve"> %</v>
          </cell>
          <cell r="I334" t="str">
            <v>4 x 6 x 0.33L</v>
          </cell>
          <cell r="J334" t="str">
            <v/>
          </cell>
          <cell r="K334">
            <v>24</v>
          </cell>
          <cell r="L334" t="str">
            <v>6% - 3%</v>
          </cell>
          <cell r="M334" t="str">
            <v>12</v>
          </cell>
          <cell r="N334" t="str">
            <v>M</v>
          </cell>
          <cell r="O334" t="str">
            <v>0</v>
          </cell>
          <cell r="P334">
            <v>0.33</v>
          </cell>
          <cell r="Q334" t="str">
            <v>5449000012814</v>
          </cell>
          <cell r="R334" t="str">
            <v>5.8 x 5.8 x 14.55</v>
          </cell>
          <cell r="S334">
            <v>0.34200000000000003</v>
          </cell>
          <cell r="T334">
            <v>0.35399999999999998</v>
          </cell>
          <cell r="U334">
            <v>0</v>
          </cell>
          <cell r="V334" t="str">
            <v>6 x 0.33L</v>
          </cell>
          <cell r="W334" t="str">
            <v>SHRINK</v>
          </cell>
          <cell r="X334" t="str">
            <v>5449000012876</v>
          </cell>
          <cell r="Y334" t="str">
            <v>17.55 x 11.7 x 14.55</v>
          </cell>
          <cell r="Z334">
            <v>2.052</v>
          </cell>
          <cell r="AA334">
            <v>2.1309999999999998</v>
          </cell>
          <cell r="AB334">
            <v>0</v>
          </cell>
          <cell r="AC334" t="str">
            <v>4 x 6 x 0.33L</v>
          </cell>
          <cell r="AD334" t="str">
            <v>TRAY WITHOUT SHRINK</v>
          </cell>
          <cell r="AE334" t="str">
            <v>5449000022066</v>
          </cell>
          <cell r="AF334" t="str">
            <v>35.8 x 23.7 x 14.75</v>
          </cell>
          <cell r="AG334">
            <v>8.2059999999999995</v>
          </cell>
          <cell r="AH334">
            <v>8.6010000000000009</v>
          </cell>
          <cell r="AI334">
            <v>0</v>
          </cell>
          <cell r="AJ334">
            <v>11</v>
          </cell>
          <cell r="AK334">
            <v>10</v>
          </cell>
          <cell r="AL334">
            <v>110</v>
          </cell>
          <cell r="AM334">
            <v>1200</v>
          </cell>
          <cell r="AN334">
            <v>827</v>
          </cell>
          <cell r="AO334">
            <v>1615</v>
          </cell>
          <cell r="AP334">
            <v>902.66</v>
          </cell>
          <cell r="AQ334">
            <v>971.40499999999997</v>
          </cell>
          <cell r="AR334">
            <v>3</v>
          </cell>
          <cell r="AS334">
            <v>0</v>
          </cell>
          <cell r="AT334" t="str">
            <v>EURO CHEP</v>
          </cell>
          <cell r="AU334" t="str">
            <v>5449000910349</v>
          </cell>
        </row>
        <row r="335">
          <cell r="A335">
            <v>641380</v>
          </cell>
          <cell r="B335" t="str">
            <v>3772</v>
          </cell>
          <cell r="C335" t="str">
            <v>TROPICO L'ORIGINAL BLIK 0.33L X24 SLEEK NEW</v>
          </cell>
          <cell r="D335" t="str">
            <v>TROPICO L'ORIGINAL BOITE 0.33L X24 SLEEK NEW</v>
          </cell>
          <cell r="E335" t="str">
            <v>Tropico</v>
          </cell>
          <cell r="F335" t="str">
            <v>L'Original</v>
          </cell>
          <cell r="G335" t="str">
            <v>SLEEKCAN</v>
          </cell>
          <cell r="H335" t="str">
            <v xml:space="preserve"> %</v>
          </cell>
          <cell r="I335" t="str">
            <v>24 x 0.33L</v>
          </cell>
          <cell r="J335" t="str">
            <v/>
          </cell>
          <cell r="K335">
            <v>24</v>
          </cell>
          <cell r="L335" t="str">
            <v>6% - 3%</v>
          </cell>
          <cell r="M335" t="str">
            <v>12</v>
          </cell>
          <cell r="N335" t="str">
            <v>M</v>
          </cell>
          <cell r="O335" t="str">
            <v>0</v>
          </cell>
          <cell r="P335">
            <v>0.33</v>
          </cell>
          <cell r="Q335" t="str">
            <v>5449000012814</v>
          </cell>
          <cell r="R335" t="str">
            <v>5.8 x 5.8 x 14.55</v>
          </cell>
          <cell r="S335">
            <v>0.34200000000000003</v>
          </cell>
          <cell r="T335">
            <v>0.35399999999999998</v>
          </cell>
          <cell r="U335">
            <v>0</v>
          </cell>
          <cell r="V335" t="str">
            <v>1 x 0.33L</v>
          </cell>
          <cell r="W335" t="str">
            <v>CAN</v>
          </cell>
          <cell r="X335" t="str">
            <v>5449000012814</v>
          </cell>
          <cell r="Y335" t="str">
            <v>5.8 x 5.8 x 14.55</v>
          </cell>
          <cell r="Z335">
            <v>0.34200000000000003</v>
          </cell>
          <cell r="AA335">
            <v>0.35399999999999998</v>
          </cell>
          <cell r="AB335">
            <v>0</v>
          </cell>
          <cell r="AC335" t="str">
            <v>24 x 0.33L</v>
          </cell>
          <cell r="AD335" t="str">
            <v>TRAY WITH SHRINK</v>
          </cell>
          <cell r="AE335" t="str">
            <v>5449000015617</v>
          </cell>
          <cell r="AF335" t="str">
            <v>35.4 x 23.6 x 14.7</v>
          </cell>
          <cell r="AG335">
            <v>8.2059999999999995</v>
          </cell>
          <cell r="AH335">
            <v>8.5730000000000004</v>
          </cell>
          <cell r="AI335">
            <v>0</v>
          </cell>
          <cell r="AJ335">
            <v>11</v>
          </cell>
          <cell r="AK335">
            <v>10</v>
          </cell>
          <cell r="AL335">
            <v>110</v>
          </cell>
          <cell r="AM335">
            <v>1200</v>
          </cell>
          <cell r="AN335">
            <v>827</v>
          </cell>
          <cell r="AO335">
            <v>1615</v>
          </cell>
          <cell r="AP335">
            <v>902.66</v>
          </cell>
          <cell r="AQ335">
            <v>968.32500000000005</v>
          </cell>
          <cell r="AR335">
            <v>3</v>
          </cell>
          <cell r="AS335">
            <v>0</v>
          </cell>
          <cell r="AT335" t="str">
            <v>EURO CHEP</v>
          </cell>
          <cell r="AU335" t="str">
            <v>5449000911612</v>
          </cell>
        </row>
        <row r="336">
          <cell r="A336">
            <v>641391</v>
          </cell>
          <cell r="B336" t="str">
            <v>2216</v>
          </cell>
          <cell r="C336" t="str">
            <v>AQUARIUS DAILY RED PEACH PET 0.33L 6X4 EURO</v>
          </cell>
          <cell r="D336" t="str">
            <v>AQUARIUS DAILY RED PEACH BOITE PET 0.33L 6X4 EURO</v>
          </cell>
          <cell r="E336" t="str">
            <v>Aquarius</v>
          </cell>
          <cell r="F336" t="str">
            <v>Red Peach</v>
          </cell>
          <cell r="G336" t="str">
            <v>PET</v>
          </cell>
          <cell r="H336" t="str">
            <v xml:space="preserve"> %</v>
          </cell>
          <cell r="I336" t="str">
            <v>6 x 4 x 0.33L</v>
          </cell>
          <cell r="J336" t="str">
            <v/>
          </cell>
          <cell r="K336">
            <v>24</v>
          </cell>
          <cell r="L336" t="str">
            <v>6% - 3%</v>
          </cell>
          <cell r="M336" t="str">
            <v>9</v>
          </cell>
          <cell r="N336" t="str">
            <v>M</v>
          </cell>
          <cell r="O336" t="str">
            <v>0</v>
          </cell>
          <cell r="P336">
            <v>0.33</v>
          </cell>
          <cell r="Q336" t="str">
            <v>90370878</v>
          </cell>
          <cell r="R336" t="str">
            <v>5.7 x 5.7 x 18.35</v>
          </cell>
          <cell r="S336">
            <v>0.33900000000000002</v>
          </cell>
          <cell r="T336">
            <v>0.36099999999999999</v>
          </cell>
          <cell r="U336">
            <v>0</v>
          </cell>
          <cell r="V336" t="str">
            <v>4 x 0.33L</v>
          </cell>
          <cell r="W336" t="str">
            <v>SHRINK</v>
          </cell>
          <cell r="X336" t="str">
            <v>5449000295446</v>
          </cell>
          <cell r="Y336" t="str">
            <v>11.5 x 11.5 x 18.4</v>
          </cell>
          <cell r="Z336">
            <v>1.3560000000000001</v>
          </cell>
          <cell r="AA336">
            <v>1.4490000000000001</v>
          </cell>
          <cell r="AB336">
            <v>0</v>
          </cell>
          <cell r="AC336" t="str">
            <v>6 x 4 x 0.33L</v>
          </cell>
          <cell r="AD336" t="str">
            <v>SHRINKWRAPPED</v>
          </cell>
          <cell r="AE336" t="str">
            <v>5449000295415</v>
          </cell>
          <cell r="AF336" t="str">
            <v>34.2 x 22.6 x 18.4</v>
          </cell>
          <cell r="AG336">
            <v>8.1329999999999991</v>
          </cell>
          <cell r="AH336">
            <v>8.7210000000000001</v>
          </cell>
          <cell r="AI336">
            <v>0</v>
          </cell>
          <cell r="AJ336">
            <v>11</v>
          </cell>
          <cell r="AK336">
            <v>8</v>
          </cell>
          <cell r="AL336">
            <v>88</v>
          </cell>
          <cell r="AM336">
            <v>1200</v>
          </cell>
          <cell r="AN336">
            <v>800</v>
          </cell>
          <cell r="AO336">
            <v>1631</v>
          </cell>
          <cell r="AP336">
            <v>715.70399999999995</v>
          </cell>
          <cell r="AQ336">
            <v>792.45600000000002</v>
          </cell>
          <cell r="AR336">
            <v>1</v>
          </cell>
          <cell r="AS336">
            <v>0</v>
          </cell>
          <cell r="AT336" t="str">
            <v>EURO CHEP</v>
          </cell>
          <cell r="AU336" t="str">
            <v>3383260017306</v>
          </cell>
        </row>
        <row r="337">
          <cell r="A337">
            <v>641571</v>
          </cell>
          <cell r="B337" t="str">
            <v>2228</v>
          </cell>
          <cell r="C337" t="str">
            <v>NALU BOTANICAL CASSIS LAVENDER BLIK 0.25L 4X6</v>
          </cell>
          <cell r="D337" t="str">
            <v>NALU BOTANICAL CASSIS LAVENDER BOITE 0.25L 4X6</v>
          </cell>
          <cell r="E337" t="str">
            <v>Nalu</v>
          </cell>
          <cell r="F337" t="str">
            <v>Botanical Cassis Lavender</v>
          </cell>
          <cell r="G337" t="str">
            <v xml:space="preserve">SLIMCAN </v>
          </cell>
          <cell r="H337" t="str">
            <v xml:space="preserve"> %</v>
          </cell>
          <cell r="I337" t="str">
            <v>4 x 6 x 0.25L</v>
          </cell>
          <cell r="J337" t="str">
            <v/>
          </cell>
          <cell r="K337">
            <v>24</v>
          </cell>
          <cell r="L337" t="str">
            <v>6% - 3%</v>
          </cell>
          <cell r="M337" t="str">
            <v>24</v>
          </cell>
          <cell r="N337" t="str">
            <v>M</v>
          </cell>
          <cell r="O337" t="str">
            <v>0</v>
          </cell>
          <cell r="P337">
            <v>0.25</v>
          </cell>
          <cell r="Q337" t="str">
            <v>5060895748567</v>
          </cell>
          <cell r="R337" t="str">
            <v>5.35 x 5.35 x 13.43</v>
          </cell>
          <cell r="S337">
            <v>0.255</v>
          </cell>
          <cell r="T337">
            <v>0.26500000000000001</v>
          </cell>
          <cell r="U337">
            <v>0</v>
          </cell>
          <cell r="V337" t="str">
            <v>6 x 0.25L</v>
          </cell>
          <cell r="W337" t="str">
            <v>CARDBOARD</v>
          </cell>
          <cell r="X337" t="str">
            <v>5060895748574</v>
          </cell>
          <cell r="Y337" t="str">
            <v>15.9 x 10.6 x 13.55</v>
          </cell>
          <cell r="Z337">
            <v>1.528</v>
          </cell>
          <cell r="AA337">
            <v>1.6220000000000001</v>
          </cell>
          <cell r="AB337">
            <v>0</v>
          </cell>
          <cell r="AC337" t="str">
            <v>4 x 6 x 0.25L</v>
          </cell>
          <cell r="AD337" t="str">
            <v>TRAY OVER CARDBOARD</v>
          </cell>
          <cell r="AE337" t="str">
            <v>5060895748581</v>
          </cell>
          <cell r="AF337" t="str">
            <v>33.1 x 21.7 x 13.8</v>
          </cell>
          <cell r="AG337">
            <v>6.1120000000000001</v>
          </cell>
          <cell r="AH337">
            <v>6.5419999999999998</v>
          </cell>
          <cell r="AI337">
            <v>0</v>
          </cell>
          <cell r="AJ337">
            <v>16</v>
          </cell>
          <cell r="AK337">
            <v>10</v>
          </cell>
          <cell r="AL337">
            <v>160</v>
          </cell>
          <cell r="AM337">
            <v>1200</v>
          </cell>
          <cell r="AN337">
            <v>1000</v>
          </cell>
          <cell r="AO337">
            <v>1543</v>
          </cell>
          <cell r="AP337">
            <v>977.92</v>
          </cell>
          <cell r="AQ337">
            <v>1077.2349999999999</v>
          </cell>
          <cell r="AR337">
            <v>3</v>
          </cell>
          <cell r="AS337">
            <v>0</v>
          </cell>
          <cell r="AT337" t="str">
            <v>CHEP</v>
          </cell>
          <cell r="AU337" t="str">
            <v>5060895748598</v>
          </cell>
        </row>
        <row r="338">
          <cell r="A338">
            <v>641612</v>
          </cell>
          <cell r="B338" t="str">
            <v>2299</v>
          </cell>
          <cell r="C338" t="str">
            <v>TROPICO L'ORIGINAL BLIK 0.33L 4X6 SLEEK EURO NF 9 LAYER</v>
          </cell>
          <cell r="D338" t="str">
            <v>TROPICO L'ORIGINAL BOITE 0.33L 4X6 SLEEK EURO NF 9 LAYER</v>
          </cell>
          <cell r="E338" t="str">
            <v>Tropico</v>
          </cell>
          <cell r="F338" t="str">
            <v>L'Original</v>
          </cell>
          <cell r="G338" t="str">
            <v>SLEEKCAN</v>
          </cell>
          <cell r="H338" t="str">
            <v xml:space="preserve"> %</v>
          </cell>
          <cell r="I338" t="str">
            <v>4 x 6 x 0.33L</v>
          </cell>
          <cell r="J338" t="str">
            <v/>
          </cell>
          <cell r="K338">
            <v>24</v>
          </cell>
          <cell r="L338" t="str">
            <v>6% - 3%</v>
          </cell>
          <cell r="M338" t="str">
            <v>12</v>
          </cell>
          <cell r="N338" t="str">
            <v>M</v>
          </cell>
          <cell r="O338" t="str">
            <v>0</v>
          </cell>
          <cell r="P338">
            <v>0.33</v>
          </cell>
          <cell r="Q338" t="str">
            <v>5449000012814</v>
          </cell>
          <cell r="R338" t="str">
            <v>5.85 x 5.85 x 14.55</v>
          </cell>
          <cell r="S338">
            <v>0.34200000000000003</v>
          </cell>
          <cell r="T338">
            <v>0.35399999999999998</v>
          </cell>
          <cell r="U338">
            <v>0</v>
          </cell>
          <cell r="V338" t="str">
            <v>6 x 0.33L</v>
          </cell>
          <cell r="W338" t="str">
            <v>SHRINK</v>
          </cell>
          <cell r="X338" t="str">
            <v>5449000012876</v>
          </cell>
          <cell r="Y338" t="str">
            <v>17.55 x 11.7 x 14.55</v>
          </cell>
          <cell r="Z338">
            <v>2.052</v>
          </cell>
          <cell r="AA338">
            <v>2.1309999999999998</v>
          </cell>
          <cell r="AB338">
            <v>0</v>
          </cell>
          <cell r="AC338" t="str">
            <v>4 x 6 x 0.33L</v>
          </cell>
          <cell r="AD338" t="str">
            <v>TRAY WITHOUT SHRINK</v>
          </cell>
          <cell r="AE338" t="str">
            <v>5449000022066</v>
          </cell>
          <cell r="AF338" t="str">
            <v>35.8 x 23.7 x 14.75</v>
          </cell>
          <cell r="AG338">
            <v>8.2059999999999995</v>
          </cell>
          <cell r="AH338">
            <v>8.6010000000000009</v>
          </cell>
          <cell r="AI338">
            <v>0</v>
          </cell>
          <cell r="AJ338">
            <v>10</v>
          </cell>
          <cell r="AK338">
            <v>9</v>
          </cell>
          <cell r="AL338">
            <v>90</v>
          </cell>
          <cell r="AM338">
            <v>1200</v>
          </cell>
          <cell r="AN338">
            <v>800</v>
          </cell>
          <cell r="AO338">
            <v>1467</v>
          </cell>
          <cell r="AP338">
            <v>738.54</v>
          </cell>
          <cell r="AQ338">
            <v>799.096</v>
          </cell>
          <cell r="AR338">
            <v>1.5</v>
          </cell>
          <cell r="AS338">
            <v>0</v>
          </cell>
          <cell r="AT338" t="str">
            <v>EURO CHEP</v>
          </cell>
          <cell r="AU338" t="str">
            <v>3383260017405</v>
          </cell>
        </row>
        <row r="339">
          <cell r="A339">
            <v>641613</v>
          </cell>
          <cell r="B339" t="str">
            <v>2229</v>
          </cell>
          <cell r="C339" t="str">
            <v>NALU BOTANICAL STRAWBERRY RHUBARB BLIK 0.25L 4X6</v>
          </cell>
          <cell r="D339" t="str">
            <v>NALU BOTANICAL STRAWBERRY RHUBARB BOITE 0.25L 4X6</v>
          </cell>
          <cell r="E339" t="str">
            <v>Nalu</v>
          </cell>
          <cell r="F339" t="str">
            <v>Botanical Strawberry Rhubarb</v>
          </cell>
          <cell r="G339" t="str">
            <v xml:space="preserve">SLIMCAN </v>
          </cell>
          <cell r="H339" t="str">
            <v xml:space="preserve"> %</v>
          </cell>
          <cell r="I339" t="str">
            <v>4 x 6 x 0.25L</v>
          </cell>
          <cell r="J339" t="str">
            <v/>
          </cell>
          <cell r="K339">
            <v>24</v>
          </cell>
          <cell r="L339" t="str">
            <v>6% - 3%</v>
          </cell>
          <cell r="M339" t="str">
            <v>24</v>
          </cell>
          <cell r="N339" t="str">
            <v>M</v>
          </cell>
          <cell r="O339" t="str">
            <v>0</v>
          </cell>
          <cell r="P339">
            <v>0.25</v>
          </cell>
          <cell r="Q339" t="str">
            <v>5060895748826</v>
          </cell>
          <cell r="R339" t="str">
            <v>5.35 x 5.35 x 13.43</v>
          </cell>
          <cell r="S339">
            <v>0.254</v>
          </cell>
          <cell r="T339">
            <v>0.26400000000000001</v>
          </cell>
          <cell r="U339">
            <v>0</v>
          </cell>
          <cell r="V339" t="str">
            <v>6 x 0.25L</v>
          </cell>
          <cell r="W339" t="str">
            <v>CARDBOARD</v>
          </cell>
          <cell r="X339" t="str">
            <v>5060895748833</v>
          </cell>
          <cell r="Y339" t="str">
            <v>15.9 x 10.6 x 13.55</v>
          </cell>
          <cell r="Z339">
            <v>1.526</v>
          </cell>
          <cell r="AA339">
            <v>1.62</v>
          </cell>
          <cell r="AB339">
            <v>0</v>
          </cell>
          <cell r="AC339" t="str">
            <v>4 x 6 x 0.25L</v>
          </cell>
          <cell r="AD339" t="str">
            <v>TRAY OVER CARDBOARD</v>
          </cell>
          <cell r="AE339" t="str">
            <v>5060895748840</v>
          </cell>
          <cell r="AF339" t="str">
            <v>33.1 x 21.7 x 13.8</v>
          </cell>
          <cell r="AG339">
            <v>6.1050000000000004</v>
          </cell>
          <cell r="AH339">
            <v>6.5350000000000001</v>
          </cell>
          <cell r="AI339">
            <v>0</v>
          </cell>
          <cell r="AJ339">
            <v>16</v>
          </cell>
          <cell r="AK339">
            <v>10</v>
          </cell>
          <cell r="AL339">
            <v>160</v>
          </cell>
          <cell r="AM339">
            <v>1200</v>
          </cell>
          <cell r="AN339">
            <v>1000</v>
          </cell>
          <cell r="AO339">
            <v>1543</v>
          </cell>
          <cell r="AP339">
            <v>976.8</v>
          </cell>
          <cell r="AQ339">
            <v>1076.0830000000001</v>
          </cell>
          <cell r="AR339">
            <v>3</v>
          </cell>
          <cell r="AS339">
            <v>0</v>
          </cell>
          <cell r="AT339" t="str">
            <v>CHEP</v>
          </cell>
          <cell r="AU339" t="str">
            <v>5060895748857</v>
          </cell>
        </row>
        <row r="340">
          <cell r="A340">
            <v>641729</v>
          </cell>
          <cell r="B340" t="str">
            <v>3208</v>
          </cell>
          <cell r="C340" t="str">
            <v>FREESTYLE COKE ZERO/COKE ZERO CAFFEINE FREE P2 CRTG 0.68L X1</v>
          </cell>
          <cell r="D340" t="str">
            <v>FREESTYLE COKE ZERO/COKE ZERO CAFFEINE FREE P2 CRTG 0.68L X1</v>
          </cell>
          <cell r="E340" t="str">
            <v>Freestyle Coca-Cola Zero/Coca-Cola Zero Caffeine Free</v>
          </cell>
          <cell r="F340" t="str">
            <v/>
          </cell>
          <cell r="G340" t="str">
            <v>CRTG</v>
          </cell>
          <cell r="H340" t="str">
            <v xml:space="preserve"> %</v>
          </cell>
          <cell r="I340" t="str">
            <v>1 x 0.68L</v>
          </cell>
          <cell r="J340" t="str">
            <v/>
          </cell>
          <cell r="K340">
            <v>1</v>
          </cell>
          <cell r="L340" t="str">
            <v>6% - 3%</v>
          </cell>
          <cell r="M340" t="str">
            <v>122</v>
          </cell>
          <cell r="N340" t="str">
            <v>D</v>
          </cell>
          <cell r="O340" t="str">
            <v>0</v>
          </cell>
          <cell r="P340">
            <v>0.68</v>
          </cell>
          <cell r="Q340" t="str">
            <v>5449000665997</v>
          </cell>
          <cell r="R340" t="str">
            <v>25.5 x 10.5 x 3.5</v>
          </cell>
          <cell r="S340">
            <v>0.72299999999999998</v>
          </cell>
          <cell r="T340">
            <v>0.83099999999999996</v>
          </cell>
          <cell r="U340">
            <v>0</v>
          </cell>
          <cell r="V340" t="str">
            <v>#REF!</v>
          </cell>
          <cell r="W340" t="str">
            <v>CARTRIDGE</v>
          </cell>
          <cell r="X340" t="str">
            <v>5449000665997</v>
          </cell>
          <cell r="Y340" t="str">
            <v>25.5 x 10.5 x 3.5</v>
          </cell>
          <cell r="Z340">
            <v>0.72299999999999998</v>
          </cell>
          <cell r="AA340">
            <v>0.83099999999999996</v>
          </cell>
          <cell r="AB340">
            <v>0</v>
          </cell>
          <cell r="AC340" t="str">
            <v>1 x 0.68L</v>
          </cell>
          <cell r="AD340" t="str">
            <v>CARDBOARD</v>
          </cell>
          <cell r="AE340" t="str">
            <v>5449000665997</v>
          </cell>
          <cell r="AF340" t="str">
            <v>25.5 x 10.5 x 3.5</v>
          </cell>
          <cell r="AG340">
            <v>0.72299999999999998</v>
          </cell>
          <cell r="AH340">
            <v>0.83099999999999996</v>
          </cell>
          <cell r="AI340">
            <v>0</v>
          </cell>
          <cell r="AJ340">
            <v>15</v>
          </cell>
          <cell r="AK340">
            <v>4</v>
          </cell>
          <cell r="AL340">
            <v>60</v>
          </cell>
          <cell r="AM340">
            <v>1140</v>
          </cell>
          <cell r="AN340">
            <v>1140</v>
          </cell>
          <cell r="AO340">
            <v>1266</v>
          </cell>
          <cell r="AP340">
            <v>867.6</v>
          </cell>
          <cell r="AQ340">
            <v>1027.6949999999999</v>
          </cell>
          <cell r="AR340">
            <v>1</v>
          </cell>
          <cell r="AS340">
            <v>0</v>
          </cell>
          <cell r="AT340" t="str">
            <v>Industrial IPP</v>
          </cell>
          <cell r="AU340" t="str">
            <v>3383260004566</v>
          </cell>
        </row>
        <row r="341">
          <cell r="A341">
            <v>641767</v>
          </cell>
          <cell r="B341" t="str">
            <v>3209</v>
          </cell>
          <cell r="C341" t="str">
            <v>FUZE TEA BLACK TEA PEACH HIBISCUS PET 0.40L X12</v>
          </cell>
          <cell r="D341" t="str">
            <v>FUZE TEA BLACK TEA PEACH HIBISCUS PET 0.40L X12</v>
          </cell>
          <cell r="E341" t="str">
            <v>Fuze tea</v>
          </cell>
          <cell r="F341" t="str">
            <v xml:space="preserve">Black Tea Peach Hibiscus </v>
          </cell>
          <cell r="G341" t="str">
            <v>PET</v>
          </cell>
          <cell r="H341" t="str">
            <v xml:space="preserve"> %</v>
          </cell>
          <cell r="I341" t="str">
            <v>12 x 0.4L</v>
          </cell>
          <cell r="J341" t="str">
            <v/>
          </cell>
          <cell r="K341">
            <v>12</v>
          </cell>
          <cell r="L341" t="str">
            <v>6% - 3%</v>
          </cell>
          <cell r="M341" t="str">
            <v>12</v>
          </cell>
          <cell r="N341" t="str">
            <v>M</v>
          </cell>
          <cell r="O341" t="str">
            <v>0</v>
          </cell>
          <cell r="P341">
            <v>0.4</v>
          </cell>
          <cell r="Q341" t="str">
            <v>5449000237972</v>
          </cell>
          <cell r="R341" t="str">
            <v>6.31 x 6.31 x 19.6</v>
          </cell>
          <cell r="S341">
            <v>0.40600000000000003</v>
          </cell>
          <cell r="T341">
            <v>0.42899999999999999</v>
          </cell>
          <cell r="U341">
            <v>0</v>
          </cell>
          <cell r="V341" t="str">
            <v>1 x 0.4L</v>
          </cell>
          <cell r="W341" t="str">
            <v>PET</v>
          </cell>
          <cell r="X341" t="str">
            <v>5449000237972</v>
          </cell>
          <cell r="Y341" t="str">
            <v>6.31 x 6.31 x 19.6</v>
          </cell>
          <cell r="Z341">
            <v>0.40600000000000003</v>
          </cell>
          <cell r="AA341">
            <v>0.42899999999999999</v>
          </cell>
          <cell r="AB341">
            <v>0</v>
          </cell>
          <cell r="AC341" t="str">
            <v>12 x 0.4L</v>
          </cell>
          <cell r="AD341" t="str">
            <v>SHRINKWRAPPED</v>
          </cell>
          <cell r="AE341" t="str">
            <v>5449000237996</v>
          </cell>
          <cell r="AF341" t="str">
            <v>25.3 x 19 x 19.6</v>
          </cell>
          <cell r="AG341">
            <v>4.8730000000000002</v>
          </cell>
          <cell r="AH341">
            <v>5.1589999999999998</v>
          </cell>
          <cell r="AI341">
            <v>0</v>
          </cell>
          <cell r="AJ341">
            <v>24</v>
          </cell>
          <cell r="AK341">
            <v>7</v>
          </cell>
          <cell r="AL341">
            <v>168</v>
          </cell>
          <cell r="AM341">
            <v>1200</v>
          </cell>
          <cell r="AN341">
            <v>1000</v>
          </cell>
          <cell r="AO341">
            <v>1553</v>
          </cell>
          <cell r="AP341">
            <v>818.66399999999999</v>
          </cell>
          <cell r="AQ341">
            <v>899.45100000000002</v>
          </cell>
          <cell r="AR341">
            <v>1</v>
          </cell>
          <cell r="AS341">
            <v>0</v>
          </cell>
          <cell r="AT341" t="str">
            <v>CHEP</v>
          </cell>
          <cell r="AU341" t="str">
            <v>5449000669285</v>
          </cell>
        </row>
        <row r="342">
          <cell r="A342">
            <v>641768</v>
          </cell>
          <cell r="B342" t="str">
            <v>3210</v>
          </cell>
          <cell r="C342" t="str">
            <v>FUZE TEA GREEN TEA MANGO CHAMOMILE PET 0.40L X12</v>
          </cell>
          <cell r="D342" t="str">
            <v>FUZE TEA GREEN TEA MANGO CHAMOMILE PET 0.40L X12</v>
          </cell>
          <cell r="E342" t="str">
            <v>Fuze tea</v>
          </cell>
          <cell r="F342" t="str">
            <v>Green Tea Mango Chamomile</v>
          </cell>
          <cell r="G342" t="str">
            <v>PET</v>
          </cell>
          <cell r="H342" t="str">
            <v xml:space="preserve"> %</v>
          </cell>
          <cell r="I342" t="str">
            <v>12 x 0.4L</v>
          </cell>
          <cell r="J342" t="str">
            <v/>
          </cell>
          <cell r="K342">
            <v>12</v>
          </cell>
          <cell r="L342" t="str">
            <v>6% - 3%</v>
          </cell>
          <cell r="M342" t="str">
            <v>7</v>
          </cell>
          <cell r="N342" t="str">
            <v>M</v>
          </cell>
          <cell r="O342" t="str">
            <v>0</v>
          </cell>
          <cell r="P342">
            <v>0.4</v>
          </cell>
          <cell r="Q342" t="str">
            <v>5449000232489</v>
          </cell>
          <cell r="R342" t="str">
            <v>6.31 x 6.31 x 19.6</v>
          </cell>
          <cell r="S342">
            <v>0.40600000000000003</v>
          </cell>
          <cell r="T342">
            <v>0.42899999999999999</v>
          </cell>
          <cell r="U342">
            <v>0</v>
          </cell>
          <cell r="V342" t="str">
            <v>1 x 0.4L</v>
          </cell>
          <cell r="W342" t="str">
            <v>PET</v>
          </cell>
          <cell r="X342" t="str">
            <v>5449000232489</v>
          </cell>
          <cell r="Y342" t="str">
            <v>6.31 x 6.31 x 19.6</v>
          </cell>
          <cell r="Z342">
            <v>0.40600000000000003</v>
          </cell>
          <cell r="AA342">
            <v>0.42899999999999999</v>
          </cell>
          <cell r="AB342">
            <v>0</v>
          </cell>
          <cell r="AC342" t="str">
            <v>12 x 0.4L</v>
          </cell>
          <cell r="AD342" t="str">
            <v>SHRINKWRAPPED</v>
          </cell>
          <cell r="AE342" t="str">
            <v>5449000232366</v>
          </cell>
          <cell r="AF342" t="str">
            <v>25.3 x 19 x 19.6</v>
          </cell>
          <cell r="AG342">
            <v>4.8719999999999999</v>
          </cell>
          <cell r="AH342">
            <v>5.1589999999999998</v>
          </cell>
          <cell r="AI342">
            <v>0</v>
          </cell>
          <cell r="AJ342">
            <v>24</v>
          </cell>
          <cell r="AK342">
            <v>7</v>
          </cell>
          <cell r="AL342">
            <v>168</v>
          </cell>
          <cell r="AM342">
            <v>1200</v>
          </cell>
          <cell r="AN342">
            <v>1000</v>
          </cell>
          <cell r="AO342">
            <v>1553</v>
          </cell>
          <cell r="AP342">
            <v>818.49599999999998</v>
          </cell>
          <cell r="AQ342">
            <v>899.41800000000001</v>
          </cell>
          <cell r="AR342">
            <v>1</v>
          </cell>
          <cell r="AS342">
            <v>0</v>
          </cell>
          <cell r="AT342" t="str">
            <v>CHEP</v>
          </cell>
          <cell r="AU342" t="str">
            <v>5449000669230</v>
          </cell>
        </row>
        <row r="343">
          <cell r="A343">
            <v>641775</v>
          </cell>
          <cell r="B343" t="str">
            <v>3211</v>
          </cell>
          <cell r="C343" t="str">
            <v>COCA-COLA PET 0.375L X6 HP TOSCA</v>
          </cell>
          <cell r="D343" t="str">
            <v>COCA-COLA PET 0.375L X6 HP TOSCA</v>
          </cell>
          <cell r="E343" t="str">
            <v>Coca-Cola</v>
          </cell>
          <cell r="F343" t="str">
            <v/>
          </cell>
          <cell r="G343" t="str">
            <v>PET</v>
          </cell>
          <cell r="H343" t="str">
            <v xml:space="preserve"> %</v>
          </cell>
          <cell r="I343" t="str">
            <v>105 x 6 x 0.375L</v>
          </cell>
          <cell r="J343" t="str">
            <v/>
          </cell>
          <cell r="K343">
            <v>630</v>
          </cell>
          <cell r="L343" t="str">
            <v>6% - 3%</v>
          </cell>
          <cell r="M343" t="str">
            <v>5</v>
          </cell>
          <cell r="N343" t="str">
            <v>M</v>
          </cell>
          <cell r="O343" t="str">
            <v>0</v>
          </cell>
          <cell r="P343">
            <v>0.375</v>
          </cell>
          <cell r="Q343" t="str">
            <v>5449000015150</v>
          </cell>
          <cell r="R343" t="str">
            <v>5.95 x 5.95 x 20.47</v>
          </cell>
          <cell r="S343">
            <v>0.38900000000000001</v>
          </cell>
          <cell r="T343">
            <v>0.41099999999999998</v>
          </cell>
          <cell r="U343">
            <v>0</v>
          </cell>
          <cell r="V343" t="str">
            <v>6 x 0.375L</v>
          </cell>
          <cell r="W343" t="str">
            <v>SHRINK</v>
          </cell>
          <cell r="X343" t="str">
            <v>5449000219237</v>
          </cell>
          <cell r="Y343" t="str">
            <v>17.85 x 11.9 x 20.4</v>
          </cell>
          <cell r="Z343">
            <v>2.3359999999999999</v>
          </cell>
          <cell r="AA343">
            <v>2.4780000000000002</v>
          </cell>
          <cell r="AB343">
            <v>0</v>
          </cell>
          <cell r="AC343" t="str">
            <v>105 x 6 x 0.375L</v>
          </cell>
          <cell r="AD343" t="str">
            <v>HALF PALLET</v>
          </cell>
          <cell r="AE343" t="str">
            <v>3383260017443</v>
          </cell>
          <cell r="AF343" t="str">
            <v>80 x 60 x 118.7</v>
          </cell>
          <cell r="AG343">
            <v>245.28</v>
          </cell>
          <cell r="AH343">
            <v>267.07400000000001</v>
          </cell>
          <cell r="AI343">
            <v>0</v>
          </cell>
          <cell r="AJ343">
            <v>2</v>
          </cell>
          <cell r="AK343">
            <v>1</v>
          </cell>
          <cell r="AL343">
            <v>2</v>
          </cell>
          <cell r="AM343">
            <v>1200</v>
          </cell>
          <cell r="AN343">
            <v>800</v>
          </cell>
          <cell r="AO343">
            <v>1331</v>
          </cell>
          <cell r="AP343">
            <v>490.56</v>
          </cell>
          <cell r="AQ343">
            <v>559.15200000000004</v>
          </cell>
          <cell r="AR343">
            <v>1</v>
          </cell>
          <cell r="AS343">
            <v>0</v>
          </cell>
          <cell r="AT343" t="str">
            <v>1xECHEP + 2x1/2 TOSCA</v>
          </cell>
          <cell r="AU343" t="str">
            <v>3383260017450</v>
          </cell>
        </row>
        <row r="344">
          <cell r="A344">
            <v>641776</v>
          </cell>
          <cell r="B344" t="str">
            <v>3212</v>
          </cell>
          <cell r="C344" t="str">
            <v>COCA-COLA ZERO PET 0.375L X6 HP TOSCA</v>
          </cell>
          <cell r="D344" t="str">
            <v>COCA-COLA ZERO PET 0.375L X6 HP TOSCA</v>
          </cell>
          <cell r="E344" t="str">
            <v>Coca-Cola Zero</v>
          </cell>
          <cell r="F344" t="str">
            <v/>
          </cell>
          <cell r="G344" t="str">
            <v>PET</v>
          </cell>
          <cell r="H344" t="str">
            <v xml:space="preserve"> %</v>
          </cell>
          <cell r="I344" t="str">
            <v>105 x 6 x 0.375L</v>
          </cell>
          <cell r="J344" t="str">
            <v/>
          </cell>
          <cell r="K344">
            <v>630</v>
          </cell>
          <cell r="L344" t="str">
            <v>6% - 3%</v>
          </cell>
          <cell r="M344" t="str">
            <v>5</v>
          </cell>
          <cell r="N344" t="str">
            <v>M</v>
          </cell>
          <cell r="O344" t="str">
            <v>0</v>
          </cell>
          <cell r="P344">
            <v>0.375</v>
          </cell>
          <cell r="Q344" t="str">
            <v>5449000016454</v>
          </cell>
          <cell r="R344" t="str">
            <v>5.95 x 5.95 x 20.47</v>
          </cell>
          <cell r="S344">
            <v>0.374</v>
          </cell>
          <cell r="T344">
            <v>0.39600000000000002</v>
          </cell>
          <cell r="U344">
            <v>0</v>
          </cell>
          <cell r="V344" t="str">
            <v>6 x 0.375L</v>
          </cell>
          <cell r="W344" t="str">
            <v>SHRINK</v>
          </cell>
          <cell r="X344" t="str">
            <v>5449000219251</v>
          </cell>
          <cell r="Y344" t="str">
            <v>17.85 x 11.9 x 20.4</v>
          </cell>
          <cell r="Z344">
            <v>2.2450000000000001</v>
          </cell>
          <cell r="AA344">
            <v>2.387</v>
          </cell>
          <cell r="AB344">
            <v>0</v>
          </cell>
          <cell r="AC344" t="str">
            <v>105 x 6 x 0.375L</v>
          </cell>
          <cell r="AD344" t="str">
            <v>HALF PALLET</v>
          </cell>
          <cell r="AE344" t="str">
            <v>3383260017467</v>
          </cell>
          <cell r="AF344" t="str">
            <v>80 x 60 x 118.7</v>
          </cell>
          <cell r="AG344">
            <v>235.72499999999999</v>
          </cell>
          <cell r="AH344">
            <v>257.483</v>
          </cell>
          <cell r="AI344">
            <v>0</v>
          </cell>
          <cell r="AJ344">
            <v>2</v>
          </cell>
          <cell r="AK344">
            <v>1</v>
          </cell>
          <cell r="AL344">
            <v>2</v>
          </cell>
          <cell r="AM344">
            <v>1200</v>
          </cell>
          <cell r="AN344">
            <v>800</v>
          </cell>
          <cell r="AO344">
            <v>1331</v>
          </cell>
          <cell r="AP344">
            <v>471.45</v>
          </cell>
          <cell r="AQ344">
            <v>539.96799999999996</v>
          </cell>
          <cell r="AR344">
            <v>1</v>
          </cell>
          <cell r="AS344">
            <v>0</v>
          </cell>
          <cell r="AT344" t="str">
            <v>1xECHEP + 2x1/2 TOSCA</v>
          </cell>
          <cell r="AU344" t="str">
            <v>3383260017474</v>
          </cell>
        </row>
        <row r="345">
          <cell r="A345">
            <v>641821</v>
          </cell>
          <cell r="B345" t="str">
            <v>3270</v>
          </cell>
          <cell r="C345" t="str">
            <v>FREESTYLE CAFFEINE-FREE COKE ZERO CRTG P1 0.68L X1</v>
          </cell>
          <cell r="D345" t="str">
            <v>FREESTYLE CAFFEINE-FREE COKE ZERO CRTG P1 0.68L X1</v>
          </cell>
          <cell r="E345" t="str">
            <v>Freestyle Coca-Cola Zero Caffeine Free</v>
          </cell>
          <cell r="F345" t="str">
            <v/>
          </cell>
          <cell r="G345" t="str">
            <v>CRTG</v>
          </cell>
          <cell r="H345" t="str">
            <v xml:space="preserve"> %</v>
          </cell>
          <cell r="I345" t="str">
            <v>1 x 0.68L</v>
          </cell>
          <cell r="J345" t="str">
            <v/>
          </cell>
          <cell r="K345">
            <v>1</v>
          </cell>
          <cell r="L345" t="str">
            <v>6% - 3%</v>
          </cell>
          <cell r="M345" t="str">
            <v>122</v>
          </cell>
          <cell r="N345" t="str">
            <v>D</v>
          </cell>
          <cell r="O345" t="str">
            <v>0</v>
          </cell>
          <cell r="P345">
            <v>0.68</v>
          </cell>
          <cell r="Q345" t="str">
            <v>5449000319210</v>
          </cell>
          <cell r="R345" t="str">
            <v>25.5 x 10.5 x 3.5</v>
          </cell>
          <cell r="S345">
            <v>0.72</v>
          </cell>
          <cell r="T345">
            <v>0.77600000000000002</v>
          </cell>
          <cell r="U345">
            <v>0</v>
          </cell>
          <cell r="V345" t="str">
            <v>#REF!</v>
          </cell>
          <cell r="W345" t="str">
            <v>CARTRIDGE</v>
          </cell>
          <cell r="X345" t="str">
            <v>5449000319210</v>
          </cell>
          <cell r="Y345" t="str">
            <v>25.5 x 10.5 x 3.5</v>
          </cell>
          <cell r="Z345">
            <v>0.72</v>
          </cell>
          <cell r="AA345">
            <v>0.77700000000000002</v>
          </cell>
          <cell r="AB345">
            <v>0</v>
          </cell>
          <cell r="AC345" t="str">
            <v>1 x 0.68L</v>
          </cell>
          <cell r="AD345" t="str">
            <v>CARDBOARD</v>
          </cell>
          <cell r="AE345" t="str">
            <v>5449000319210</v>
          </cell>
          <cell r="AF345" t="str">
            <v>25.5 x 10.5 x 3.5</v>
          </cell>
          <cell r="AG345">
            <v>0.72</v>
          </cell>
          <cell r="AH345">
            <v>0.77700000000000002</v>
          </cell>
          <cell r="AI345">
            <v>0</v>
          </cell>
          <cell r="AJ345">
            <v>15</v>
          </cell>
          <cell r="AK345">
            <v>4</v>
          </cell>
          <cell r="AL345">
            <v>60</v>
          </cell>
          <cell r="AM345">
            <v>1140</v>
          </cell>
          <cell r="AN345">
            <v>1140</v>
          </cell>
          <cell r="AO345">
            <v>1266</v>
          </cell>
          <cell r="AP345">
            <v>864</v>
          </cell>
          <cell r="AQ345">
            <v>962.66</v>
          </cell>
          <cell r="AR345">
            <v>1</v>
          </cell>
          <cell r="AS345">
            <v>0</v>
          </cell>
          <cell r="AT345" t="str">
            <v>Industrial IPP</v>
          </cell>
          <cell r="AU345" t="str">
            <v>3383260004405</v>
          </cell>
        </row>
        <row r="346">
          <cell r="A346">
            <v>641831</v>
          </cell>
          <cell r="B346" t="str">
            <v>3247</v>
          </cell>
          <cell r="C346" t="str">
            <v>MINUTE MAID SINAAS GTB 1.00L X6</v>
          </cell>
          <cell r="D346" t="str">
            <v>MINUTE MAID ORANGE GTB 1.00L X6</v>
          </cell>
          <cell r="E346" t="str">
            <v>Minute Maid</v>
          </cell>
          <cell r="F346" t="str">
            <v>Orange</v>
          </cell>
          <cell r="G346" t="str">
            <v>GTB</v>
          </cell>
          <cell r="H346" t="str">
            <v xml:space="preserve"> %</v>
          </cell>
          <cell r="I346" t="str">
            <v>6 x 1L</v>
          </cell>
          <cell r="J346" t="str">
            <v/>
          </cell>
          <cell r="K346">
            <v>6</v>
          </cell>
          <cell r="L346" t="str">
            <v>6% - 3%</v>
          </cell>
          <cell r="M346" t="str">
            <v>12</v>
          </cell>
          <cell r="N346" t="str">
            <v>M</v>
          </cell>
          <cell r="O346" t="str">
            <v>10</v>
          </cell>
          <cell r="P346">
            <v>1</v>
          </cell>
          <cell r="Q346" t="str">
            <v>5449000319272</v>
          </cell>
          <cell r="R346" t="str">
            <v>7 x 6.1 x 25.5</v>
          </cell>
          <cell r="S346">
            <v>1.0429999999999999</v>
          </cell>
          <cell r="T346">
            <v>1.071</v>
          </cell>
          <cell r="U346">
            <v>0</v>
          </cell>
          <cell r="V346" t="str">
            <v>1 x 1L</v>
          </cell>
          <cell r="W346" t="str">
            <v>GABLE TOP BRICK</v>
          </cell>
          <cell r="X346" t="str">
            <v>5449000319272</v>
          </cell>
          <cell r="Y346" t="str">
            <v>7 x 6.1 x 25.5</v>
          </cell>
          <cell r="Z346">
            <v>1.0429999999999999</v>
          </cell>
          <cell r="AA346">
            <v>1.071</v>
          </cell>
          <cell r="AB346">
            <v>0</v>
          </cell>
          <cell r="AC346" t="str">
            <v>6 x 1L</v>
          </cell>
          <cell r="AD346" t="str">
            <v>TRAY WITHOUT SHRINK</v>
          </cell>
          <cell r="AE346" t="str">
            <v>5449000319289</v>
          </cell>
          <cell r="AF346" t="str">
            <v>20.2 x 14.7 x 26</v>
          </cell>
          <cell r="AG346">
            <v>6.2560000000000002</v>
          </cell>
          <cell r="AH346">
            <v>6.508</v>
          </cell>
          <cell r="AI346">
            <v>0</v>
          </cell>
          <cell r="AJ346">
            <v>40</v>
          </cell>
          <cell r="AK346">
            <v>4</v>
          </cell>
          <cell r="AL346">
            <v>160</v>
          </cell>
          <cell r="AM346">
            <v>1200</v>
          </cell>
          <cell r="AN346">
            <v>1000</v>
          </cell>
          <cell r="AO346">
            <v>1203</v>
          </cell>
          <cell r="AP346">
            <v>1000.96</v>
          </cell>
          <cell r="AQ346">
            <v>1071.7429999999999</v>
          </cell>
          <cell r="AR346">
            <v>1</v>
          </cell>
          <cell r="AS346">
            <v>0</v>
          </cell>
          <cell r="AT346" t="str">
            <v>CHEP</v>
          </cell>
          <cell r="AU346" t="str">
            <v>5449000996107</v>
          </cell>
        </row>
        <row r="347">
          <cell r="A347">
            <v>641832</v>
          </cell>
          <cell r="B347" t="str">
            <v>3253</v>
          </cell>
          <cell r="C347" t="str">
            <v>MINUTE MAID APPEL GTB 1.00L X6</v>
          </cell>
          <cell r="D347" t="str">
            <v>MINUTE MAID POMME GTB 1.00L X6</v>
          </cell>
          <cell r="E347" t="str">
            <v>Minute Maid</v>
          </cell>
          <cell r="F347" t="str">
            <v>Apple</v>
          </cell>
          <cell r="G347" t="str">
            <v>GTB</v>
          </cell>
          <cell r="H347" t="str">
            <v xml:space="preserve"> %</v>
          </cell>
          <cell r="I347" t="str">
            <v>6 x 1L</v>
          </cell>
          <cell r="J347" t="str">
            <v/>
          </cell>
          <cell r="K347">
            <v>6</v>
          </cell>
          <cell r="L347" t="str">
            <v>6% - 3%</v>
          </cell>
          <cell r="M347" t="str">
            <v>12</v>
          </cell>
          <cell r="N347" t="str">
            <v>M</v>
          </cell>
          <cell r="O347" t="str">
            <v>14</v>
          </cell>
          <cell r="P347">
            <v>1</v>
          </cell>
          <cell r="Q347" t="str">
            <v>5449000319296</v>
          </cell>
          <cell r="R347" t="str">
            <v>7 x 6.1 x 25.5</v>
          </cell>
          <cell r="S347">
            <v>1.0429999999999999</v>
          </cell>
          <cell r="T347">
            <v>1.071</v>
          </cell>
          <cell r="U347">
            <v>0</v>
          </cell>
          <cell r="V347" t="str">
            <v>1 x 1L</v>
          </cell>
          <cell r="W347" t="str">
            <v>GABLE TOP BRICK</v>
          </cell>
          <cell r="X347" t="str">
            <v>5449000319296</v>
          </cell>
          <cell r="Y347" t="str">
            <v>7 x 6.1 x 25.5</v>
          </cell>
          <cell r="Z347">
            <v>1.0429999999999999</v>
          </cell>
          <cell r="AA347">
            <v>1.071</v>
          </cell>
          <cell r="AB347">
            <v>0</v>
          </cell>
          <cell r="AC347" t="str">
            <v>6 x 1L</v>
          </cell>
          <cell r="AD347" t="str">
            <v>TRAY WITHOUT SHRINK</v>
          </cell>
          <cell r="AE347" t="str">
            <v>5449000319302</v>
          </cell>
          <cell r="AF347" t="str">
            <v>20.2 x 14.7 x 26</v>
          </cell>
          <cell r="AG347">
            <v>6.2560000000000002</v>
          </cell>
          <cell r="AH347">
            <v>6.508</v>
          </cell>
          <cell r="AI347">
            <v>0</v>
          </cell>
          <cell r="AJ347">
            <v>40</v>
          </cell>
          <cell r="AK347">
            <v>4</v>
          </cell>
          <cell r="AL347">
            <v>160</v>
          </cell>
          <cell r="AM347">
            <v>1200</v>
          </cell>
          <cell r="AN347">
            <v>1000</v>
          </cell>
          <cell r="AO347">
            <v>1203</v>
          </cell>
          <cell r="AP347">
            <v>1000.96</v>
          </cell>
          <cell r="AQ347">
            <v>1071.7329999999999</v>
          </cell>
          <cell r="AR347">
            <v>1</v>
          </cell>
          <cell r="AS347">
            <v>0</v>
          </cell>
          <cell r="AT347" t="str">
            <v>CHEP</v>
          </cell>
          <cell r="AU347" t="str">
            <v>5449000996497</v>
          </cell>
        </row>
        <row r="348">
          <cell r="A348">
            <v>641835</v>
          </cell>
          <cell r="B348" t="str">
            <v>3254</v>
          </cell>
          <cell r="C348" t="str">
            <v>MINUTE MAID MULTIVITAMINEN GTB 1.00L X6</v>
          </cell>
          <cell r="D348" t="str">
            <v>MINUTE MAID MULTIVITAMINES GTB 1.00L X6</v>
          </cell>
          <cell r="E348" t="str">
            <v>Minute Maid</v>
          </cell>
          <cell r="F348" t="str">
            <v>Multivitamin</v>
          </cell>
          <cell r="G348" t="str">
            <v>GTB</v>
          </cell>
          <cell r="H348" t="str">
            <v xml:space="preserve"> %</v>
          </cell>
          <cell r="I348" t="str">
            <v>6 x 1L</v>
          </cell>
          <cell r="J348" t="str">
            <v/>
          </cell>
          <cell r="K348">
            <v>6</v>
          </cell>
          <cell r="L348" t="str">
            <v>6% - 3%</v>
          </cell>
          <cell r="M348" t="str">
            <v>12</v>
          </cell>
          <cell r="N348" t="str">
            <v>M</v>
          </cell>
          <cell r="O348" t="str">
            <v>14</v>
          </cell>
          <cell r="P348">
            <v>1</v>
          </cell>
          <cell r="Q348" t="str">
            <v>5449000319333</v>
          </cell>
          <cell r="R348" t="str">
            <v>7 x 6.1 x 25.5</v>
          </cell>
          <cell r="S348">
            <v>1.0429999999999999</v>
          </cell>
          <cell r="T348">
            <v>1.071</v>
          </cell>
          <cell r="U348">
            <v>0</v>
          </cell>
          <cell r="V348" t="str">
            <v>1 x 1L</v>
          </cell>
          <cell r="W348" t="str">
            <v>GABLE TOP BRICK</v>
          </cell>
          <cell r="X348" t="str">
            <v>5449000319333</v>
          </cell>
          <cell r="Y348" t="str">
            <v>7 x 6.1 x 25.5</v>
          </cell>
          <cell r="Z348">
            <v>1.0429999999999999</v>
          </cell>
          <cell r="AA348">
            <v>1.071</v>
          </cell>
          <cell r="AB348">
            <v>0</v>
          </cell>
          <cell r="AC348" t="str">
            <v>6 x 1L</v>
          </cell>
          <cell r="AD348" t="str">
            <v>TRAY WITHOUT SHRINK</v>
          </cell>
          <cell r="AE348" t="str">
            <v>5449000319340</v>
          </cell>
          <cell r="AF348" t="str">
            <v>20.2 x 14.7 x 26</v>
          </cell>
          <cell r="AG348">
            <v>6.2590000000000003</v>
          </cell>
          <cell r="AH348">
            <v>6.5119999999999996</v>
          </cell>
          <cell r="AI348">
            <v>0</v>
          </cell>
          <cell r="AJ348">
            <v>40</v>
          </cell>
          <cell r="AK348">
            <v>4</v>
          </cell>
          <cell r="AL348">
            <v>160</v>
          </cell>
          <cell r="AM348">
            <v>1200</v>
          </cell>
          <cell r="AN348">
            <v>1000</v>
          </cell>
          <cell r="AO348">
            <v>1203</v>
          </cell>
          <cell r="AP348">
            <v>1001.44</v>
          </cell>
          <cell r="AQ348">
            <v>1072.319</v>
          </cell>
          <cell r="AR348">
            <v>1</v>
          </cell>
          <cell r="AS348">
            <v>0</v>
          </cell>
          <cell r="AT348" t="str">
            <v>CHEP</v>
          </cell>
          <cell r="AU348" t="str">
            <v>5449000996640</v>
          </cell>
        </row>
        <row r="349">
          <cell r="A349">
            <v>641836</v>
          </cell>
          <cell r="B349" t="str">
            <v>6307</v>
          </cell>
          <cell r="C349" t="str">
            <v>MINUTE MAID SINAAS BRICK 0.20L 5X6</v>
          </cell>
          <cell r="D349" t="str">
            <v>MINUTE MAID ORANGE BRICK 0.20L 5X6</v>
          </cell>
          <cell r="E349" t="str">
            <v>Minute Maid</v>
          </cell>
          <cell r="F349" t="str">
            <v>Orange</v>
          </cell>
          <cell r="G349" t="str">
            <v>BRICKPACK</v>
          </cell>
          <cell r="H349" t="str">
            <v xml:space="preserve"> %</v>
          </cell>
          <cell r="I349" t="str">
            <v>5 x 6 x 0.2L</v>
          </cell>
          <cell r="J349" t="str">
            <v/>
          </cell>
          <cell r="K349">
            <v>30</v>
          </cell>
          <cell r="L349" t="str">
            <v>6% - 3%</v>
          </cell>
          <cell r="M349" t="str">
            <v>12</v>
          </cell>
          <cell r="N349" t="str">
            <v>M</v>
          </cell>
          <cell r="O349" t="str">
            <v>10</v>
          </cell>
          <cell r="P349">
            <v>0.2</v>
          </cell>
          <cell r="Q349" t="str">
            <v>5449000319388</v>
          </cell>
          <cell r="R349" t="str">
            <v>4.75 x 3.75 x 12</v>
          </cell>
          <cell r="S349">
            <v>0.20899999999999999</v>
          </cell>
          <cell r="T349">
            <v>0.218</v>
          </cell>
          <cell r="U349">
            <v>0</v>
          </cell>
          <cell r="V349" t="str">
            <v>6 x 0.2L</v>
          </cell>
          <cell r="W349" t="str">
            <v>SHRINK</v>
          </cell>
          <cell r="X349" t="str">
            <v>5449000319395</v>
          </cell>
          <cell r="Y349" t="str">
            <v>14.2 x 7.6 x 12</v>
          </cell>
          <cell r="Z349">
            <v>1.2509999999999999</v>
          </cell>
          <cell r="AA349">
            <v>1.3149999999999999</v>
          </cell>
          <cell r="AB349">
            <v>0</v>
          </cell>
          <cell r="AC349" t="str">
            <v>5 x 6 x 0.2L</v>
          </cell>
          <cell r="AD349" t="str">
            <v>TRAY WITHOUT SHRINK</v>
          </cell>
          <cell r="AE349" t="str">
            <v>5449000319401</v>
          </cell>
          <cell r="AF349" t="str">
            <v>39.6 x 15.2 x 12.3</v>
          </cell>
          <cell r="AG349">
            <v>6.2560000000000002</v>
          </cell>
          <cell r="AH349">
            <v>6.65</v>
          </cell>
          <cell r="AI349">
            <v>0</v>
          </cell>
          <cell r="AJ349">
            <v>18</v>
          </cell>
          <cell r="AK349">
            <v>8</v>
          </cell>
          <cell r="AL349">
            <v>144</v>
          </cell>
          <cell r="AM349">
            <v>1200</v>
          </cell>
          <cell r="AN349">
            <v>1000</v>
          </cell>
          <cell r="AO349">
            <v>1147</v>
          </cell>
          <cell r="AP349">
            <v>900.86400000000003</v>
          </cell>
          <cell r="AQ349">
            <v>988.06</v>
          </cell>
          <cell r="AR349">
            <v>1</v>
          </cell>
          <cell r="AS349">
            <v>0</v>
          </cell>
          <cell r="AT349" t="str">
            <v>CHEP</v>
          </cell>
          <cell r="AU349" t="str">
            <v>5449000999795</v>
          </cell>
        </row>
        <row r="350">
          <cell r="A350">
            <v>641837</v>
          </cell>
          <cell r="B350" t="str">
            <v>6308</v>
          </cell>
          <cell r="C350" t="str">
            <v>MINUTE MAID APPEL BRICK 0.20L 5X6</v>
          </cell>
          <cell r="D350" t="str">
            <v>MINUTE MAID POMME BRICK 0.20L 5X6</v>
          </cell>
          <cell r="E350" t="str">
            <v>Minute Maid</v>
          </cell>
          <cell r="F350" t="str">
            <v>Apple</v>
          </cell>
          <cell r="G350" t="str">
            <v>BRICKPACK</v>
          </cell>
          <cell r="H350" t="str">
            <v xml:space="preserve"> %</v>
          </cell>
          <cell r="I350" t="str">
            <v>5 x 6 x 0.2L</v>
          </cell>
          <cell r="J350" t="str">
            <v/>
          </cell>
          <cell r="K350">
            <v>30</v>
          </cell>
          <cell r="L350" t="str">
            <v>6% - 3%</v>
          </cell>
          <cell r="M350" t="str">
            <v>12</v>
          </cell>
          <cell r="N350" t="str">
            <v>M</v>
          </cell>
          <cell r="O350" t="str">
            <v>14</v>
          </cell>
          <cell r="P350">
            <v>0.2</v>
          </cell>
          <cell r="Q350" t="str">
            <v>5449000319418</v>
          </cell>
          <cell r="R350" t="str">
            <v>4.75 x 3.75 x 12</v>
          </cell>
          <cell r="S350">
            <v>0.20899999999999999</v>
          </cell>
          <cell r="T350">
            <v>0.218</v>
          </cell>
          <cell r="U350">
            <v>0</v>
          </cell>
          <cell r="V350" t="str">
            <v>6 x 0.2L</v>
          </cell>
          <cell r="W350" t="str">
            <v>SHRINK</v>
          </cell>
          <cell r="X350" t="str">
            <v>5449000319432</v>
          </cell>
          <cell r="Y350" t="str">
            <v>14.2 x 7.6 x 12</v>
          </cell>
          <cell r="Z350">
            <v>1.2509999999999999</v>
          </cell>
          <cell r="AA350">
            <v>1.3149999999999999</v>
          </cell>
          <cell r="AB350">
            <v>0</v>
          </cell>
          <cell r="AC350" t="str">
            <v>5 x 6 x 0.2L</v>
          </cell>
          <cell r="AD350" t="str">
            <v>TRAY WITHOUT SHRINK</v>
          </cell>
          <cell r="AE350" t="str">
            <v>5449000319456</v>
          </cell>
          <cell r="AF350" t="str">
            <v>39.6 x 15.2 x 12.3</v>
          </cell>
          <cell r="AG350">
            <v>6.2560000000000002</v>
          </cell>
          <cell r="AH350">
            <v>6.65</v>
          </cell>
          <cell r="AI350">
            <v>0</v>
          </cell>
          <cell r="AJ350">
            <v>18</v>
          </cell>
          <cell r="AK350">
            <v>8</v>
          </cell>
          <cell r="AL350">
            <v>144</v>
          </cell>
          <cell r="AM350">
            <v>1200</v>
          </cell>
          <cell r="AN350">
            <v>1000</v>
          </cell>
          <cell r="AO350">
            <v>1147</v>
          </cell>
          <cell r="AP350">
            <v>900.86400000000003</v>
          </cell>
          <cell r="AQ350">
            <v>988.05100000000004</v>
          </cell>
          <cell r="AR350">
            <v>1</v>
          </cell>
          <cell r="AS350">
            <v>0</v>
          </cell>
          <cell r="AT350" t="str">
            <v>CHEP</v>
          </cell>
          <cell r="AU350" t="str">
            <v>5449000725011</v>
          </cell>
        </row>
        <row r="351">
          <cell r="A351">
            <v>641838</v>
          </cell>
          <cell r="B351" t="str">
            <v>6309</v>
          </cell>
          <cell r="C351" t="str">
            <v>MINUTE MAID MULTIVITAMINEN BRICK 0.20L 5X6</v>
          </cell>
          <cell r="D351" t="str">
            <v>MINUTE MAID MULTIVITAMINES BRICK 0.20L 5X6</v>
          </cell>
          <cell r="E351" t="str">
            <v>Minute Maid</v>
          </cell>
          <cell r="F351" t="str">
            <v>Multivitamin</v>
          </cell>
          <cell r="G351" t="str">
            <v>BRICKPACK</v>
          </cell>
          <cell r="H351" t="str">
            <v xml:space="preserve"> %</v>
          </cell>
          <cell r="I351" t="str">
            <v>5 x 6 x 0.2L</v>
          </cell>
          <cell r="J351" t="str">
            <v/>
          </cell>
          <cell r="K351">
            <v>30</v>
          </cell>
          <cell r="L351" t="str">
            <v>6% - 3%</v>
          </cell>
          <cell r="M351" t="str">
            <v>12</v>
          </cell>
          <cell r="N351" t="str">
            <v>M</v>
          </cell>
          <cell r="O351" t="str">
            <v>14</v>
          </cell>
          <cell r="P351">
            <v>0.2</v>
          </cell>
          <cell r="Q351" t="str">
            <v>5449000319425</v>
          </cell>
          <cell r="R351" t="str">
            <v>4.75 x 3.75 x 12</v>
          </cell>
          <cell r="S351">
            <v>0.20899999999999999</v>
          </cell>
          <cell r="T351">
            <v>0.218</v>
          </cell>
          <cell r="U351">
            <v>0</v>
          </cell>
          <cell r="V351" t="str">
            <v>6 x 0.2L</v>
          </cell>
          <cell r="W351" t="str">
            <v>SHRINK</v>
          </cell>
          <cell r="X351" t="str">
            <v>5449000319449</v>
          </cell>
          <cell r="Y351" t="str">
            <v>14.2 x 7.6 x 12</v>
          </cell>
          <cell r="Z351">
            <v>1.252</v>
          </cell>
          <cell r="AA351">
            <v>1.3160000000000001</v>
          </cell>
          <cell r="AB351">
            <v>0</v>
          </cell>
          <cell r="AC351" t="str">
            <v>5 x 6 x 0.2L</v>
          </cell>
          <cell r="AD351" t="str">
            <v>TRAY WITHOUT SHRINK</v>
          </cell>
          <cell r="AE351" t="str">
            <v>5449000319463</v>
          </cell>
          <cell r="AF351" t="str">
            <v>39.6 x 15.2 x 12.3</v>
          </cell>
          <cell r="AG351">
            <v>6.2590000000000003</v>
          </cell>
          <cell r="AH351">
            <v>6.6539999999999999</v>
          </cell>
          <cell r="AI351">
            <v>0</v>
          </cell>
          <cell r="AJ351">
            <v>18</v>
          </cell>
          <cell r="AK351">
            <v>8</v>
          </cell>
          <cell r="AL351">
            <v>144</v>
          </cell>
          <cell r="AM351">
            <v>1200</v>
          </cell>
          <cell r="AN351">
            <v>1000</v>
          </cell>
          <cell r="AO351">
            <v>1147</v>
          </cell>
          <cell r="AP351">
            <v>901.29600000000005</v>
          </cell>
          <cell r="AQ351">
            <v>988.57799999999997</v>
          </cell>
          <cell r="AR351">
            <v>1</v>
          </cell>
          <cell r="AS351">
            <v>0</v>
          </cell>
          <cell r="AT351" t="str">
            <v>CHEP</v>
          </cell>
          <cell r="AU351" t="str">
            <v>5449000725028</v>
          </cell>
        </row>
        <row r="352">
          <cell r="A352">
            <v>641842</v>
          </cell>
          <cell r="B352" t="str">
            <v>3255</v>
          </cell>
          <cell r="C352" t="str">
            <v>MINUTE MAID TROPICAL GTB 1.00L X6</v>
          </cell>
          <cell r="D352" t="str">
            <v>MINUTE MAID TROPICAL GTB 1.00L X6</v>
          </cell>
          <cell r="E352" t="str">
            <v>Minute Maid</v>
          </cell>
          <cell r="F352" t="str">
            <v>Tropical</v>
          </cell>
          <cell r="G352" t="str">
            <v>GTB</v>
          </cell>
          <cell r="H352" t="str">
            <v xml:space="preserve"> %</v>
          </cell>
          <cell r="I352" t="str">
            <v>6 x 1L</v>
          </cell>
          <cell r="J352" t="str">
            <v/>
          </cell>
          <cell r="K352">
            <v>6</v>
          </cell>
          <cell r="L352" t="str">
            <v>6% - 3%</v>
          </cell>
          <cell r="M352" t="str">
            <v>12</v>
          </cell>
          <cell r="N352" t="str">
            <v>M</v>
          </cell>
          <cell r="O352" t="str">
            <v>14</v>
          </cell>
          <cell r="P352">
            <v>1</v>
          </cell>
          <cell r="Q352" t="str">
            <v>5449000319319</v>
          </cell>
          <cell r="R352" t="str">
            <v>7 x 6.1 x 25.5</v>
          </cell>
          <cell r="S352">
            <v>1.0389999999999999</v>
          </cell>
          <cell r="T352">
            <v>1.0669999999999999</v>
          </cell>
          <cell r="U352">
            <v>0</v>
          </cell>
          <cell r="V352" t="str">
            <v>1 x 1L</v>
          </cell>
          <cell r="W352" t="str">
            <v>GABLE TOP BRICK</v>
          </cell>
          <cell r="X352" t="str">
            <v>5449000319319</v>
          </cell>
          <cell r="Y352" t="str">
            <v>7 x 6.1 x 25.5</v>
          </cell>
          <cell r="Z352">
            <v>1.0389999999999999</v>
          </cell>
          <cell r="AA352">
            <v>1.0669999999999999</v>
          </cell>
          <cell r="AB352">
            <v>0</v>
          </cell>
          <cell r="AC352" t="str">
            <v>6 x 1L</v>
          </cell>
          <cell r="AD352" t="str">
            <v>TRAY WITHOUT SHRINK</v>
          </cell>
          <cell r="AE352" t="str">
            <v>5449000319326</v>
          </cell>
          <cell r="AF352" t="str">
            <v>20.2 x 14.7 x 26</v>
          </cell>
          <cell r="AG352">
            <v>6.234</v>
          </cell>
          <cell r="AH352">
            <v>6.4859999999999998</v>
          </cell>
          <cell r="AI352">
            <v>0</v>
          </cell>
          <cell r="AJ352">
            <v>40</v>
          </cell>
          <cell r="AK352">
            <v>4</v>
          </cell>
          <cell r="AL352">
            <v>160</v>
          </cell>
          <cell r="AM352">
            <v>1200</v>
          </cell>
          <cell r="AN352">
            <v>1000</v>
          </cell>
          <cell r="AO352">
            <v>1203</v>
          </cell>
          <cell r="AP352">
            <v>997.44</v>
          </cell>
          <cell r="AQ352">
            <v>1068.191</v>
          </cell>
          <cell r="AR352">
            <v>1</v>
          </cell>
          <cell r="AS352">
            <v>0</v>
          </cell>
          <cell r="AT352" t="str">
            <v>CHEP</v>
          </cell>
          <cell r="AU352" t="str">
            <v>5449000996503</v>
          </cell>
        </row>
        <row r="353">
          <cell r="A353">
            <v>641861</v>
          </cell>
          <cell r="B353" t="str">
            <v>3904</v>
          </cell>
          <cell r="C353" t="str">
            <v>FANTA PINEAPPLE AND GRAPEFRUIT ZERO SUGAR BLIK 0.33L 4X6 SLEEK</v>
          </cell>
          <cell r="D353" t="str">
            <v>FANTA PINEAPPLE AND GRAPEFRUIT ZERO SUGAR BOITE 0.33L 4X6</v>
          </cell>
          <cell r="E353" t="str">
            <v>Fanta</v>
          </cell>
          <cell r="F353" t="str">
            <v>Pineapple and Grapefruit Zero Sugar</v>
          </cell>
          <cell r="G353" t="str">
            <v>SLEEKCAN</v>
          </cell>
          <cell r="H353" t="str">
            <v xml:space="preserve"> %</v>
          </cell>
          <cell r="I353" t="str">
            <v>4 x 6 x 0.33L</v>
          </cell>
          <cell r="J353" t="str">
            <v/>
          </cell>
          <cell r="K353">
            <v>24</v>
          </cell>
          <cell r="L353" t="str">
            <v>6% - 3%</v>
          </cell>
          <cell r="M353" t="str">
            <v>6</v>
          </cell>
          <cell r="N353" t="str">
            <v>M</v>
          </cell>
          <cell r="O353" t="str">
            <v>0</v>
          </cell>
          <cell r="P353">
            <v>0.33</v>
          </cell>
          <cell r="Q353" t="str">
            <v>5449000319630</v>
          </cell>
          <cell r="R353" t="str">
            <v>5.8 x 5.8 x 14.55</v>
          </cell>
          <cell r="S353">
            <v>0.33</v>
          </cell>
          <cell r="T353">
            <v>0.34200000000000003</v>
          </cell>
          <cell r="U353">
            <v>0</v>
          </cell>
          <cell r="V353" t="str">
            <v>6 x 0.33L</v>
          </cell>
          <cell r="W353" t="str">
            <v>SHRINK</v>
          </cell>
          <cell r="X353" t="str">
            <v>5449000319647</v>
          </cell>
          <cell r="Y353" t="str">
            <v>17.55 x 11.7 x 14.55</v>
          </cell>
          <cell r="Z353">
            <v>1.982</v>
          </cell>
          <cell r="AA353">
            <v>2.0609999999999999</v>
          </cell>
          <cell r="AB353">
            <v>0</v>
          </cell>
          <cell r="AC353" t="str">
            <v>4 x 6 x 0.33L</v>
          </cell>
          <cell r="AD353" t="str">
            <v>TRAY WITHOUT SHRINK</v>
          </cell>
          <cell r="AE353" t="str">
            <v>5449000319654</v>
          </cell>
          <cell r="AF353" t="str">
            <v>35.8 x 23.7 x 14.75</v>
          </cell>
          <cell r="AG353">
            <v>7.9260000000000002</v>
          </cell>
          <cell r="AH353">
            <v>8.3049999999999997</v>
          </cell>
          <cell r="AI353">
            <v>0</v>
          </cell>
          <cell r="AJ353">
            <v>13</v>
          </cell>
          <cell r="AK353">
            <v>10</v>
          </cell>
          <cell r="AL353">
            <v>130</v>
          </cell>
          <cell r="AM353">
            <v>1200</v>
          </cell>
          <cell r="AN353">
            <v>1000</v>
          </cell>
          <cell r="AO353">
            <v>1638</v>
          </cell>
          <cell r="AP353">
            <v>1030.3800000000001</v>
          </cell>
          <cell r="AQ353">
            <v>1110.0540000000001</v>
          </cell>
          <cell r="AR353">
            <v>3</v>
          </cell>
          <cell r="AS353">
            <v>0</v>
          </cell>
          <cell r="AT353" t="str">
            <v>CHEP</v>
          </cell>
          <cell r="AU353" t="str">
            <v>5449000725370</v>
          </cell>
        </row>
        <row r="354">
          <cell r="A354">
            <v>641870</v>
          </cell>
          <cell r="B354" t="str">
            <v>5167</v>
          </cell>
          <cell r="C354" t="str">
            <v>FUZE TEA BLACK TEA PEACH HIBISCUS BLIK 0.25L 4X6</v>
          </cell>
          <cell r="D354" t="str">
            <v>FUZE TEA BLACK TEA PEACH HIBISCUS BOITE 0.25L 4X6</v>
          </cell>
          <cell r="E354" t="str">
            <v>Fuze tea</v>
          </cell>
          <cell r="F354" t="str">
            <v xml:space="preserve">Black Tea Peach Hibiscus </v>
          </cell>
          <cell r="G354" t="str">
            <v xml:space="preserve">SLIMCAN </v>
          </cell>
          <cell r="H354" t="str">
            <v xml:space="preserve"> %</v>
          </cell>
          <cell r="I354" t="str">
            <v>4 x 6 x 0.25L</v>
          </cell>
          <cell r="J354" t="str">
            <v/>
          </cell>
          <cell r="K354">
            <v>24</v>
          </cell>
          <cell r="L354" t="str">
            <v>6% - 3%</v>
          </cell>
          <cell r="M354" t="str">
            <v>12</v>
          </cell>
          <cell r="N354" t="str">
            <v>M</v>
          </cell>
          <cell r="O354" t="str">
            <v>0</v>
          </cell>
          <cell r="P354">
            <v>0.25</v>
          </cell>
          <cell r="Q354" t="str">
            <v>5449000237620</v>
          </cell>
          <cell r="R354" t="str">
            <v>5.35 x 5.35 x 13.43</v>
          </cell>
          <cell r="S354">
            <v>0.254</v>
          </cell>
          <cell r="T354">
            <v>0.26400000000000001</v>
          </cell>
          <cell r="U354">
            <v>0</v>
          </cell>
          <cell r="V354" t="str">
            <v>6 x 0.25L</v>
          </cell>
          <cell r="W354" t="str">
            <v>CARDBOARD</v>
          </cell>
          <cell r="X354" t="str">
            <v>5449000286505</v>
          </cell>
          <cell r="Y354" t="str">
            <v>15.9 x 10.6 x 13.55</v>
          </cell>
          <cell r="Z354">
            <v>1.5229999999999999</v>
          </cell>
          <cell r="AA354">
            <v>1.617</v>
          </cell>
          <cell r="AB354">
            <v>0</v>
          </cell>
          <cell r="AC354" t="str">
            <v>4 x 6 x 0.25L</v>
          </cell>
          <cell r="AD354" t="str">
            <v>TRAY OVER CARDBOARD</v>
          </cell>
          <cell r="AE354" t="str">
            <v>5449000286512</v>
          </cell>
          <cell r="AF354" t="str">
            <v>33.1 x 21.7 x 13.8</v>
          </cell>
          <cell r="AG354">
            <v>6.0910000000000002</v>
          </cell>
          <cell r="AH354">
            <v>6.5209999999999999</v>
          </cell>
          <cell r="AI354">
            <v>0</v>
          </cell>
          <cell r="AJ354">
            <v>16</v>
          </cell>
          <cell r="AK354">
            <v>10</v>
          </cell>
          <cell r="AL354">
            <v>160</v>
          </cell>
          <cell r="AM354">
            <v>1200</v>
          </cell>
          <cell r="AN354">
            <v>1000</v>
          </cell>
          <cell r="AO354">
            <v>1543</v>
          </cell>
          <cell r="AP354">
            <v>974.56</v>
          </cell>
          <cell r="AQ354">
            <v>1073.913</v>
          </cell>
          <cell r="AR354">
            <v>3</v>
          </cell>
          <cell r="AS354">
            <v>0</v>
          </cell>
          <cell r="AT354" t="str">
            <v>CHEP</v>
          </cell>
          <cell r="AU354" t="str">
            <v>5449000698537</v>
          </cell>
        </row>
        <row r="355">
          <cell r="A355">
            <v>641872</v>
          </cell>
          <cell r="B355" t="str">
            <v>5166</v>
          </cell>
          <cell r="C355" t="str">
            <v>FUZE TEA GREEN TEA MANGO CHAMOMILE BLIK 0.25L 4X6</v>
          </cell>
          <cell r="D355" t="str">
            <v>FUZE TEA GREEN TEA MANGO CHAMOMILE BOITE 0.25L 4X6</v>
          </cell>
          <cell r="E355" t="str">
            <v>Fuze tea</v>
          </cell>
          <cell r="F355" t="str">
            <v>Green Tea Mango Chamomile</v>
          </cell>
          <cell r="G355" t="str">
            <v xml:space="preserve">SLIMCAN </v>
          </cell>
          <cell r="H355" t="str">
            <v xml:space="preserve"> %</v>
          </cell>
          <cell r="I355" t="str">
            <v>4 x 6 x 0.25L</v>
          </cell>
          <cell r="J355" t="str">
            <v/>
          </cell>
          <cell r="K355">
            <v>24</v>
          </cell>
          <cell r="L355" t="str">
            <v>6% - 3%</v>
          </cell>
          <cell r="M355" t="str">
            <v>9</v>
          </cell>
          <cell r="N355" t="str">
            <v>M</v>
          </cell>
          <cell r="O355" t="str">
            <v>0</v>
          </cell>
          <cell r="P355">
            <v>0.25</v>
          </cell>
          <cell r="Q355" t="str">
            <v>5449000119285</v>
          </cell>
          <cell r="R355" t="str">
            <v>5.35 x 5.35 x 13.43</v>
          </cell>
          <cell r="S355">
            <v>0.254</v>
          </cell>
          <cell r="T355">
            <v>0.26400000000000001</v>
          </cell>
          <cell r="U355">
            <v>0</v>
          </cell>
          <cell r="V355" t="str">
            <v>6 x 0.25L</v>
          </cell>
          <cell r="W355" t="str">
            <v>CARDBOARD</v>
          </cell>
          <cell r="X355" t="str">
            <v>5449000012104</v>
          </cell>
          <cell r="Y355" t="str">
            <v>15.9 x 10.6 x 13.55</v>
          </cell>
          <cell r="Z355">
            <v>1.5229999999999999</v>
          </cell>
          <cell r="AA355">
            <v>1.617</v>
          </cell>
          <cell r="AB355">
            <v>0</v>
          </cell>
          <cell r="AC355" t="str">
            <v>4 x 6 x 0.25L</v>
          </cell>
          <cell r="AD355" t="str">
            <v>TRAY OVER CARDBOARD</v>
          </cell>
          <cell r="AE355" t="str">
            <v>5449000012746</v>
          </cell>
          <cell r="AF355" t="str">
            <v>33.1 x 21.7 x 13.8</v>
          </cell>
          <cell r="AG355">
            <v>6.0910000000000002</v>
          </cell>
          <cell r="AH355">
            <v>6.5209999999999999</v>
          </cell>
          <cell r="AI355">
            <v>0</v>
          </cell>
          <cell r="AJ355">
            <v>16</v>
          </cell>
          <cell r="AK355">
            <v>10</v>
          </cell>
          <cell r="AL355">
            <v>160</v>
          </cell>
          <cell r="AM355">
            <v>1200</v>
          </cell>
          <cell r="AN355">
            <v>1000</v>
          </cell>
          <cell r="AO355">
            <v>1543</v>
          </cell>
          <cell r="AP355">
            <v>974.56</v>
          </cell>
          <cell r="AQ355">
            <v>1073.875</v>
          </cell>
          <cell r="AR355">
            <v>3</v>
          </cell>
          <cell r="AS355">
            <v>0</v>
          </cell>
          <cell r="AT355" t="str">
            <v>CHEP</v>
          </cell>
          <cell r="AU355" t="str">
            <v>5449000722676</v>
          </cell>
        </row>
        <row r="356">
          <cell r="A356">
            <v>641875</v>
          </cell>
          <cell r="B356" t="str">
            <v>3897</v>
          </cell>
          <cell r="C356" t="str">
            <v>FUZE TEA GREEN TEA MANGO CHAMOMILE(45)/FUZE TEA BLACK TEA PEACH HIBISCUS(135) BLIK 0.25L 180X6 HP TOSCA</v>
          </cell>
          <cell r="D356" t="str">
            <v>FUZE TEA GREEN TEA MANGO CHAMOMILE(45)/FUZE TEA BLACK TEA PEACH HIBISCUS(135) BOITE 0.25L 180X6 HP TOSCA</v>
          </cell>
          <cell r="E356" t="str">
            <v>Fuze tea</v>
          </cell>
          <cell r="F356" t="str">
            <v>Mix</v>
          </cell>
          <cell r="G356" t="str">
            <v xml:space="preserve">SLIMCAN </v>
          </cell>
          <cell r="H356" t="str">
            <v xml:space="preserve"> %</v>
          </cell>
          <cell r="I356" t="str">
            <v>45 x 4 x 6 x 0.25L</v>
          </cell>
          <cell r="J356" t="str">
            <v/>
          </cell>
          <cell r="K356">
            <v>1080</v>
          </cell>
          <cell r="L356" t="str">
            <v>6% - 3%</v>
          </cell>
          <cell r="M356" t="str">
            <v>9</v>
          </cell>
          <cell r="N356" t="str">
            <v>M</v>
          </cell>
          <cell r="O356" t="str">
            <v>0</v>
          </cell>
          <cell r="P356">
            <v>0.25</v>
          </cell>
          <cell r="Q356" t="str">
            <v>n/a</v>
          </cell>
          <cell r="R356" t="str">
            <v>5.35 x 5.35 x 13.4</v>
          </cell>
          <cell r="S356">
            <v>0.254</v>
          </cell>
          <cell r="T356">
            <v>0.26400000000000001</v>
          </cell>
          <cell r="U356">
            <v>0</v>
          </cell>
          <cell r="V356" t="str">
            <v>6 x 0.25L</v>
          </cell>
          <cell r="W356" t="str">
            <v>CARDBOARD</v>
          </cell>
          <cell r="X356" t="str">
            <v>n/a</v>
          </cell>
          <cell r="Y356" t="str">
            <v>15.9 x 10.6 x 13.55</v>
          </cell>
          <cell r="Z356">
            <v>1.5229999999999999</v>
          </cell>
          <cell r="AA356">
            <v>1.617</v>
          </cell>
          <cell r="AB356">
            <v>0</v>
          </cell>
          <cell r="AC356" t="str">
            <v>45 x 4 x 6 x 0.25L</v>
          </cell>
          <cell r="AD356" t="str">
            <v>HALF PALLET</v>
          </cell>
          <cell r="AE356" t="str">
            <v>3383260017559</v>
          </cell>
          <cell r="AF356" t="str">
            <v>80 x 60 x 137.4</v>
          </cell>
          <cell r="AG356">
            <v>274.09500000000003</v>
          </cell>
          <cell r="AH356">
            <v>300.70800000000003</v>
          </cell>
          <cell r="AI356">
            <v>0</v>
          </cell>
          <cell r="AJ356">
            <v>2</v>
          </cell>
          <cell r="AK356">
            <v>1</v>
          </cell>
          <cell r="AL356">
            <v>2</v>
          </cell>
          <cell r="AM356">
            <v>1200</v>
          </cell>
          <cell r="AN356">
            <v>800</v>
          </cell>
          <cell r="AO356">
            <v>1531</v>
          </cell>
          <cell r="AP356">
            <v>548.19000000000005</v>
          </cell>
          <cell r="AQ356">
            <v>626.41600000000005</v>
          </cell>
          <cell r="AR356">
            <v>1</v>
          </cell>
          <cell r="AS356">
            <v>0</v>
          </cell>
          <cell r="AT356" t="str">
            <v>1xECHEP + 2x1/2 TOSCA</v>
          </cell>
          <cell r="AU356" t="str">
            <v>3383260017535</v>
          </cell>
        </row>
        <row r="357">
          <cell r="A357">
            <v>641884</v>
          </cell>
          <cell r="B357" t="str">
            <v>3371</v>
          </cell>
          <cell r="C357" t="str">
            <v>COSTA MOCHA ITALIA MEDIUM ROAST POD 13G X48</v>
          </cell>
          <cell r="D357" t="str">
            <v>COSTA MOCHA ITALIA MEDIUM ROAST POD 13G X48</v>
          </cell>
          <cell r="E357" t="str">
            <v>Costa Pods</v>
          </cell>
          <cell r="F357" t="str">
            <v/>
          </cell>
          <cell r="G357" t="str">
            <v>POD</v>
          </cell>
          <cell r="H357" t="str">
            <v xml:space="preserve"> %</v>
          </cell>
          <cell r="I357" t="str">
            <v>48 x 13G</v>
          </cell>
          <cell r="J357" t="str">
            <v/>
          </cell>
          <cell r="K357">
            <v>48</v>
          </cell>
          <cell r="L357" t="str">
            <v>6% - 3%</v>
          </cell>
          <cell r="M357" t="str">
            <v>24</v>
          </cell>
          <cell r="N357" t="str">
            <v>M</v>
          </cell>
          <cell r="O357" t="str">
            <v>0</v>
          </cell>
          <cell r="P357" t="str">
            <v>13G</v>
          </cell>
          <cell r="Q357" t="str">
            <v>0.013</v>
          </cell>
          <cell r="R357" t="str">
            <v>0 x 0 x 0</v>
          </cell>
          <cell r="S357">
            <v>1.2E-2</v>
          </cell>
          <cell r="T357">
            <v>0</v>
          </cell>
          <cell r="U357">
            <v>0</v>
          </cell>
          <cell r="V357" t="str">
            <v>1 x 13G</v>
          </cell>
          <cell r="W357" t="str">
            <v>PODS</v>
          </cell>
          <cell r="X357" t="str">
            <v>n/a</v>
          </cell>
          <cell r="Y357" t="str">
            <v>0 x 0 x 0</v>
          </cell>
          <cell r="Z357">
            <v>1.2E-2</v>
          </cell>
          <cell r="AA357">
            <v>0</v>
          </cell>
          <cell r="AB357">
            <v>0</v>
          </cell>
          <cell r="AC357" t="str">
            <v>48 x 0.12L</v>
          </cell>
          <cell r="AD357" t="str">
            <v>CARDBOARD</v>
          </cell>
          <cell r="AE357" t="str">
            <v>5012547000080</v>
          </cell>
          <cell r="AF357" t="str">
            <v>25.6 x 17.4 x 7.8</v>
          </cell>
          <cell r="AG357">
            <v>0.59799999999999998</v>
          </cell>
          <cell r="AH357">
            <v>0.70199999999999996</v>
          </cell>
          <cell r="AI357">
            <v>0</v>
          </cell>
          <cell r="AJ357">
            <v>19</v>
          </cell>
          <cell r="AK357">
            <v>19</v>
          </cell>
          <cell r="AL357">
            <v>361</v>
          </cell>
          <cell r="AM357">
            <v>1200</v>
          </cell>
          <cell r="AN357">
            <v>800</v>
          </cell>
          <cell r="AO357">
            <v>1626</v>
          </cell>
          <cell r="AP357">
            <v>215.87799999999999</v>
          </cell>
          <cell r="AQ357">
            <v>356.25</v>
          </cell>
          <cell r="AR357">
            <v>1</v>
          </cell>
          <cell r="AS357">
            <v>0</v>
          </cell>
          <cell r="AT357" t="str">
            <v xml:space="preserve">EURO White </v>
          </cell>
          <cell r="AU357" t="str">
            <v>n/a</v>
          </cell>
        </row>
        <row r="358">
          <cell r="A358">
            <v>641920</v>
          </cell>
          <cell r="B358" t="str">
            <v>3372</v>
          </cell>
          <cell r="C358" t="str">
            <v>COSTA MOCHA ITALIA MEDIUM ROAST POD 8.5G X48</v>
          </cell>
          <cell r="D358" t="str">
            <v>COSTA MOCHA ITALIA MEDIUM ROAST POD 8.5G X48</v>
          </cell>
          <cell r="E358" t="str">
            <v>Costa Pods</v>
          </cell>
          <cell r="F358" t="str">
            <v/>
          </cell>
          <cell r="G358" t="str">
            <v>POD</v>
          </cell>
          <cell r="H358" t="str">
            <v xml:space="preserve"> %</v>
          </cell>
          <cell r="I358" t="str">
            <v>48 x 8.5G</v>
          </cell>
          <cell r="J358" t="str">
            <v/>
          </cell>
          <cell r="K358">
            <v>48</v>
          </cell>
          <cell r="L358" t="str">
            <v>6% - 3%</v>
          </cell>
          <cell r="M358" t="str">
            <v>24</v>
          </cell>
          <cell r="N358" t="str">
            <v>M</v>
          </cell>
          <cell r="O358" t="str">
            <v>0</v>
          </cell>
          <cell r="P358" t="str">
            <v>8.5G</v>
          </cell>
          <cell r="Q358" t="str">
            <v>0.0085</v>
          </cell>
          <cell r="R358" t="str">
            <v>0 x 0 x 0</v>
          </cell>
          <cell r="S358">
            <v>1.2E-2</v>
          </cell>
          <cell r="T358">
            <v>0</v>
          </cell>
          <cell r="U358">
            <v>0</v>
          </cell>
          <cell r="V358" t="str">
            <v>1 x 8.5G</v>
          </cell>
          <cell r="W358" t="str">
            <v>PODS</v>
          </cell>
          <cell r="X358" t="str">
            <v>n/a</v>
          </cell>
          <cell r="Y358" t="str">
            <v>0 x 0 x 0</v>
          </cell>
          <cell r="Z358">
            <v>1.2E-2</v>
          </cell>
          <cell r="AA358">
            <v>0</v>
          </cell>
          <cell r="AB358">
            <v>0</v>
          </cell>
          <cell r="AC358" t="str">
            <v>48 x 0.12L</v>
          </cell>
          <cell r="AD358" t="str">
            <v>CARDBOARD</v>
          </cell>
          <cell r="AE358" t="str">
            <v>5012547002459</v>
          </cell>
          <cell r="AF358" t="str">
            <v>25.6 x 17.4 x 7.8</v>
          </cell>
          <cell r="AG358">
            <v>0.59799999999999998</v>
          </cell>
          <cell r="AH358">
            <v>0.70199999999999996</v>
          </cell>
          <cell r="AI358">
            <v>0</v>
          </cell>
          <cell r="AJ358">
            <v>24.066666666666663</v>
          </cell>
          <cell r="AK358">
            <v>15</v>
          </cell>
          <cell r="AL358">
            <v>361</v>
          </cell>
          <cell r="AM358">
            <v>1200</v>
          </cell>
          <cell r="AN358">
            <v>800</v>
          </cell>
          <cell r="AO358">
            <v>1080</v>
          </cell>
          <cell r="AP358">
            <v>215.87799999999999</v>
          </cell>
          <cell r="AQ358">
            <v>278.32600000000002</v>
          </cell>
          <cell r="AR358">
            <v>1</v>
          </cell>
          <cell r="AS358">
            <v>0</v>
          </cell>
          <cell r="AT358" t="str">
            <v xml:space="preserve">EURO White </v>
          </cell>
          <cell r="AU358" t="str">
            <v>n/a</v>
          </cell>
        </row>
        <row r="359">
          <cell r="A359">
            <v>641921</v>
          </cell>
          <cell r="B359" t="str">
            <v>3373</v>
          </cell>
          <cell r="C359" t="str">
            <v>COSTA COLOMBIAN MEDIUM ROAST POD 8.5G X48</v>
          </cell>
          <cell r="D359" t="str">
            <v>COSTA COLOMBIAN MEDIUM ROAST POD 8.5G X48</v>
          </cell>
          <cell r="E359" t="str">
            <v>Costa Pods</v>
          </cell>
          <cell r="F359" t="str">
            <v/>
          </cell>
          <cell r="G359" t="str">
            <v>POD</v>
          </cell>
          <cell r="H359" t="str">
            <v xml:space="preserve"> %</v>
          </cell>
          <cell r="I359" t="str">
            <v>48 x 8.5G</v>
          </cell>
          <cell r="J359" t="str">
            <v/>
          </cell>
          <cell r="K359">
            <v>48</v>
          </cell>
          <cell r="L359" t="str">
            <v>6% - 3%</v>
          </cell>
          <cell r="M359" t="str">
            <v>24</v>
          </cell>
          <cell r="N359" t="str">
            <v>M</v>
          </cell>
          <cell r="O359" t="str">
            <v>0</v>
          </cell>
          <cell r="P359" t="str">
            <v>8.5G</v>
          </cell>
          <cell r="Q359" t="str">
            <v>0.0085</v>
          </cell>
          <cell r="R359" t="str">
            <v>0 x 0 x 0</v>
          </cell>
          <cell r="S359">
            <v>1.2E-2</v>
          </cell>
          <cell r="T359">
            <v>0</v>
          </cell>
          <cell r="U359">
            <v>0</v>
          </cell>
          <cell r="V359" t="str">
            <v>1 x 8.5G</v>
          </cell>
          <cell r="W359" t="str">
            <v>PODS</v>
          </cell>
          <cell r="X359" t="str">
            <v>n/a</v>
          </cell>
          <cell r="Y359" t="str">
            <v>0 x 0 x 0</v>
          </cell>
          <cell r="Z359">
            <v>1.2E-2</v>
          </cell>
          <cell r="AA359">
            <v>0</v>
          </cell>
          <cell r="AB359">
            <v>0</v>
          </cell>
          <cell r="AC359" t="str">
            <v>48 x 0.12L</v>
          </cell>
          <cell r="AD359" t="str">
            <v>CARDBOARD</v>
          </cell>
          <cell r="AE359" t="str">
            <v>5012547002497</v>
          </cell>
          <cell r="AF359" t="str">
            <v>25.6 x 17.4 x 7.8</v>
          </cell>
          <cell r="AG359">
            <v>0.59799999999999998</v>
          </cell>
          <cell r="AH359">
            <v>0.70199999999999996</v>
          </cell>
          <cell r="AI359">
            <v>0</v>
          </cell>
          <cell r="AJ359">
            <v>24.066666666666663</v>
          </cell>
          <cell r="AK359">
            <v>15</v>
          </cell>
          <cell r="AL359">
            <v>361</v>
          </cell>
          <cell r="AM359">
            <v>1200</v>
          </cell>
          <cell r="AN359">
            <v>800</v>
          </cell>
          <cell r="AO359">
            <v>1080</v>
          </cell>
          <cell r="AP359">
            <v>215.87799999999999</v>
          </cell>
          <cell r="AQ359">
            <v>264.49400000000003</v>
          </cell>
          <cell r="AR359">
            <v>1</v>
          </cell>
          <cell r="AS359">
            <v>0</v>
          </cell>
          <cell r="AT359" t="str">
            <v xml:space="preserve">EURO White </v>
          </cell>
          <cell r="AU359" t="str">
            <v>n/a</v>
          </cell>
        </row>
        <row r="360">
          <cell r="A360">
            <v>641980</v>
          </cell>
          <cell r="B360" t="str">
            <v>3890</v>
          </cell>
          <cell r="C360" t="str">
            <v>COCA-COLA ZERO NO CAFFEINE BLIK 0.25L 3X8</v>
          </cell>
          <cell r="D360" t="str">
            <v>COCA COLA ZERO NO CAFFEINE BOITE 0.25L 3X8</v>
          </cell>
          <cell r="E360" t="str">
            <v>Coca-Cola Zero</v>
          </cell>
          <cell r="F360" t="str">
            <v>No Caffeine</v>
          </cell>
          <cell r="G360" t="str">
            <v xml:space="preserve">SLIMCAN </v>
          </cell>
          <cell r="H360" t="str">
            <v xml:space="preserve"> %</v>
          </cell>
          <cell r="I360" t="str">
            <v>3 x 8 x 0.25L</v>
          </cell>
          <cell r="J360" t="str">
            <v/>
          </cell>
          <cell r="K360">
            <v>24</v>
          </cell>
          <cell r="L360" t="str">
            <v>6% - 3%</v>
          </cell>
          <cell r="M360" t="str">
            <v>6</v>
          </cell>
          <cell r="N360" t="str">
            <v>M</v>
          </cell>
          <cell r="O360" t="str">
            <v>0</v>
          </cell>
          <cell r="P360">
            <v>0.25</v>
          </cell>
          <cell r="Q360" t="str">
            <v>5449000227959</v>
          </cell>
          <cell r="R360" t="str">
            <v>5.35 x 5.35 x 13.43</v>
          </cell>
          <cell r="S360">
            <v>0.249</v>
          </cell>
          <cell r="T360">
            <v>0.25900000000000001</v>
          </cell>
          <cell r="U360">
            <v>0</v>
          </cell>
          <cell r="V360" t="str">
            <v>8 x 0.25L</v>
          </cell>
          <cell r="W360" t="str">
            <v>SHRINK</v>
          </cell>
          <cell r="X360" t="str">
            <v>5449000269812</v>
          </cell>
          <cell r="Y360" t="str">
            <v>21.4 x 10.7 x 13.5</v>
          </cell>
          <cell r="Z360">
            <v>1.996</v>
          </cell>
          <cell r="AA360">
            <v>2.0840000000000001</v>
          </cell>
          <cell r="AB360">
            <v>0</v>
          </cell>
          <cell r="AC360" t="str">
            <v>3 x 8 x 0.25L</v>
          </cell>
          <cell r="AD360" t="str">
            <v>TRAY WITH SHRINK</v>
          </cell>
          <cell r="AE360" t="str">
            <v>5449000269829</v>
          </cell>
          <cell r="AF360" t="str">
            <v>32.6 x 21.9 x 13.68</v>
          </cell>
          <cell r="AG360">
            <v>5.9870000000000001</v>
          </cell>
          <cell r="AH360">
            <v>6.319</v>
          </cell>
          <cell r="AI360">
            <v>0</v>
          </cell>
          <cell r="AJ360">
            <v>16</v>
          </cell>
          <cell r="AK360">
            <v>10</v>
          </cell>
          <cell r="AL360">
            <v>160</v>
          </cell>
          <cell r="AM360">
            <v>1200</v>
          </cell>
          <cell r="AN360">
            <v>1000</v>
          </cell>
          <cell r="AO360">
            <v>1531</v>
          </cell>
          <cell r="AP360">
            <v>957.92</v>
          </cell>
          <cell r="AQ360">
            <v>1041.355</v>
          </cell>
          <cell r="AR360">
            <v>3</v>
          </cell>
          <cell r="AS360">
            <v>0</v>
          </cell>
          <cell r="AT360" t="str">
            <v>CHEP</v>
          </cell>
          <cell r="AU360" t="str">
            <v>5449000686565</v>
          </cell>
        </row>
        <row r="361">
          <cell r="A361">
            <v>641992</v>
          </cell>
          <cell r="B361" t="str">
            <v>3887</v>
          </cell>
          <cell r="C361" t="str">
            <v>COCA-COLA BLIK 0.25L 3X8</v>
          </cell>
          <cell r="D361" t="str">
            <v>COCA-COLA BOITE 0.25L 3X8</v>
          </cell>
          <cell r="E361" t="str">
            <v>Coca-Cola</v>
          </cell>
          <cell r="F361" t="str">
            <v/>
          </cell>
          <cell r="G361" t="str">
            <v xml:space="preserve">SLIMCAN </v>
          </cell>
          <cell r="H361" t="str">
            <v xml:space="preserve"> %</v>
          </cell>
          <cell r="I361" t="str">
            <v>3 x 8 x 0.25L</v>
          </cell>
          <cell r="J361" t="str">
            <v/>
          </cell>
          <cell r="K361">
            <v>24</v>
          </cell>
          <cell r="L361" t="str">
            <v>6% - 3%</v>
          </cell>
          <cell r="M361" t="str">
            <v>12</v>
          </cell>
          <cell r="N361" t="str">
            <v>M</v>
          </cell>
          <cell r="O361" t="str">
            <v>0</v>
          </cell>
          <cell r="P361">
            <v>0.25</v>
          </cell>
          <cell r="Q361" t="str">
            <v>5449000008046</v>
          </cell>
          <cell r="R361" t="str">
            <v>5.35 x 5.35 x 13.43</v>
          </cell>
          <cell r="S361">
            <v>0.26</v>
          </cell>
          <cell r="T361">
            <v>0.27</v>
          </cell>
          <cell r="U361">
            <v>0</v>
          </cell>
          <cell r="V361" t="str">
            <v>8 x 0.25L</v>
          </cell>
          <cell r="W361" t="str">
            <v>SHRINK</v>
          </cell>
          <cell r="X361" t="str">
            <v>5449000220592</v>
          </cell>
          <cell r="Y361" t="str">
            <v>21.4 x 10.7 x 13.5</v>
          </cell>
          <cell r="Z361">
            <v>2.077</v>
          </cell>
          <cell r="AA361">
            <v>2.165</v>
          </cell>
          <cell r="AB361">
            <v>0</v>
          </cell>
          <cell r="AC361" t="str">
            <v>3 x 8 x 0.25L</v>
          </cell>
          <cell r="AD361" t="str">
            <v>TRAY WITH SHRINK</v>
          </cell>
          <cell r="AE361" t="str">
            <v>5449000220639</v>
          </cell>
          <cell r="AF361" t="str">
            <v>32.6 x 21.9 x 13.68</v>
          </cell>
          <cell r="AG361">
            <v>6.2309999999999999</v>
          </cell>
          <cell r="AH361">
            <v>6.5629999999999997</v>
          </cell>
          <cell r="AI361">
            <v>0</v>
          </cell>
          <cell r="AJ361">
            <v>16</v>
          </cell>
          <cell r="AK361">
            <v>10</v>
          </cell>
          <cell r="AL361">
            <v>160</v>
          </cell>
          <cell r="AM361">
            <v>1200</v>
          </cell>
          <cell r="AN361">
            <v>1000</v>
          </cell>
          <cell r="AO361">
            <v>1531</v>
          </cell>
          <cell r="AP361">
            <v>996.96</v>
          </cell>
          <cell r="AQ361">
            <v>1080.3789999999999</v>
          </cell>
          <cell r="AR361">
            <v>3</v>
          </cell>
          <cell r="AS361">
            <v>0</v>
          </cell>
          <cell r="AT361" t="str">
            <v>CHEP</v>
          </cell>
          <cell r="AU361" t="str">
            <v>5449000725738</v>
          </cell>
        </row>
        <row r="362">
          <cell r="A362">
            <v>641993</v>
          </cell>
          <cell r="B362" t="str">
            <v>3888</v>
          </cell>
          <cell r="C362" t="str">
            <v>COCA-COLA ZERO BLIK 0.25L 3X8</v>
          </cell>
          <cell r="D362" t="str">
            <v>COCA-COLA ZERO BOITE 0.25L 3X8</v>
          </cell>
          <cell r="E362" t="str">
            <v>Coca-Cola Zero</v>
          </cell>
          <cell r="F362" t="str">
            <v/>
          </cell>
          <cell r="G362" t="str">
            <v xml:space="preserve">SLIMCAN </v>
          </cell>
          <cell r="H362" t="str">
            <v xml:space="preserve"> %</v>
          </cell>
          <cell r="I362" t="str">
            <v>3 x 8 x 0.25L</v>
          </cell>
          <cell r="J362" t="str">
            <v/>
          </cell>
          <cell r="K362">
            <v>24</v>
          </cell>
          <cell r="L362" t="str">
            <v>6% - 3%</v>
          </cell>
          <cell r="M362" t="str">
            <v>6</v>
          </cell>
          <cell r="N362" t="str">
            <v>M</v>
          </cell>
          <cell r="O362" t="str">
            <v>0</v>
          </cell>
          <cell r="P362">
            <v>0.25</v>
          </cell>
          <cell r="Q362" t="str">
            <v>5449000020987</v>
          </cell>
          <cell r="R362" t="str">
            <v>5.35 x 5.35 x 13.43</v>
          </cell>
          <cell r="S362">
            <v>0.25</v>
          </cell>
          <cell r="T362">
            <v>0.26</v>
          </cell>
          <cell r="U362">
            <v>0</v>
          </cell>
          <cell r="V362" t="str">
            <v>8 x 0.25L</v>
          </cell>
          <cell r="W362" t="str">
            <v>SHRINK</v>
          </cell>
          <cell r="X362" t="str">
            <v>5449000220608</v>
          </cell>
          <cell r="Y362" t="str">
            <v>21.4 x 10.7 x 13.5</v>
          </cell>
          <cell r="Z362">
            <v>1.996</v>
          </cell>
          <cell r="AA362">
            <v>2.0840000000000001</v>
          </cell>
          <cell r="AB362">
            <v>0</v>
          </cell>
          <cell r="AC362" t="str">
            <v>3 x 8 x 0.25L</v>
          </cell>
          <cell r="AD362" t="str">
            <v>TRAY WITH SHRINK</v>
          </cell>
          <cell r="AE362" t="str">
            <v>5449000220622</v>
          </cell>
          <cell r="AF362" t="str">
            <v>32.6 x 21.9 x 13.68</v>
          </cell>
          <cell r="AG362">
            <v>5.9880000000000004</v>
          </cell>
          <cell r="AH362">
            <v>6.319</v>
          </cell>
          <cell r="AI362">
            <v>0</v>
          </cell>
          <cell r="AJ362">
            <v>16</v>
          </cell>
          <cell r="AK362">
            <v>10</v>
          </cell>
          <cell r="AL362">
            <v>160</v>
          </cell>
          <cell r="AM362">
            <v>1200</v>
          </cell>
          <cell r="AN362">
            <v>1000</v>
          </cell>
          <cell r="AO362">
            <v>1531</v>
          </cell>
          <cell r="AP362">
            <v>958.08</v>
          </cell>
          <cell r="AQ362">
            <v>1041.403</v>
          </cell>
          <cell r="AR362">
            <v>3</v>
          </cell>
          <cell r="AS362">
            <v>0</v>
          </cell>
          <cell r="AT362" t="str">
            <v>CHEP</v>
          </cell>
          <cell r="AU362" t="str">
            <v>5449000725745</v>
          </cell>
        </row>
        <row r="363">
          <cell r="A363">
            <v>641994</v>
          </cell>
          <cell r="B363" t="str">
            <v>3889</v>
          </cell>
          <cell r="C363" t="str">
            <v>FANTA SINAAS BLIK 0.25L 3X8</v>
          </cell>
          <cell r="D363" t="str">
            <v>FANTA ORANGE BOITE 0.25L 3X8</v>
          </cell>
          <cell r="E363" t="str">
            <v>Fanta</v>
          </cell>
          <cell r="F363" t="str">
            <v>Orange</v>
          </cell>
          <cell r="G363" t="str">
            <v xml:space="preserve">SLIMCAN </v>
          </cell>
          <cell r="H363" t="str">
            <v xml:space="preserve"> %</v>
          </cell>
          <cell r="I363" t="str">
            <v>3 x 8 x 0.25L</v>
          </cell>
          <cell r="J363" t="str">
            <v/>
          </cell>
          <cell r="K363">
            <v>24</v>
          </cell>
          <cell r="L363" t="str">
            <v>6% - 3%</v>
          </cell>
          <cell r="M363" t="str">
            <v>12</v>
          </cell>
          <cell r="N363" t="str">
            <v>M</v>
          </cell>
          <cell r="O363" t="str">
            <v>0</v>
          </cell>
          <cell r="P363">
            <v>0.25</v>
          </cell>
          <cell r="Q363" t="str">
            <v>5449000000712</v>
          </cell>
          <cell r="R363" t="str">
            <v>5.35 x 5.35 x 13.43</v>
          </cell>
          <cell r="S363">
            <v>0.26100000000000001</v>
          </cell>
          <cell r="T363">
            <v>0.27100000000000002</v>
          </cell>
          <cell r="U363">
            <v>0</v>
          </cell>
          <cell r="V363" t="str">
            <v>8 x 0.25L</v>
          </cell>
          <cell r="W363" t="str">
            <v>SHRINK</v>
          </cell>
          <cell r="X363" t="str">
            <v>5449000222121</v>
          </cell>
          <cell r="Y363" t="str">
            <v>21.4 x 10.7 x 13.5</v>
          </cell>
          <cell r="Z363">
            <v>2.0859999999999999</v>
          </cell>
          <cell r="AA363">
            <v>2.1749999999999998</v>
          </cell>
          <cell r="AB363">
            <v>0</v>
          </cell>
          <cell r="AC363" t="str">
            <v>3 x 8 x 0.25L</v>
          </cell>
          <cell r="AD363" t="str">
            <v>TRAY WITH SHRINK</v>
          </cell>
          <cell r="AE363" t="str">
            <v>5449000222138</v>
          </cell>
          <cell r="AF363" t="str">
            <v>32.6 x 21.9 x 13.68</v>
          </cell>
          <cell r="AG363">
            <v>6.2590000000000003</v>
          </cell>
          <cell r="AH363">
            <v>6.5910000000000002</v>
          </cell>
          <cell r="AI363">
            <v>0</v>
          </cell>
          <cell r="AJ363">
            <v>16</v>
          </cell>
          <cell r="AK363">
            <v>10</v>
          </cell>
          <cell r="AL363">
            <v>160</v>
          </cell>
          <cell r="AM363">
            <v>1200</v>
          </cell>
          <cell r="AN363">
            <v>1000</v>
          </cell>
          <cell r="AO363">
            <v>1531</v>
          </cell>
          <cell r="AP363">
            <v>1001.44</v>
          </cell>
          <cell r="AQ363">
            <v>1084.9100000000001</v>
          </cell>
          <cell r="AR363">
            <v>3</v>
          </cell>
          <cell r="AS363">
            <v>0</v>
          </cell>
          <cell r="AT363" t="str">
            <v>CHEP</v>
          </cell>
          <cell r="AU363" t="str">
            <v>5449000725752</v>
          </cell>
        </row>
        <row r="364">
          <cell r="A364">
            <v>642056</v>
          </cell>
          <cell r="B364" t="str">
            <v>3511</v>
          </cell>
          <cell r="C364" t="str">
            <v>COCA-COLA ZERO PET 0.375L 4X6</v>
          </cell>
          <cell r="D364" t="str">
            <v>COCA-COLA ZERO PET 0.375L 4X6</v>
          </cell>
          <cell r="E364" t="str">
            <v>Coca-Cola Zero</v>
          </cell>
          <cell r="F364" t="str">
            <v/>
          </cell>
          <cell r="G364" t="str">
            <v>PET</v>
          </cell>
          <cell r="H364" t="str">
            <v xml:space="preserve"> %</v>
          </cell>
          <cell r="I364" t="str">
            <v>4 x 6 x 0.375L</v>
          </cell>
          <cell r="J364" t="str">
            <v/>
          </cell>
          <cell r="K364">
            <v>24</v>
          </cell>
          <cell r="L364" t="str">
            <v>6% - 3%</v>
          </cell>
          <cell r="M364" t="str">
            <v>5</v>
          </cell>
          <cell r="N364" t="str">
            <v>M</v>
          </cell>
          <cell r="O364" t="str">
            <v>0</v>
          </cell>
          <cell r="P364">
            <v>0.375</v>
          </cell>
          <cell r="Q364" t="str">
            <v>5449000016454</v>
          </cell>
          <cell r="R364" t="str">
            <v>5.95 x 5.95 x 20.4</v>
          </cell>
          <cell r="S364">
            <v>0.374</v>
          </cell>
          <cell r="T364">
            <v>0.39500000000000002</v>
          </cell>
          <cell r="U364">
            <v>0</v>
          </cell>
          <cell r="V364" t="str">
            <v>6 x 0.375L</v>
          </cell>
          <cell r="W364" t="str">
            <v>SHRINK</v>
          </cell>
          <cell r="X364" t="str">
            <v>5449000219251</v>
          </cell>
          <cell r="Y364" t="str">
            <v>17.85 x 11.9 x 20.4</v>
          </cell>
          <cell r="Z364">
            <v>2.246</v>
          </cell>
          <cell r="AA364">
            <v>2.3809999999999998</v>
          </cell>
          <cell r="AB364">
            <v>0</v>
          </cell>
          <cell r="AC364" t="str">
            <v>4 x 6 x 0.375L</v>
          </cell>
          <cell r="AD364" t="str">
            <v>SHRINKWRAP OVER SHRINKWRAP</v>
          </cell>
          <cell r="AE364" t="str">
            <v>5449000282422</v>
          </cell>
          <cell r="AF364" t="str">
            <v>35.7 x 23.8 x 20.4</v>
          </cell>
          <cell r="AG364">
            <v>8.9819999999999993</v>
          </cell>
          <cell r="AH364">
            <v>9.5389999999999997</v>
          </cell>
          <cell r="AI364">
            <v>0</v>
          </cell>
          <cell r="AJ364">
            <v>10</v>
          </cell>
          <cell r="AK364">
            <v>7</v>
          </cell>
          <cell r="AL364">
            <v>70</v>
          </cell>
          <cell r="AM364">
            <v>1200</v>
          </cell>
          <cell r="AN364">
            <v>800</v>
          </cell>
          <cell r="AO364">
            <v>1573</v>
          </cell>
          <cell r="AP364">
            <v>628.74</v>
          </cell>
          <cell r="AQ364">
            <v>692.96799999999996</v>
          </cell>
          <cell r="AR364">
            <v>2</v>
          </cell>
          <cell r="AS364">
            <v>0</v>
          </cell>
          <cell r="AT364" t="str">
            <v>EURO CHEP</v>
          </cell>
          <cell r="AU364" t="str">
            <v>5449000726063</v>
          </cell>
        </row>
        <row r="365">
          <cell r="A365">
            <v>642059</v>
          </cell>
          <cell r="B365" t="str">
            <v>3512</v>
          </cell>
          <cell r="C365" t="str">
            <v>COCA-COLA PET 0.375L 4X6</v>
          </cell>
          <cell r="D365" t="str">
            <v>COCA-COLA PET 0.375L 4X6</v>
          </cell>
          <cell r="E365" t="str">
            <v>Coca-Cola</v>
          </cell>
          <cell r="F365" t="str">
            <v/>
          </cell>
          <cell r="G365" t="str">
            <v>PET</v>
          </cell>
          <cell r="H365" t="str">
            <v xml:space="preserve"> %</v>
          </cell>
          <cell r="I365" t="str">
            <v>4 x 6 x 0.375L</v>
          </cell>
          <cell r="J365" t="str">
            <v/>
          </cell>
          <cell r="K365">
            <v>24</v>
          </cell>
          <cell r="L365" t="str">
            <v>6% - 3%</v>
          </cell>
          <cell r="M365" t="str">
            <v>5</v>
          </cell>
          <cell r="N365" t="str">
            <v>M</v>
          </cell>
          <cell r="O365" t="str">
            <v>0</v>
          </cell>
          <cell r="P365">
            <v>0.375</v>
          </cell>
          <cell r="Q365" t="str">
            <v>5449000015150</v>
          </cell>
          <cell r="R365" t="str">
            <v>5.95 x 5.95 x 20.4</v>
          </cell>
          <cell r="S365">
            <v>0.38900000000000001</v>
          </cell>
          <cell r="T365">
            <v>0.41</v>
          </cell>
          <cell r="U365">
            <v>0</v>
          </cell>
          <cell r="V365" t="str">
            <v>6 x 0.375L</v>
          </cell>
          <cell r="W365" t="str">
            <v>SHRINK</v>
          </cell>
          <cell r="X365" t="str">
            <v>5449000219237</v>
          </cell>
          <cell r="Y365" t="str">
            <v>17.85 x 11.9 x 20.4</v>
          </cell>
          <cell r="Z365">
            <v>2.3370000000000002</v>
          </cell>
          <cell r="AA365">
            <v>2.472</v>
          </cell>
          <cell r="AB365">
            <v>0</v>
          </cell>
          <cell r="AC365" t="str">
            <v>4 x 6 x 0.375L</v>
          </cell>
          <cell r="AD365" t="str">
            <v>SHRINKWRAP OVER SHRINKWRAP</v>
          </cell>
          <cell r="AE365" t="str">
            <v>5449000282415</v>
          </cell>
          <cell r="AF365" t="str">
            <v>35.7 x 23.8 x 20.4</v>
          </cell>
          <cell r="AG365">
            <v>9.3469999999999995</v>
          </cell>
          <cell r="AH365">
            <v>9.9039999999999999</v>
          </cell>
          <cell r="AI365">
            <v>0</v>
          </cell>
          <cell r="AJ365">
            <v>10</v>
          </cell>
          <cell r="AK365">
            <v>7</v>
          </cell>
          <cell r="AL365">
            <v>70</v>
          </cell>
          <cell r="AM365">
            <v>1200</v>
          </cell>
          <cell r="AN365">
            <v>800</v>
          </cell>
          <cell r="AO365">
            <v>1573</v>
          </cell>
          <cell r="AP365">
            <v>654.29</v>
          </cell>
          <cell r="AQ365">
            <v>718.54600000000005</v>
          </cell>
          <cell r="AR365">
            <v>2</v>
          </cell>
          <cell r="AS365">
            <v>0</v>
          </cell>
          <cell r="AT365" t="str">
            <v>EURO CHEP</v>
          </cell>
          <cell r="AU365" t="str">
            <v>5449000726056</v>
          </cell>
        </row>
        <row r="366">
          <cell r="A366">
            <v>642076</v>
          </cell>
          <cell r="B366" t="str">
            <v>3472</v>
          </cell>
          <cell r="C366" t="str">
            <v>MONSTER ENERGY BLIK 0.50L 4X6</v>
          </cell>
          <cell r="D366" t="str">
            <v>MONSTER ENERGY BOITE 0.50L 4X6</v>
          </cell>
          <cell r="E366" t="str">
            <v>Monster</v>
          </cell>
          <cell r="F366" t="str">
            <v>Energy</v>
          </cell>
          <cell r="G366" t="str">
            <v xml:space="preserve">CAN </v>
          </cell>
          <cell r="H366" t="str">
            <v xml:space="preserve"> %</v>
          </cell>
          <cell r="I366" t="str">
            <v>4 x 6 x 0.5L</v>
          </cell>
          <cell r="J366" t="str">
            <v/>
          </cell>
          <cell r="K366">
            <v>24</v>
          </cell>
          <cell r="L366" t="str">
            <v>6% - 3%</v>
          </cell>
          <cell r="M366" t="str">
            <v>24</v>
          </cell>
          <cell r="N366" t="str">
            <v>M</v>
          </cell>
          <cell r="O366" t="str">
            <v>0</v>
          </cell>
          <cell r="P366">
            <v>0.5</v>
          </cell>
          <cell r="Q366" t="str">
            <v>5060166690144</v>
          </cell>
          <cell r="R366" t="str">
            <v>6.65 x 6.65 x 16.8</v>
          </cell>
          <cell r="S366">
            <v>0.52300000000000002</v>
          </cell>
          <cell r="T366">
            <v>0.53900000000000003</v>
          </cell>
          <cell r="U366">
            <v>0</v>
          </cell>
          <cell r="V366" t="str">
            <v>6 x 0.5L</v>
          </cell>
          <cell r="W366" t="str">
            <v>CARDBOARD</v>
          </cell>
          <cell r="X366" t="str">
            <v>5061013940382</v>
          </cell>
          <cell r="Y366" t="str">
            <v>19.95 x 13.3 x 16.8</v>
          </cell>
          <cell r="Z366">
            <v>3.1379999999999999</v>
          </cell>
          <cell r="AA366">
            <v>3.242</v>
          </cell>
          <cell r="AB366">
            <v>0</v>
          </cell>
          <cell r="AC366" t="str">
            <v>4 x 6 x 0.5L</v>
          </cell>
          <cell r="AD366" t="str">
            <v>TRAY WITHOUT SHRINK</v>
          </cell>
          <cell r="AE366" t="str">
            <v>5061013940399</v>
          </cell>
          <cell r="AF366" t="str">
            <v>40.5 x 27.1 x 17.1</v>
          </cell>
          <cell r="AG366">
            <v>12.55</v>
          </cell>
          <cell r="AH366">
            <v>13.058999999999999</v>
          </cell>
          <cell r="AI366">
            <v>0</v>
          </cell>
          <cell r="AJ366">
            <v>10</v>
          </cell>
          <cell r="AK366">
            <v>8</v>
          </cell>
          <cell r="AL366">
            <v>80</v>
          </cell>
          <cell r="AM366">
            <v>1217</v>
          </cell>
          <cell r="AN366">
            <v>1000</v>
          </cell>
          <cell r="AO366">
            <v>1529</v>
          </cell>
          <cell r="AP366">
            <v>1004</v>
          </cell>
          <cell r="AQ366">
            <v>1075.356</v>
          </cell>
          <cell r="AR366">
            <v>3</v>
          </cell>
          <cell r="AS366">
            <v>0</v>
          </cell>
          <cell r="AT366" t="str">
            <v>CHEP</v>
          </cell>
          <cell r="AU366" t="str">
            <v>5061013940375</v>
          </cell>
        </row>
        <row r="367">
          <cell r="A367">
            <v>642077</v>
          </cell>
          <cell r="B367" t="str">
            <v>6311</v>
          </cell>
          <cell r="C367" t="str">
            <v>PIS MINUTE MAID MULTIVITAMINEN BRICK 0.20L 5X6</v>
          </cell>
          <cell r="D367" t="str">
            <v>PIS MINUTE MAID MULTIVITAMINES BRICK 0.20L 5X6</v>
          </cell>
          <cell r="E367" t="str">
            <v>Minute Maid</v>
          </cell>
          <cell r="F367" t="str">
            <v>Multivitamin</v>
          </cell>
          <cell r="G367" t="str">
            <v>BRICKPACK</v>
          </cell>
          <cell r="H367" t="str">
            <v xml:space="preserve"> %</v>
          </cell>
          <cell r="I367" t="str">
            <v>5 x 6 x 0.2L</v>
          </cell>
          <cell r="J367" t="str">
            <v/>
          </cell>
          <cell r="K367">
            <v>30</v>
          </cell>
          <cell r="L367" t="str">
            <v>N/A</v>
          </cell>
          <cell r="M367" t="str">
            <v>12</v>
          </cell>
          <cell r="N367" t="str">
            <v>M</v>
          </cell>
          <cell r="O367" t="str">
            <v>0</v>
          </cell>
          <cell r="P367">
            <v>0.2</v>
          </cell>
          <cell r="Q367" t="str">
            <v>5449000319425</v>
          </cell>
          <cell r="R367" t="str">
            <v>4.75 x 3.75 x 12</v>
          </cell>
          <cell r="S367">
            <v>0.20899999999999999</v>
          </cell>
          <cell r="T367">
            <v>0.218</v>
          </cell>
          <cell r="U367">
            <v>0</v>
          </cell>
          <cell r="V367" t="str">
            <v>6 x 0.2L</v>
          </cell>
          <cell r="W367" t="str">
            <v>SHRINK</v>
          </cell>
          <cell r="X367" t="str">
            <v>5449000319449</v>
          </cell>
          <cell r="Y367" t="str">
            <v>14.2 x 7.6 x 12</v>
          </cell>
          <cell r="Z367">
            <v>1.252</v>
          </cell>
          <cell r="AA367">
            <v>1.3160000000000001</v>
          </cell>
          <cell r="AB367">
            <v>0</v>
          </cell>
          <cell r="AC367" t="str">
            <v>5 x 6 x 0.2L</v>
          </cell>
          <cell r="AD367" t="str">
            <v>TRAY WITHOUT SHRINK</v>
          </cell>
          <cell r="AE367" t="str">
            <v>5449000319463</v>
          </cell>
          <cell r="AF367" t="str">
            <v>39.6 x 15.2 x 12.3</v>
          </cell>
          <cell r="AG367">
            <v>6.26</v>
          </cell>
          <cell r="AH367">
            <v>6.6539999999999999</v>
          </cell>
          <cell r="AI367">
            <v>0</v>
          </cell>
          <cell r="AJ367">
            <v>18</v>
          </cell>
          <cell r="AK367">
            <v>8</v>
          </cell>
          <cell r="AL367">
            <v>144</v>
          </cell>
          <cell r="AM367">
            <v>1200</v>
          </cell>
          <cell r="AN367">
            <v>1000</v>
          </cell>
          <cell r="AO367">
            <v>1147</v>
          </cell>
          <cell r="AP367">
            <v>901.44</v>
          </cell>
          <cell r="AQ367">
            <v>988.57799999999997</v>
          </cell>
          <cell r="AR367">
            <v>1</v>
          </cell>
          <cell r="AS367">
            <v>0</v>
          </cell>
          <cell r="AT367" t="str">
            <v>CHEP</v>
          </cell>
          <cell r="AU367" t="str">
            <v>5449000725028</v>
          </cell>
        </row>
        <row r="368">
          <cell r="A368">
            <v>642078</v>
          </cell>
          <cell r="B368" t="str">
            <v>6312</v>
          </cell>
          <cell r="C368" t="str">
            <v>PIS MINUTE MAID APPEL BRICK 0.20L 5X6</v>
          </cell>
          <cell r="D368" t="str">
            <v>PIS MINUTE MAID POMME BRICK 0.20L 5X6</v>
          </cell>
          <cell r="E368" t="str">
            <v>Minute Maid</v>
          </cell>
          <cell r="F368" t="str">
            <v>Apple</v>
          </cell>
          <cell r="G368" t="str">
            <v>BRICKPACK</v>
          </cell>
          <cell r="H368" t="str">
            <v xml:space="preserve"> %</v>
          </cell>
          <cell r="I368" t="str">
            <v>5 x 6 x 0.2L</v>
          </cell>
          <cell r="J368" t="str">
            <v/>
          </cell>
          <cell r="K368">
            <v>30</v>
          </cell>
          <cell r="L368" t="str">
            <v>N/A</v>
          </cell>
          <cell r="M368" t="str">
            <v>12</v>
          </cell>
          <cell r="N368" t="str">
            <v>M</v>
          </cell>
          <cell r="O368" t="str">
            <v>0</v>
          </cell>
          <cell r="P368">
            <v>0.2</v>
          </cell>
          <cell r="Q368" t="str">
            <v>5449000319418</v>
          </cell>
          <cell r="R368" t="str">
            <v>4.75 x 3.75 x 12</v>
          </cell>
          <cell r="S368">
            <v>0.20899999999999999</v>
          </cell>
          <cell r="T368">
            <v>0.218</v>
          </cell>
          <cell r="U368">
            <v>0</v>
          </cell>
          <cell r="V368" t="str">
            <v>6 x 0.2L</v>
          </cell>
          <cell r="W368" t="str">
            <v>SHRINK</v>
          </cell>
          <cell r="X368" t="str">
            <v>5449000319432</v>
          </cell>
          <cell r="Y368" t="str">
            <v>14.2 x 7.6 x 12</v>
          </cell>
          <cell r="Z368">
            <v>1.2509999999999999</v>
          </cell>
          <cell r="AA368">
            <v>1.3149999999999999</v>
          </cell>
          <cell r="AB368">
            <v>0</v>
          </cell>
          <cell r="AC368" t="str">
            <v>5 x 6 x 0.2L</v>
          </cell>
          <cell r="AD368" t="str">
            <v>TRAY WITHOUT SHRINK</v>
          </cell>
          <cell r="AE368" t="str">
            <v>5449000319456</v>
          </cell>
          <cell r="AF368" t="str">
            <v>39.6 x 15.2 x 12.3</v>
          </cell>
          <cell r="AG368">
            <v>6.2560000000000002</v>
          </cell>
          <cell r="AH368">
            <v>6.65</v>
          </cell>
          <cell r="AI368">
            <v>0</v>
          </cell>
          <cell r="AJ368">
            <v>18</v>
          </cell>
          <cell r="AK368">
            <v>8</v>
          </cell>
          <cell r="AL368">
            <v>144</v>
          </cell>
          <cell r="AM368">
            <v>1200</v>
          </cell>
          <cell r="AN368">
            <v>1000</v>
          </cell>
          <cell r="AO368">
            <v>1147</v>
          </cell>
          <cell r="AP368">
            <v>900.86400000000003</v>
          </cell>
          <cell r="AQ368">
            <v>988.05100000000004</v>
          </cell>
          <cell r="AR368">
            <v>1</v>
          </cell>
          <cell r="AS368">
            <v>0</v>
          </cell>
          <cell r="AT368" t="str">
            <v>CHEP</v>
          </cell>
          <cell r="AU368" t="str">
            <v>5449000725011</v>
          </cell>
        </row>
        <row r="369">
          <cell r="A369">
            <v>642190</v>
          </cell>
          <cell r="B369" t="str">
            <v>3883</v>
          </cell>
          <cell r="C369" t="str">
            <v>MONSTER ENERGY ZERO SUGAR GREEN BLIK 0.50L X24</v>
          </cell>
          <cell r="D369" t="str">
            <v>MONSTER ENERGY ZERO SUGAR GREEN BOITE 0.50L X24</v>
          </cell>
          <cell r="E369" t="str">
            <v>Monster</v>
          </cell>
          <cell r="F369" t="str">
            <v>Energy Zero Sugar Green</v>
          </cell>
          <cell r="G369" t="str">
            <v xml:space="preserve">CAN </v>
          </cell>
          <cell r="H369" t="str">
            <v xml:space="preserve"> %</v>
          </cell>
          <cell r="I369" t="str">
            <v>24 x 0.5L</v>
          </cell>
          <cell r="J369" t="str">
            <v/>
          </cell>
          <cell r="K369">
            <v>24</v>
          </cell>
          <cell r="L369" t="str">
            <v>6% - 3%</v>
          </cell>
          <cell r="M369" t="str">
            <v>24</v>
          </cell>
          <cell r="N369" t="str">
            <v>M</v>
          </cell>
          <cell r="O369" t="str">
            <v>8</v>
          </cell>
          <cell r="P369">
            <v>0.5</v>
          </cell>
          <cell r="Q369" t="str">
            <v>5060947549715</v>
          </cell>
          <cell r="R369" t="str">
            <v>6.65 x 6.65 x 16.8</v>
          </cell>
          <cell r="S369">
            <v>0.503</v>
          </cell>
          <cell r="T369">
            <v>0.51900000000000002</v>
          </cell>
          <cell r="U369">
            <v>0</v>
          </cell>
          <cell r="V369" t="str">
            <v>1 x 0.5L</v>
          </cell>
          <cell r="W369" t="str">
            <v>CAN</v>
          </cell>
          <cell r="X369" t="str">
            <v>5060947549715</v>
          </cell>
          <cell r="Y369" t="str">
            <v>6.65 x 6.65 x 16.8</v>
          </cell>
          <cell r="Z369">
            <v>0.503</v>
          </cell>
          <cell r="AA369">
            <v>0.51900000000000002</v>
          </cell>
          <cell r="AB369">
            <v>0</v>
          </cell>
          <cell r="AC369" t="str">
            <v>24 x 0.5L</v>
          </cell>
          <cell r="AD369" t="str">
            <v>TRAY WITH SHRINK</v>
          </cell>
          <cell r="AE369" t="str">
            <v>5060947549807</v>
          </cell>
          <cell r="AF369" t="str">
            <v>40.5 x 27.2 x 17.1</v>
          </cell>
          <cell r="AG369">
            <v>12.079000000000001</v>
          </cell>
          <cell r="AH369">
            <v>12.569000000000001</v>
          </cell>
          <cell r="AI369">
            <v>0</v>
          </cell>
          <cell r="AJ369">
            <v>10</v>
          </cell>
          <cell r="AK369">
            <v>8</v>
          </cell>
          <cell r="AL369">
            <v>80</v>
          </cell>
          <cell r="AM369">
            <v>1217</v>
          </cell>
          <cell r="AN369">
            <v>1000</v>
          </cell>
          <cell r="AO369">
            <v>1529</v>
          </cell>
          <cell r="AP369">
            <v>966.32</v>
          </cell>
          <cell r="AQ369">
            <v>1036.204</v>
          </cell>
          <cell r="AR369">
            <v>3</v>
          </cell>
          <cell r="AS369">
            <v>0</v>
          </cell>
          <cell r="AT369" t="str">
            <v>CHEP</v>
          </cell>
          <cell r="AU369" t="str">
            <v>5060947549814</v>
          </cell>
        </row>
        <row r="370">
          <cell r="A370">
            <v>642191</v>
          </cell>
          <cell r="B370" t="str">
            <v>3884</v>
          </cell>
          <cell r="C370" t="str">
            <v>MONSTER ENERGY ZERO SUGAR GREEN BLIK 0.50L 6X4</v>
          </cell>
          <cell r="D370" t="str">
            <v>MONSTER ENERGY ZERO SUGAR GREEN BOITE 0.50L 6X4</v>
          </cell>
          <cell r="E370" t="str">
            <v>Monster</v>
          </cell>
          <cell r="F370" t="str">
            <v>Energy Zero Sugar Green</v>
          </cell>
          <cell r="G370" t="str">
            <v xml:space="preserve">CAN </v>
          </cell>
          <cell r="H370" t="str">
            <v xml:space="preserve"> %</v>
          </cell>
          <cell r="I370" t="str">
            <v>6 x 4 x 0.5L</v>
          </cell>
          <cell r="J370" t="str">
            <v/>
          </cell>
          <cell r="K370">
            <v>24</v>
          </cell>
          <cell r="L370" t="str">
            <v>6% - 3%</v>
          </cell>
          <cell r="M370" t="str">
            <v>24</v>
          </cell>
          <cell r="N370" t="str">
            <v>M</v>
          </cell>
          <cell r="O370" t="str">
            <v>8</v>
          </cell>
          <cell r="P370">
            <v>0.5</v>
          </cell>
          <cell r="Q370" t="str">
            <v>5060947549715</v>
          </cell>
          <cell r="R370" t="str">
            <v>6.65 x 6.65 x 16.8</v>
          </cell>
          <cell r="S370">
            <v>0.503</v>
          </cell>
          <cell r="T370">
            <v>0.51900000000000002</v>
          </cell>
          <cell r="U370">
            <v>0</v>
          </cell>
          <cell r="V370" t="str">
            <v>4 x 0.5L</v>
          </cell>
          <cell r="W370" t="str">
            <v>SHRINK</v>
          </cell>
          <cell r="X370" t="str">
            <v>5060947549722</v>
          </cell>
          <cell r="Y370" t="str">
            <v>13.3 x 13.3 x 16.83</v>
          </cell>
          <cell r="Z370">
            <v>2.0129999999999999</v>
          </cell>
          <cell r="AA370">
            <v>2.0840000000000001</v>
          </cell>
          <cell r="AB370">
            <v>0</v>
          </cell>
          <cell r="AC370" t="str">
            <v>6 x 4 x 0.5L</v>
          </cell>
          <cell r="AD370" t="str">
            <v>TRAY WITH SHRINK</v>
          </cell>
          <cell r="AE370" t="str">
            <v>5060947549739</v>
          </cell>
          <cell r="AF370" t="str">
            <v>40.5 x 27.2 x 17.03</v>
          </cell>
          <cell r="AG370">
            <v>12.079000000000001</v>
          </cell>
          <cell r="AH370">
            <v>12.611000000000001</v>
          </cell>
          <cell r="AI370">
            <v>0</v>
          </cell>
          <cell r="AJ370">
            <v>10</v>
          </cell>
          <cell r="AK370">
            <v>8</v>
          </cell>
          <cell r="AL370">
            <v>80</v>
          </cell>
          <cell r="AM370">
            <v>1217</v>
          </cell>
          <cell r="AN370">
            <v>1000</v>
          </cell>
          <cell r="AO370">
            <v>1529</v>
          </cell>
          <cell r="AP370">
            <v>966.32</v>
          </cell>
          <cell r="AQ370">
            <v>1039.5039999999999</v>
          </cell>
          <cell r="AR370">
            <v>3</v>
          </cell>
          <cell r="AS370">
            <v>0</v>
          </cell>
          <cell r="AT370" t="str">
            <v>CHEP</v>
          </cell>
          <cell r="AU370" t="str">
            <v>5060947549746</v>
          </cell>
        </row>
        <row r="371">
          <cell r="A371">
            <v>642373</v>
          </cell>
          <cell r="B371" t="str">
            <v>6315</v>
          </cell>
          <cell r="C371" t="str">
            <v>PIS MINUTE MAID SINAAS GTB 1.00L X6</v>
          </cell>
          <cell r="D371" t="str">
            <v>PIS MINUTE MAID ORANGE GTB 1.00L X6</v>
          </cell>
          <cell r="E371" t="str">
            <v>Minute Maid</v>
          </cell>
          <cell r="F371" t="str">
            <v>Orange</v>
          </cell>
          <cell r="G371" t="str">
            <v>GTB</v>
          </cell>
          <cell r="H371" t="str">
            <v xml:space="preserve"> %</v>
          </cell>
          <cell r="I371" t="str">
            <v>6 x 1L</v>
          </cell>
          <cell r="J371" t="str">
            <v/>
          </cell>
          <cell r="K371">
            <v>6</v>
          </cell>
          <cell r="L371" t="str">
            <v>N/A</v>
          </cell>
          <cell r="M371" t="str">
            <v>12</v>
          </cell>
          <cell r="N371" t="str">
            <v>M</v>
          </cell>
          <cell r="O371" t="str">
            <v>0</v>
          </cell>
          <cell r="P371">
            <v>1</v>
          </cell>
          <cell r="Q371" t="str">
            <v>5449000319272</v>
          </cell>
          <cell r="R371" t="str">
            <v>7 x 6.1 x 25.5</v>
          </cell>
          <cell r="S371">
            <v>1.0429999999999999</v>
          </cell>
          <cell r="T371">
            <v>1.0740000000000001</v>
          </cell>
          <cell r="U371">
            <v>0</v>
          </cell>
          <cell r="V371" t="str">
            <v>1 x 1L</v>
          </cell>
          <cell r="W371" t="str">
            <v>GABLE TOP BRICK</v>
          </cell>
          <cell r="X371" t="str">
            <v>5449000319272</v>
          </cell>
          <cell r="Y371" t="str">
            <v>7 x 6.1 x 25.5</v>
          </cell>
          <cell r="Z371">
            <v>1.0429999999999999</v>
          </cell>
          <cell r="AA371">
            <v>1.0740000000000001</v>
          </cell>
          <cell r="AB371">
            <v>0</v>
          </cell>
          <cell r="AC371" t="str">
            <v>6 x 1L</v>
          </cell>
          <cell r="AD371" t="str">
            <v>TRAY WITHOUT SHRINK</v>
          </cell>
          <cell r="AE371" t="str">
            <v>5449000319289</v>
          </cell>
          <cell r="AF371" t="str">
            <v>20.5 x 15 x 26</v>
          </cell>
          <cell r="AG371">
            <v>6.2560000000000002</v>
          </cell>
          <cell r="AH371">
            <v>6.5259999999999998</v>
          </cell>
          <cell r="AI371">
            <v>0</v>
          </cell>
          <cell r="AJ371">
            <v>40</v>
          </cell>
          <cell r="AK371">
            <v>4</v>
          </cell>
          <cell r="AL371">
            <v>160</v>
          </cell>
          <cell r="AM371">
            <v>1200</v>
          </cell>
          <cell r="AN371">
            <v>1000</v>
          </cell>
          <cell r="AO371">
            <v>1203</v>
          </cell>
          <cell r="AP371">
            <v>1000.96</v>
          </cell>
          <cell r="AQ371">
            <v>1074.623</v>
          </cell>
          <cell r="AR371">
            <v>1</v>
          </cell>
          <cell r="AS371">
            <v>0</v>
          </cell>
          <cell r="AT371" t="str">
            <v>CHEP</v>
          </cell>
          <cell r="AU371" t="str">
            <v>5449000996107</v>
          </cell>
        </row>
        <row r="372">
          <cell r="A372">
            <v>642374</v>
          </cell>
          <cell r="B372" t="str">
            <v>6316</v>
          </cell>
          <cell r="C372" t="str">
            <v>PIS MINUTE MAID APPEL GTB 1.00L X6</v>
          </cell>
          <cell r="D372" t="str">
            <v>PIS MINUTE MAID POMME GTB 1.00L X6</v>
          </cell>
          <cell r="E372" t="str">
            <v>Minute Maid</v>
          </cell>
          <cell r="F372" t="str">
            <v>Apple</v>
          </cell>
          <cell r="G372" t="str">
            <v>GTB</v>
          </cell>
          <cell r="H372" t="str">
            <v xml:space="preserve"> %</v>
          </cell>
          <cell r="I372" t="str">
            <v>6 x 1L</v>
          </cell>
          <cell r="J372" t="str">
            <v/>
          </cell>
          <cell r="K372">
            <v>6</v>
          </cell>
          <cell r="L372" t="str">
            <v>N/A</v>
          </cell>
          <cell r="M372" t="str">
            <v>12</v>
          </cell>
          <cell r="N372" t="str">
            <v>M</v>
          </cell>
          <cell r="O372" t="str">
            <v>0</v>
          </cell>
          <cell r="P372">
            <v>1</v>
          </cell>
          <cell r="Q372" t="str">
            <v>5449000319296</v>
          </cell>
          <cell r="R372" t="str">
            <v>7 x 6.1 x 25.5</v>
          </cell>
          <cell r="S372">
            <v>1.0429999999999999</v>
          </cell>
          <cell r="T372">
            <v>1.0740000000000001</v>
          </cell>
          <cell r="U372">
            <v>0</v>
          </cell>
          <cell r="V372" t="str">
            <v>1 x 1L</v>
          </cell>
          <cell r="W372" t="str">
            <v>GABLE TOP BRICK</v>
          </cell>
          <cell r="X372" t="str">
            <v>5449000319296</v>
          </cell>
          <cell r="Y372" t="str">
            <v>7 x 6.1 x 25.5</v>
          </cell>
          <cell r="Z372">
            <v>1.0429999999999999</v>
          </cell>
          <cell r="AA372">
            <v>1.0740000000000001</v>
          </cell>
          <cell r="AB372">
            <v>0</v>
          </cell>
          <cell r="AC372" t="str">
            <v>6 x 1L</v>
          </cell>
          <cell r="AD372" t="str">
            <v>TRAY WITHOUT SHRINK</v>
          </cell>
          <cell r="AE372" t="str">
            <v>5449000319302</v>
          </cell>
          <cell r="AF372" t="str">
            <v>20.5 x 15 x 26</v>
          </cell>
          <cell r="AG372">
            <v>6.2560000000000002</v>
          </cell>
          <cell r="AH372">
            <v>6.5259999999999998</v>
          </cell>
          <cell r="AI372">
            <v>0</v>
          </cell>
          <cell r="AJ372">
            <v>40</v>
          </cell>
          <cell r="AK372">
            <v>4</v>
          </cell>
          <cell r="AL372">
            <v>160</v>
          </cell>
          <cell r="AM372">
            <v>1200</v>
          </cell>
          <cell r="AN372">
            <v>1000</v>
          </cell>
          <cell r="AO372">
            <v>1203</v>
          </cell>
          <cell r="AP372">
            <v>1000.96</v>
          </cell>
          <cell r="AQ372">
            <v>1074.6130000000001</v>
          </cell>
          <cell r="AR372">
            <v>1</v>
          </cell>
          <cell r="AS372">
            <v>0</v>
          </cell>
          <cell r="AT372" t="str">
            <v>CHEP</v>
          </cell>
          <cell r="AU372" t="str">
            <v>5449000996497</v>
          </cell>
        </row>
        <row r="373">
          <cell r="A373">
            <v>642375</v>
          </cell>
          <cell r="B373" t="str">
            <v>6318</v>
          </cell>
          <cell r="C373" t="str">
            <v>PIS MINUTE MAID TROPICAL GTB 1.00L X6</v>
          </cell>
          <cell r="D373" t="str">
            <v>PIS MINUTE MAID TROPICAL GTB 1.00L X6</v>
          </cell>
          <cell r="E373" t="str">
            <v>Minute Maid</v>
          </cell>
          <cell r="F373" t="str">
            <v>Tropical</v>
          </cell>
          <cell r="G373" t="str">
            <v>GTB</v>
          </cell>
          <cell r="H373" t="str">
            <v xml:space="preserve"> %</v>
          </cell>
          <cell r="I373" t="str">
            <v>6 x 1L</v>
          </cell>
          <cell r="J373" t="str">
            <v/>
          </cell>
          <cell r="K373">
            <v>6</v>
          </cell>
          <cell r="L373" t="str">
            <v>N/A</v>
          </cell>
          <cell r="M373" t="str">
            <v>12</v>
          </cell>
          <cell r="N373" t="str">
            <v>M</v>
          </cell>
          <cell r="O373" t="str">
            <v>0</v>
          </cell>
          <cell r="P373">
            <v>1</v>
          </cell>
          <cell r="Q373" t="str">
            <v>5449000319319</v>
          </cell>
          <cell r="R373" t="str">
            <v>7 x 6.1 x 25.5</v>
          </cell>
          <cell r="S373">
            <v>1.0389999999999999</v>
          </cell>
          <cell r="T373">
            <v>1.07</v>
          </cell>
          <cell r="U373">
            <v>0</v>
          </cell>
          <cell r="V373" t="str">
            <v>1 x 1L</v>
          </cell>
          <cell r="W373" t="str">
            <v>GABLE TOP BRICK</v>
          </cell>
          <cell r="X373" t="str">
            <v>5449000319319</v>
          </cell>
          <cell r="Y373" t="str">
            <v>7 x 6.1 x 25.5</v>
          </cell>
          <cell r="Z373">
            <v>1.0389999999999999</v>
          </cell>
          <cell r="AA373">
            <v>1.07</v>
          </cell>
          <cell r="AB373">
            <v>0</v>
          </cell>
          <cell r="AC373" t="str">
            <v>6 x 1L</v>
          </cell>
          <cell r="AD373" t="str">
            <v>TRAY WITHOUT SHRINK</v>
          </cell>
          <cell r="AE373" t="str">
            <v>5449000319326</v>
          </cell>
          <cell r="AF373" t="str">
            <v>20.5 x 15 x 26</v>
          </cell>
          <cell r="AG373">
            <v>6.234</v>
          </cell>
          <cell r="AH373">
            <v>6.5039999999999996</v>
          </cell>
          <cell r="AI373">
            <v>0</v>
          </cell>
          <cell r="AJ373">
            <v>40</v>
          </cell>
          <cell r="AK373">
            <v>4</v>
          </cell>
          <cell r="AL373">
            <v>160</v>
          </cell>
          <cell r="AM373">
            <v>1200</v>
          </cell>
          <cell r="AN373">
            <v>1000</v>
          </cell>
          <cell r="AO373">
            <v>1203</v>
          </cell>
          <cell r="AP373">
            <v>997.44</v>
          </cell>
          <cell r="AQ373">
            <v>1071.0709999999999</v>
          </cell>
          <cell r="AR373">
            <v>1</v>
          </cell>
          <cell r="AS373">
            <v>0</v>
          </cell>
          <cell r="AT373" t="str">
            <v>CHEP</v>
          </cell>
          <cell r="AU373" t="str">
            <v>5449000996503</v>
          </cell>
        </row>
        <row r="374">
          <cell r="A374">
            <v>642397</v>
          </cell>
          <cell r="B374" t="str">
            <v>6317</v>
          </cell>
          <cell r="C374" t="str">
            <v>PIS MINUTE MAID MULTIVITAMINEN GTB 1.00L X6</v>
          </cell>
          <cell r="D374" t="str">
            <v>PIS MINUTE MAID MULTIVITAMINES GTB 1.00L X6</v>
          </cell>
          <cell r="E374" t="str">
            <v>Minute Maid</v>
          </cell>
          <cell r="F374" t="str">
            <v>Multivitamin</v>
          </cell>
          <cell r="G374" t="str">
            <v>GTB</v>
          </cell>
          <cell r="H374" t="str">
            <v xml:space="preserve"> %</v>
          </cell>
          <cell r="I374" t="str">
            <v>6 x 1L</v>
          </cell>
          <cell r="J374" t="str">
            <v/>
          </cell>
          <cell r="K374">
            <v>6</v>
          </cell>
          <cell r="L374" t="str">
            <v>N/A</v>
          </cell>
          <cell r="M374" t="str">
            <v>12</v>
          </cell>
          <cell r="N374" t="str">
            <v>M</v>
          </cell>
          <cell r="O374" t="str">
            <v>0</v>
          </cell>
          <cell r="P374">
            <v>1</v>
          </cell>
          <cell r="Q374" t="str">
            <v>5449000319333</v>
          </cell>
          <cell r="R374" t="str">
            <v>7 x 6.1 x 25.5</v>
          </cell>
          <cell r="S374">
            <v>1.0429999999999999</v>
          </cell>
          <cell r="T374">
            <v>1.0740000000000001</v>
          </cell>
          <cell r="U374">
            <v>0</v>
          </cell>
          <cell r="V374" t="str">
            <v>1 x 1L</v>
          </cell>
          <cell r="W374" t="str">
            <v>GABLE TOP BRICK</v>
          </cell>
          <cell r="X374" t="str">
            <v>5449000319333</v>
          </cell>
          <cell r="Y374" t="str">
            <v>7 x 6.1 x 25.5</v>
          </cell>
          <cell r="Z374">
            <v>1.0429999999999999</v>
          </cell>
          <cell r="AA374">
            <v>1.0740000000000001</v>
          </cell>
          <cell r="AB374">
            <v>0</v>
          </cell>
          <cell r="AC374" t="str">
            <v>6 x 1L</v>
          </cell>
          <cell r="AD374" t="str">
            <v>TRAY WITHOUT SHRINK</v>
          </cell>
          <cell r="AE374" t="str">
            <v>5449000319340</v>
          </cell>
          <cell r="AF374" t="str">
            <v>20.5 x 15 x 26</v>
          </cell>
          <cell r="AG374">
            <v>6.2590000000000003</v>
          </cell>
          <cell r="AH374">
            <v>6.53</v>
          </cell>
          <cell r="AI374">
            <v>0</v>
          </cell>
          <cell r="AJ374">
            <v>40</v>
          </cell>
          <cell r="AK374">
            <v>4</v>
          </cell>
          <cell r="AL374">
            <v>160</v>
          </cell>
          <cell r="AM374">
            <v>1200</v>
          </cell>
          <cell r="AN374">
            <v>1000</v>
          </cell>
          <cell r="AO374">
            <v>1203</v>
          </cell>
          <cell r="AP374">
            <v>1001.44</v>
          </cell>
          <cell r="AQ374">
            <v>1075.1990000000001</v>
          </cell>
          <cell r="AR374">
            <v>1</v>
          </cell>
          <cell r="AS374">
            <v>0</v>
          </cell>
          <cell r="AT374" t="str">
            <v>CHEP</v>
          </cell>
          <cell r="AU374" t="str">
            <v>5449000996640</v>
          </cell>
        </row>
        <row r="375">
          <cell r="A375">
            <v>642420</v>
          </cell>
          <cell r="B375" t="str">
            <v>1827</v>
          </cell>
          <cell r="C375" t="str">
            <v>AQUARIUS DAILY ZERO RED PEACH PET 0.50L 4X6</v>
          </cell>
          <cell r="D375" t="str">
            <v>AQUARIUS DAILY ZERO RED PEACH BOITE PET 0.50L 4X6</v>
          </cell>
          <cell r="E375" t="str">
            <v>Aquarius</v>
          </cell>
          <cell r="F375" t="str">
            <v>Zero Red Peach</v>
          </cell>
          <cell r="G375" t="str">
            <v>PET</v>
          </cell>
          <cell r="H375" t="str">
            <v xml:space="preserve"> %</v>
          </cell>
          <cell r="I375" t="str">
            <v>4 x 6 x 0.5L</v>
          </cell>
          <cell r="J375" t="str">
            <v/>
          </cell>
          <cell r="K375">
            <v>24</v>
          </cell>
          <cell r="L375" t="str">
            <v>6% - 3%</v>
          </cell>
          <cell r="M375" t="str">
            <v>6</v>
          </cell>
          <cell r="N375" t="str">
            <v>M</v>
          </cell>
          <cell r="O375" t="str">
            <v>10</v>
          </cell>
          <cell r="P375">
            <v>0.5</v>
          </cell>
          <cell r="Q375" t="str">
            <v>5449000322524</v>
          </cell>
          <cell r="R375" t="str">
            <v>6.58 x 6.58 x 21</v>
          </cell>
          <cell r="S375">
            <v>0.51400000000000001</v>
          </cell>
          <cell r="T375">
            <v>0.53500000000000003</v>
          </cell>
          <cell r="U375">
            <v>0</v>
          </cell>
          <cell r="V375" t="str">
            <v>6 x 0.5L</v>
          </cell>
          <cell r="W375" t="str">
            <v>PET</v>
          </cell>
          <cell r="X375" t="str">
            <v>5449000322548</v>
          </cell>
          <cell r="Y375" t="str">
            <v>19.8 x 13.2 x 21</v>
          </cell>
          <cell r="Z375">
            <v>3.0870000000000002</v>
          </cell>
          <cell r="AA375">
            <v>3.2240000000000002</v>
          </cell>
          <cell r="AB375">
            <v>0</v>
          </cell>
          <cell r="AC375" t="str">
            <v>4 x 6 x 0.5L</v>
          </cell>
          <cell r="AD375" t="str">
            <v>SHRINKWRAPPED</v>
          </cell>
          <cell r="AE375" t="str">
            <v>5449000322531</v>
          </cell>
          <cell r="AF375" t="str">
            <v>39.5 x 26.3 x 21</v>
          </cell>
          <cell r="AG375">
            <v>12.346</v>
          </cell>
          <cell r="AH375">
            <v>12.923</v>
          </cell>
          <cell r="AI375">
            <v>0</v>
          </cell>
          <cell r="AJ375">
            <v>12</v>
          </cell>
          <cell r="AK375">
            <v>6</v>
          </cell>
          <cell r="AL375">
            <v>72</v>
          </cell>
          <cell r="AM375">
            <v>1200</v>
          </cell>
          <cell r="AN375">
            <v>1053</v>
          </cell>
          <cell r="AO375">
            <v>1435</v>
          </cell>
          <cell r="AP375">
            <v>888.91200000000003</v>
          </cell>
          <cell r="AQ375">
            <v>963.005</v>
          </cell>
          <cell r="AR375">
            <v>1</v>
          </cell>
          <cell r="AS375">
            <v>0</v>
          </cell>
          <cell r="AT375" t="str">
            <v>CHEP</v>
          </cell>
          <cell r="AU375" t="str">
            <v>5449000727404</v>
          </cell>
        </row>
        <row r="376">
          <cell r="A376">
            <v>642439</v>
          </cell>
          <cell r="B376" t="str">
            <v>2504</v>
          </cell>
          <cell r="C376" t="str">
            <v>AQUARIUS DAILY ZERO RED PEACH BLIK 0.15L X24 SAMPLING</v>
          </cell>
          <cell r="D376" t="str">
            <v>AQUARIUS DAILY ZERO RED PEACH BOITE BOITE 0.15L X24 SAMPLING</v>
          </cell>
          <cell r="E376" t="str">
            <v>Aquarius</v>
          </cell>
          <cell r="F376" t="str">
            <v>Zero Red Peach</v>
          </cell>
          <cell r="G376" t="str">
            <v xml:space="preserve">CAN </v>
          </cell>
          <cell r="H376" t="str">
            <v xml:space="preserve"> %</v>
          </cell>
          <cell r="I376" t="str">
            <v>24 x 0.15L</v>
          </cell>
          <cell r="J376" t="str">
            <v/>
          </cell>
          <cell r="K376">
            <v>24</v>
          </cell>
          <cell r="L376" t="str">
            <v>6% - 3%</v>
          </cell>
          <cell r="M376" t="str">
            <v>6</v>
          </cell>
          <cell r="N376" t="str">
            <v>M</v>
          </cell>
          <cell r="O376" t="str">
            <v>0</v>
          </cell>
          <cell r="P376">
            <v>0.15</v>
          </cell>
          <cell r="Q376" t="str">
            <v>n/a</v>
          </cell>
          <cell r="R376" t="str">
            <v>5.35 x 5.35 x 8.87</v>
          </cell>
          <cell r="S376">
            <v>0.154</v>
          </cell>
          <cell r="T376">
            <v>0.16300000000000001</v>
          </cell>
          <cell r="U376">
            <v>0</v>
          </cell>
          <cell r="V376" t="str">
            <v>1 x 0.15L</v>
          </cell>
          <cell r="W376" t="str">
            <v>CAN</v>
          </cell>
          <cell r="X376" t="str">
            <v>n/a</v>
          </cell>
          <cell r="Y376" t="str">
            <v>5.35 x 5.35 x 8.87</v>
          </cell>
          <cell r="Z376">
            <v>0.154</v>
          </cell>
          <cell r="AA376">
            <v>0.16300000000000001</v>
          </cell>
          <cell r="AB376">
            <v>0</v>
          </cell>
          <cell r="AC376" t="str">
            <v>24 x 0.15L</v>
          </cell>
          <cell r="AD376" t="str">
            <v>TRAY WITH SHRINK</v>
          </cell>
          <cell r="AE376" t="str">
            <v>5000112669411</v>
          </cell>
          <cell r="AF376" t="str">
            <v>32.6 x 21.9 x 9.12</v>
          </cell>
          <cell r="AG376">
            <v>3.7040000000000002</v>
          </cell>
          <cell r="AH376">
            <v>3.9849999999999999</v>
          </cell>
          <cell r="AI376">
            <v>0</v>
          </cell>
          <cell r="AJ376">
            <v>16</v>
          </cell>
          <cell r="AK376">
            <v>15</v>
          </cell>
          <cell r="AL376">
            <v>240</v>
          </cell>
          <cell r="AM376">
            <v>1200</v>
          </cell>
          <cell r="AN376">
            <v>1000</v>
          </cell>
          <cell r="AO376">
            <v>1531</v>
          </cell>
          <cell r="AP376">
            <v>888.96</v>
          </cell>
          <cell r="AQ376">
            <v>986.43299999999999</v>
          </cell>
          <cell r="AR376">
            <v>3</v>
          </cell>
          <cell r="AS376">
            <v>0</v>
          </cell>
          <cell r="AT376" t="str">
            <v>CHEP</v>
          </cell>
          <cell r="AU376" t="str">
            <v>5000112463491</v>
          </cell>
        </row>
        <row r="377">
          <cell r="A377">
            <v>642540</v>
          </cell>
          <cell r="B377" t="str">
            <v>2506</v>
          </cell>
          <cell r="C377" t="str">
            <v>MONSTER ULTRA PEACHY KEEN BLIK 0.50L X24</v>
          </cell>
          <cell r="D377" t="str">
            <v>MONSTER ULTRA PEACHY KEEN BOITE 0.50L X24</v>
          </cell>
          <cell r="E377" t="str">
            <v>Monster</v>
          </cell>
          <cell r="F377" t="str">
            <v>Ultra Peachy Keen</v>
          </cell>
          <cell r="G377" t="str">
            <v xml:space="preserve">CAN </v>
          </cell>
          <cell r="H377" t="str">
            <v xml:space="preserve"> %</v>
          </cell>
          <cell r="I377" t="str">
            <v>24 x 0.5L</v>
          </cell>
          <cell r="J377" t="str">
            <v/>
          </cell>
          <cell r="K377">
            <v>24</v>
          </cell>
          <cell r="L377" t="str">
            <v>6% - 3%</v>
          </cell>
          <cell r="M377" t="str">
            <v>24</v>
          </cell>
          <cell r="N377" t="str">
            <v>M</v>
          </cell>
          <cell r="O377" t="str">
            <v>0</v>
          </cell>
          <cell r="P377">
            <v>0.5</v>
          </cell>
          <cell r="Q377" t="str">
            <v>5061013940931</v>
          </cell>
          <cell r="R377" t="str">
            <v>6.65 x 6.65 x 16.8</v>
          </cell>
          <cell r="S377">
            <v>0.502</v>
          </cell>
          <cell r="T377">
            <v>0.51800000000000002</v>
          </cell>
          <cell r="U377">
            <v>0</v>
          </cell>
          <cell r="V377" t="str">
            <v>1 x 0.5L</v>
          </cell>
          <cell r="W377" t="str">
            <v>CAN</v>
          </cell>
          <cell r="X377" t="str">
            <v>5061013940931</v>
          </cell>
          <cell r="Y377" t="str">
            <v>6.65 x 6.65 x 16.8</v>
          </cell>
          <cell r="Z377">
            <v>0.502</v>
          </cell>
          <cell r="AA377">
            <v>0.51800000000000002</v>
          </cell>
          <cell r="AB377">
            <v>0</v>
          </cell>
          <cell r="AC377" t="str">
            <v>24 x 0.5L</v>
          </cell>
          <cell r="AD377" t="str">
            <v>TRAY WITH SHRINK</v>
          </cell>
          <cell r="AE377" t="str">
            <v>5061013940955</v>
          </cell>
          <cell r="AF377" t="str">
            <v>40.5 x 27.2 x 17.1</v>
          </cell>
          <cell r="AG377">
            <v>12.058</v>
          </cell>
          <cell r="AH377">
            <v>12.548999999999999</v>
          </cell>
          <cell r="AI377">
            <v>0</v>
          </cell>
          <cell r="AJ377">
            <v>10</v>
          </cell>
          <cell r="AK377">
            <v>8</v>
          </cell>
          <cell r="AL377">
            <v>80</v>
          </cell>
          <cell r="AM377">
            <v>1217</v>
          </cell>
          <cell r="AN377">
            <v>1000</v>
          </cell>
          <cell r="AO377">
            <v>1529</v>
          </cell>
          <cell r="AP377">
            <v>964.64</v>
          </cell>
          <cell r="AQ377">
            <v>1034.5719999999999</v>
          </cell>
          <cell r="AR377">
            <v>3</v>
          </cell>
          <cell r="AS377">
            <v>0</v>
          </cell>
          <cell r="AT377" t="str">
            <v>CHEP</v>
          </cell>
          <cell r="AU377" t="str">
            <v>5061013940948</v>
          </cell>
        </row>
        <row r="378">
          <cell r="A378">
            <v>642587</v>
          </cell>
          <cell r="B378" t="str">
            <v>2510</v>
          </cell>
          <cell r="C378" t="str">
            <v>NALU BLIK 0.33L 4X6 SLEEK EURO</v>
          </cell>
          <cell r="D378" t="str">
            <v>NALU BOITE 0.33L 4X6 SLEEK EURO</v>
          </cell>
          <cell r="E378" t="str">
            <v>Nalu</v>
          </cell>
          <cell r="F378" t="str">
            <v/>
          </cell>
          <cell r="G378" t="str">
            <v xml:space="preserve">SLEEKCAN </v>
          </cell>
          <cell r="H378" t="str">
            <v xml:space="preserve"> %</v>
          </cell>
          <cell r="I378" t="str">
            <v>4 x 6 x 0.33L</v>
          </cell>
          <cell r="J378" t="str">
            <v/>
          </cell>
          <cell r="K378">
            <v>24</v>
          </cell>
          <cell r="L378" t="str">
            <v>6% - 3%</v>
          </cell>
          <cell r="M378" t="str">
            <v>12</v>
          </cell>
          <cell r="N378" t="str">
            <v>M</v>
          </cell>
          <cell r="O378" t="str">
            <v>0</v>
          </cell>
          <cell r="P378">
            <v>0.33</v>
          </cell>
          <cell r="Q378" t="str">
            <v>5060895746457</v>
          </cell>
          <cell r="R378" t="str">
            <v>5.85 x 5.85 x 14.55</v>
          </cell>
          <cell r="S378">
            <v>0.33600000000000002</v>
          </cell>
          <cell r="T378">
            <v>0.34799999999999998</v>
          </cell>
          <cell r="U378">
            <v>0</v>
          </cell>
          <cell r="V378" t="str">
            <v>6 x 0.33L</v>
          </cell>
          <cell r="W378" t="str">
            <v>SHRINK</v>
          </cell>
          <cell r="X378" t="str">
            <v>5060895746464</v>
          </cell>
          <cell r="Y378" t="str">
            <v>17.55 x 11.7 x 14.55</v>
          </cell>
          <cell r="Z378">
            <v>2.0129999999999999</v>
          </cell>
          <cell r="AA378">
            <v>2.0920000000000001</v>
          </cell>
          <cell r="AB378">
            <v>0</v>
          </cell>
          <cell r="AC378" t="str">
            <v>4 x 6 x 0.33L</v>
          </cell>
          <cell r="AD378" t="str">
            <v>TRAY WITHOUT SHRINK</v>
          </cell>
          <cell r="AE378" t="str">
            <v>5060895746471</v>
          </cell>
          <cell r="AF378" t="str">
            <v>35.8 x 23.7 x 14.75</v>
          </cell>
          <cell r="AG378">
            <v>8.0519999999999996</v>
          </cell>
          <cell r="AH378">
            <v>8.4309999999999992</v>
          </cell>
          <cell r="AI378">
            <v>0</v>
          </cell>
          <cell r="AJ378">
            <v>10</v>
          </cell>
          <cell r="AK378">
            <v>9</v>
          </cell>
          <cell r="AL378">
            <v>90</v>
          </cell>
          <cell r="AM378">
            <v>1200</v>
          </cell>
          <cell r="AN378">
            <v>800</v>
          </cell>
          <cell r="AO378">
            <v>1467</v>
          </cell>
          <cell r="AP378">
            <v>724.68</v>
          </cell>
          <cell r="AQ378">
            <v>783.83199999999999</v>
          </cell>
          <cell r="AR378">
            <v>1.5</v>
          </cell>
          <cell r="AS378">
            <v>0</v>
          </cell>
          <cell r="AT378" t="str">
            <v>EURO CHEP</v>
          </cell>
          <cell r="AU378" t="str">
            <v>3383260017771</v>
          </cell>
        </row>
        <row r="379">
          <cell r="A379">
            <v>642610</v>
          </cell>
          <cell r="B379" t="str">
            <v>6320</v>
          </cell>
          <cell r="C379" t="str">
            <v>FUZE TEA + FOCUS PET 0.33L X24</v>
          </cell>
          <cell r="D379" t="str">
            <v>FUZE TEA + FOCUS PET 0.33L X24</v>
          </cell>
          <cell r="E379" t="str">
            <v xml:space="preserve">Fuze tea </v>
          </cell>
          <cell r="F379" t="str">
            <v>Focus</v>
          </cell>
          <cell r="G379" t="str">
            <v>PET</v>
          </cell>
          <cell r="H379" t="str">
            <v xml:space="preserve"> %</v>
          </cell>
          <cell r="I379" t="str">
            <v>24 x 0.33L</v>
          </cell>
          <cell r="J379" t="str">
            <v/>
          </cell>
          <cell r="K379">
            <v>24</v>
          </cell>
          <cell r="L379" t="str">
            <v>6% - 3%</v>
          </cell>
          <cell r="M379" t="str">
            <v>8</v>
          </cell>
          <cell r="N379" t="str">
            <v>M</v>
          </cell>
          <cell r="O379" t="str">
            <v>15</v>
          </cell>
          <cell r="P379">
            <v>0.33</v>
          </cell>
          <cell r="Q379" t="str">
            <v>54023864</v>
          </cell>
          <cell r="R379" t="str">
            <v>5.7 x 5.7 x 18.35</v>
          </cell>
          <cell r="S379">
            <v>0.33400000000000002</v>
          </cell>
          <cell r="T379">
            <v>0.35799999999999998</v>
          </cell>
          <cell r="U379">
            <v>0</v>
          </cell>
          <cell r="V379" t="str">
            <v>1 x 0.33L</v>
          </cell>
          <cell r="W379" t="str">
            <v>PET</v>
          </cell>
          <cell r="X379" t="str">
            <v>54023864</v>
          </cell>
          <cell r="Y379" t="str">
            <v>5.7 x 5.7 x 18.35</v>
          </cell>
          <cell r="Z379">
            <v>0.33400000000000002</v>
          </cell>
          <cell r="AA379">
            <v>0.35799999999999998</v>
          </cell>
          <cell r="AB379">
            <v>0</v>
          </cell>
          <cell r="AC379" t="str">
            <v>24 x 0.33L</v>
          </cell>
          <cell r="AD379" t="str">
            <v>SHRINKWRAPPED</v>
          </cell>
          <cell r="AE379" t="str">
            <v>5449000323095</v>
          </cell>
          <cell r="AF379" t="str">
            <v>34.4 x 22.9 x 18.4</v>
          </cell>
          <cell r="AG379">
            <v>8.0239999999999991</v>
          </cell>
          <cell r="AH379">
            <v>8.625</v>
          </cell>
          <cell r="AI379">
            <v>0</v>
          </cell>
          <cell r="AJ379">
            <v>15</v>
          </cell>
          <cell r="AK379">
            <v>8</v>
          </cell>
          <cell r="AL379">
            <v>120</v>
          </cell>
          <cell r="AM379">
            <v>1200</v>
          </cell>
          <cell r="AN379">
            <v>1032</v>
          </cell>
          <cell r="AO379">
            <v>1648</v>
          </cell>
          <cell r="AP379">
            <v>962.88</v>
          </cell>
          <cell r="AQ379">
            <v>1067.8489999999999</v>
          </cell>
          <cell r="AR379">
            <v>1</v>
          </cell>
          <cell r="AS379">
            <v>0</v>
          </cell>
          <cell r="AT379" t="str">
            <v>CHEP</v>
          </cell>
          <cell r="AU379" t="str">
            <v>5449000727657</v>
          </cell>
        </row>
        <row r="380">
          <cell r="A380">
            <v>642612</v>
          </cell>
          <cell r="B380" t="str">
            <v>1862</v>
          </cell>
          <cell r="C380" t="str">
            <v>MONSTER ENERGY JUICE BAD APPLE BLIK 0.50L X24</v>
          </cell>
          <cell r="D380" t="str">
            <v>MONSTER ENERGY JUICE BAD APPLE BOITE 0.50L X24</v>
          </cell>
          <cell r="E380" t="str">
            <v xml:space="preserve">Monster </v>
          </cell>
          <cell r="F380" t="str">
            <v>Juice Bad Apple</v>
          </cell>
          <cell r="G380" t="str">
            <v xml:space="preserve">CAN </v>
          </cell>
          <cell r="H380" t="str">
            <v xml:space="preserve"> %</v>
          </cell>
          <cell r="I380" t="str">
            <v>24 x 0.5L</v>
          </cell>
          <cell r="J380" t="str">
            <v/>
          </cell>
          <cell r="K380">
            <v>24</v>
          </cell>
          <cell r="L380" t="str">
            <v>6% - 3%</v>
          </cell>
          <cell r="M380" t="str">
            <v>24</v>
          </cell>
          <cell r="N380" t="str">
            <v>M</v>
          </cell>
          <cell r="O380" t="str">
            <v>0</v>
          </cell>
          <cell r="P380">
            <v>0.5</v>
          </cell>
          <cell r="Q380" t="str">
            <v>5061013945516</v>
          </cell>
          <cell r="R380" t="str">
            <v>6.65 x 6.65 x 16.8</v>
          </cell>
          <cell r="S380">
            <v>0.51600000000000001</v>
          </cell>
          <cell r="T380">
            <v>0.53200000000000003</v>
          </cell>
          <cell r="U380">
            <v>0</v>
          </cell>
          <cell r="V380" t="str">
            <v>1 x 0.5L</v>
          </cell>
          <cell r="W380" t="str">
            <v>CAN</v>
          </cell>
          <cell r="X380" t="str">
            <v>5061013945516</v>
          </cell>
          <cell r="Y380" t="str">
            <v>6.65 x 6.65 x 16.8</v>
          </cell>
          <cell r="Z380">
            <v>0.51600000000000001</v>
          </cell>
          <cell r="AA380">
            <v>0.53200000000000003</v>
          </cell>
          <cell r="AB380">
            <v>0</v>
          </cell>
          <cell r="AC380" t="str">
            <v>24 x 0.5L</v>
          </cell>
          <cell r="AD380" t="str">
            <v>TRAY WITH SHRINK</v>
          </cell>
          <cell r="AE380" t="str">
            <v>5061013945523</v>
          </cell>
          <cell r="AF380" t="str">
            <v>40.5 x 27.2 x 17.1</v>
          </cell>
          <cell r="AG380">
            <v>12.391</v>
          </cell>
          <cell r="AH380">
            <v>12.881</v>
          </cell>
          <cell r="AI380">
            <v>0</v>
          </cell>
          <cell r="AJ380">
            <v>10</v>
          </cell>
          <cell r="AK380">
            <v>8</v>
          </cell>
          <cell r="AL380">
            <v>80</v>
          </cell>
          <cell r="AM380">
            <v>1217</v>
          </cell>
          <cell r="AN380">
            <v>1000</v>
          </cell>
          <cell r="AO380">
            <v>1529</v>
          </cell>
          <cell r="AP380">
            <v>991.28</v>
          </cell>
          <cell r="AQ380">
            <v>1061.164</v>
          </cell>
          <cell r="AR380">
            <v>3</v>
          </cell>
          <cell r="AS380">
            <v>0</v>
          </cell>
          <cell r="AT380" t="str">
            <v>CHEP</v>
          </cell>
          <cell r="AU380" t="str">
            <v>5061013945530</v>
          </cell>
        </row>
        <row r="381">
          <cell r="A381">
            <v>642621</v>
          </cell>
          <cell r="B381" t="str">
            <v>6321</v>
          </cell>
          <cell r="C381" t="str">
            <v>FUZE TEA + RELAX PET 0.33L X24</v>
          </cell>
          <cell r="D381" t="str">
            <v>FUZE TEA + RELAX PET 0.33L X24</v>
          </cell>
          <cell r="E381" t="str">
            <v xml:space="preserve">Fuze tea </v>
          </cell>
          <cell r="F381" t="str">
            <v>Relax</v>
          </cell>
          <cell r="G381" t="str">
            <v>PET</v>
          </cell>
          <cell r="H381" t="str">
            <v xml:space="preserve"> %</v>
          </cell>
          <cell r="I381" t="str">
            <v>24 x 0.33L</v>
          </cell>
          <cell r="J381" t="str">
            <v/>
          </cell>
          <cell r="K381">
            <v>24</v>
          </cell>
          <cell r="L381" t="str">
            <v>6% - 3%</v>
          </cell>
          <cell r="M381" t="str">
            <v>8</v>
          </cell>
          <cell r="N381" t="str">
            <v>M</v>
          </cell>
          <cell r="O381" t="str">
            <v>15</v>
          </cell>
          <cell r="P381">
            <v>0.33</v>
          </cell>
          <cell r="Q381" t="str">
            <v>54023871</v>
          </cell>
          <cell r="R381" t="str">
            <v>5.7 x 5.7 x 18.35</v>
          </cell>
          <cell r="S381">
            <v>0.33400000000000002</v>
          </cell>
          <cell r="T381">
            <v>0.35799999999999998</v>
          </cell>
          <cell r="U381">
            <v>0</v>
          </cell>
          <cell r="V381" t="str">
            <v>1 x 0.33L</v>
          </cell>
          <cell r="W381" t="str">
            <v>PET</v>
          </cell>
          <cell r="X381" t="str">
            <v>54023871</v>
          </cell>
          <cell r="Y381" t="str">
            <v>5.7 x 5.7 x 18.35</v>
          </cell>
          <cell r="Z381">
            <v>0.33400000000000002</v>
          </cell>
          <cell r="AA381">
            <v>0.35799999999999998</v>
          </cell>
          <cell r="AB381">
            <v>0</v>
          </cell>
          <cell r="AC381" t="str">
            <v>24 x 0.33L</v>
          </cell>
          <cell r="AD381" t="str">
            <v>SHRINKWRAPPED</v>
          </cell>
          <cell r="AE381" t="str">
            <v>5449000323101</v>
          </cell>
          <cell r="AF381" t="str">
            <v>34.4 x 22.9 x 18.4</v>
          </cell>
          <cell r="AG381">
            <v>8.0239999999999991</v>
          </cell>
          <cell r="AH381">
            <v>8.625</v>
          </cell>
          <cell r="AI381">
            <v>0</v>
          </cell>
          <cell r="AJ381">
            <v>15</v>
          </cell>
          <cell r="AK381">
            <v>8</v>
          </cell>
          <cell r="AL381">
            <v>120</v>
          </cell>
          <cell r="AM381">
            <v>1200</v>
          </cell>
          <cell r="AN381">
            <v>1032</v>
          </cell>
          <cell r="AO381">
            <v>1648</v>
          </cell>
          <cell r="AP381">
            <v>962.88</v>
          </cell>
          <cell r="AQ381">
            <v>1067.8489999999999</v>
          </cell>
          <cell r="AR381">
            <v>1</v>
          </cell>
          <cell r="AS381">
            <v>0</v>
          </cell>
          <cell r="AT381" t="str">
            <v>CHEP</v>
          </cell>
          <cell r="AU381" t="str">
            <v>5449000727664</v>
          </cell>
        </row>
        <row r="382">
          <cell r="A382">
            <v>642633</v>
          </cell>
          <cell r="B382" t="str">
            <v>5548</v>
          </cell>
          <cell r="C382" t="str">
            <v>MINUTE MAID APPEL PET 0.33L X24 INPUT</v>
          </cell>
          <cell r="D382" t="str">
            <v>MINUTE MAID POMME PET 0.33L X24 INPUT</v>
          </cell>
          <cell r="E382" t="str">
            <v>Minute Maid</v>
          </cell>
          <cell r="F382" t="str">
            <v>Apple</v>
          </cell>
          <cell r="G382" t="str">
            <v>PET</v>
          </cell>
          <cell r="H382" t="str">
            <v xml:space="preserve"> %</v>
          </cell>
          <cell r="I382" t="str">
            <v>24 x 0.33L</v>
          </cell>
          <cell r="J382" t="str">
            <v/>
          </cell>
          <cell r="K382">
            <v>24</v>
          </cell>
          <cell r="L382" t="str">
            <v>6% - 3%</v>
          </cell>
          <cell r="M382" t="str">
            <v>9</v>
          </cell>
          <cell r="N382" t="str">
            <v>M</v>
          </cell>
          <cell r="O382" t="str">
            <v>10</v>
          </cell>
          <cell r="P382">
            <v>0.33</v>
          </cell>
          <cell r="Q382" t="str">
            <v>54493339</v>
          </cell>
          <cell r="R382" t="str">
            <v>5.7 x 5.7 x 18.35</v>
          </cell>
          <cell r="S382">
            <v>0.34399999999999997</v>
          </cell>
          <cell r="T382">
            <v>0.36799999999999999</v>
          </cell>
          <cell r="U382">
            <v>0</v>
          </cell>
          <cell r="V382" t="str">
            <v>1 x 0.33L</v>
          </cell>
          <cell r="W382" t="str">
            <v>PET</v>
          </cell>
          <cell r="X382" t="str">
            <v>54493339</v>
          </cell>
          <cell r="Y382" t="str">
            <v>5.7 x 5.7 x 18.35</v>
          </cell>
          <cell r="Z382">
            <v>0.34399999999999997</v>
          </cell>
          <cell r="AA382">
            <v>0.36799999999999999</v>
          </cell>
          <cell r="AB382">
            <v>0</v>
          </cell>
          <cell r="AC382" t="str">
            <v>24 x 0.33L</v>
          </cell>
          <cell r="AD382" t="str">
            <v>SHRINKWRAPPED</v>
          </cell>
          <cell r="AE382" t="str">
            <v>5449000323965</v>
          </cell>
          <cell r="AF382" t="str">
            <v>34.4 x 22.9 x 18.4</v>
          </cell>
          <cell r="AG382">
            <v>8.2579999999999991</v>
          </cell>
          <cell r="AH382">
            <v>8.8580000000000005</v>
          </cell>
          <cell r="AI382">
            <v>0</v>
          </cell>
          <cell r="AJ382">
            <v>15</v>
          </cell>
          <cell r="AK382">
            <v>8</v>
          </cell>
          <cell r="AL382">
            <v>120</v>
          </cell>
          <cell r="AM382">
            <v>1200</v>
          </cell>
          <cell r="AN382">
            <v>1032</v>
          </cell>
          <cell r="AO382">
            <v>1648</v>
          </cell>
          <cell r="AP382">
            <v>990.96</v>
          </cell>
          <cell r="AQ382">
            <v>1095.8579999999999</v>
          </cell>
          <cell r="AR382">
            <v>1</v>
          </cell>
          <cell r="AS382">
            <v>0</v>
          </cell>
          <cell r="AT382" t="str">
            <v>CHEP</v>
          </cell>
          <cell r="AU382" t="str">
            <v>5449000326065</v>
          </cell>
        </row>
        <row r="383">
          <cell r="A383">
            <v>642669</v>
          </cell>
          <cell r="B383" t="str">
            <v>3504</v>
          </cell>
          <cell r="C383" t="str">
            <v>MONSTER JUICED KHAOTIC BLIK 0.50L X24 EURO</v>
          </cell>
          <cell r="D383" t="str">
            <v>MONSTER JUICED KHAOTIC BOITE 0.50L X24 EURO</v>
          </cell>
          <cell r="E383" t="str">
            <v>Monster</v>
          </cell>
          <cell r="F383" t="str">
            <v>Juiced Khaotic</v>
          </cell>
          <cell r="G383" t="str">
            <v xml:space="preserve">CAN </v>
          </cell>
          <cell r="H383" t="str">
            <v xml:space="preserve"> %</v>
          </cell>
          <cell r="I383" t="str">
            <v>24 x 0.5L</v>
          </cell>
          <cell r="J383" t="str">
            <v/>
          </cell>
          <cell r="K383">
            <v>24</v>
          </cell>
          <cell r="L383" t="str">
            <v>6% - 3%</v>
          </cell>
          <cell r="M383" t="str">
            <v>24</v>
          </cell>
          <cell r="N383" t="str">
            <v>M</v>
          </cell>
          <cell r="O383" t="str">
            <v>0</v>
          </cell>
          <cell r="P383">
            <v>0.5</v>
          </cell>
          <cell r="Q383" t="str">
            <v>5060896622071</v>
          </cell>
          <cell r="R383" t="str">
            <v>6.65 x 6.65 x 16.8</v>
          </cell>
          <cell r="S383">
            <v>0.51700000000000002</v>
          </cell>
          <cell r="T383">
            <v>0.53300000000000003</v>
          </cell>
          <cell r="U383">
            <v>0</v>
          </cell>
          <cell r="V383" t="str">
            <v>1 x 0.5L</v>
          </cell>
          <cell r="W383" t="str">
            <v>CAN</v>
          </cell>
          <cell r="X383" t="str">
            <v>5060896622071</v>
          </cell>
          <cell r="Y383" t="str">
            <v>6.65 x 6.65 x 16.8</v>
          </cell>
          <cell r="Z383">
            <v>0.51700000000000002</v>
          </cell>
          <cell r="AA383">
            <v>0.53300000000000003</v>
          </cell>
          <cell r="AB383">
            <v>0</v>
          </cell>
          <cell r="AC383" t="str">
            <v>24 x 0.5L</v>
          </cell>
          <cell r="AD383" t="str">
            <v>TRAY WITH SHRINK</v>
          </cell>
          <cell r="AE383" t="str">
            <v>5060896622088</v>
          </cell>
          <cell r="AF383" t="str">
            <v>40.5 x 27.2 x 17.1</v>
          </cell>
          <cell r="AG383">
            <v>12.409000000000001</v>
          </cell>
          <cell r="AH383">
            <v>12.898999999999999</v>
          </cell>
          <cell r="AI383">
            <v>0</v>
          </cell>
          <cell r="AJ383">
            <v>9</v>
          </cell>
          <cell r="AK383">
            <v>6</v>
          </cell>
          <cell r="AL383">
            <v>54</v>
          </cell>
          <cell r="AM383">
            <v>1214</v>
          </cell>
          <cell r="AN383">
            <v>810</v>
          </cell>
          <cell r="AO383">
            <v>1308</v>
          </cell>
          <cell r="AP383">
            <v>670.08600000000001</v>
          </cell>
          <cell r="AQ383">
            <v>721.56500000000005</v>
          </cell>
          <cell r="AR383">
            <v>3</v>
          </cell>
          <cell r="AS383">
            <v>0</v>
          </cell>
          <cell r="AT383" t="str">
            <v>EURO CHEP</v>
          </cell>
          <cell r="AU383" t="str">
            <v>3383260017788</v>
          </cell>
        </row>
        <row r="384">
          <cell r="A384">
            <v>642670</v>
          </cell>
          <cell r="B384" t="str">
            <v>3505</v>
          </cell>
          <cell r="C384" t="str">
            <v>FUZE TEA SPARKLING BLACK TEA BLIK 0.33L 4X6 SLEEK EURO</v>
          </cell>
          <cell r="D384" t="str">
            <v>FUZE TEA SPARKLING BLACK TEA BOITE 0.33L 4X6 SLEEK EURO</v>
          </cell>
          <cell r="E384" t="str">
            <v>Fuze tea</v>
          </cell>
          <cell r="F384" t="str">
            <v>Sparkling Black tea</v>
          </cell>
          <cell r="G384" t="str">
            <v>SLEEKCAN</v>
          </cell>
          <cell r="H384" t="str">
            <v xml:space="preserve"> %</v>
          </cell>
          <cell r="I384" t="str">
            <v>4 x 6 x 0.33L</v>
          </cell>
          <cell r="J384" t="str">
            <v/>
          </cell>
          <cell r="K384">
            <v>24</v>
          </cell>
          <cell r="L384" t="str">
            <v>6% - 3%</v>
          </cell>
          <cell r="M384" t="str">
            <v>12</v>
          </cell>
          <cell r="N384" t="str">
            <v>M</v>
          </cell>
          <cell r="O384" t="str">
            <v>0</v>
          </cell>
          <cell r="P384">
            <v>0.33</v>
          </cell>
          <cell r="Q384" t="str">
            <v>5449000297549</v>
          </cell>
          <cell r="R384" t="str">
            <v>5.85 x 5.85 x 14.55</v>
          </cell>
          <cell r="S384">
            <v>0.33500000000000002</v>
          </cell>
          <cell r="T384">
            <v>0.34699999999999998</v>
          </cell>
          <cell r="U384">
            <v>0</v>
          </cell>
          <cell r="V384" t="str">
            <v>6 x 0.33L</v>
          </cell>
          <cell r="W384" t="str">
            <v>SHRINK</v>
          </cell>
          <cell r="X384" t="str">
            <v>5449000308870</v>
          </cell>
          <cell r="Y384" t="str">
            <v>17.55 x 11.7 x 14.55</v>
          </cell>
          <cell r="Z384">
            <v>2.0110000000000001</v>
          </cell>
          <cell r="AA384">
            <v>2.09</v>
          </cell>
          <cell r="AB384">
            <v>0</v>
          </cell>
          <cell r="AC384" t="str">
            <v>4 x 6 x 0.33L</v>
          </cell>
          <cell r="AD384" t="str">
            <v>TRAY WITHOUT SHRINK</v>
          </cell>
          <cell r="AE384" t="str">
            <v>5449000308887</v>
          </cell>
          <cell r="AF384" t="str">
            <v>35.8 x 23.7 x 14.75</v>
          </cell>
          <cell r="AG384">
            <v>8.0429999999999993</v>
          </cell>
          <cell r="AH384">
            <v>8.423</v>
          </cell>
          <cell r="AI384">
            <v>0</v>
          </cell>
          <cell r="AJ384">
            <v>10</v>
          </cell>
          <cell r="AK384">
            <v>9</v>
          </cell>
          <cell r="AL384">
            <v>90</v>
          </cell>
          <cell r="AM384">
            <v>1200</v>
          </cell>
          <cell r="AN384">
            <v>800</v>
          </cell>
          <cell r="AO384">
            <v>1467</v>
          </cell>
          <cell r="AP384">
            <v>723.87</v>
          </cell>
          <cell r="AQ384">
            <v>783.048</v>
          </cell>
          <cell r="AR384">
            <v>1.5</v>
          </cell>
          <cell r="AS384">
            <v>0</v>
          </cell>
          <cell r="AT384" t="str">
            <v>EURO CHEP</v>
          </cell>
          <cell r="AU384" t="str">
            <v>3383260017795</v>
          </cell>
        </row>
        <row r="385">
          <cell r="A385">
            <v>642700</v>
          </cell>
          <cell r="B385" t="str">
            <v>3461</v>
          </cell>
          <cell r="C385" t="str">
            <v>INSTANT COFFEE DÉCAF BAG 500G X5</v>
          </cell>
          <cell r="D385" t="str">
            <v>INSTANT COFFEE DÉCAF BAG 500G X5</v>
          </cell>
          <cell r="E385" t="str">
            <v>Miko</v>
          </cell>
          <cell r="F385" t="str">
            <v>Instant Coffee Decaf</v>
          </cell>
          <cell r="G385" t="str">
            <v>BAG</v>
          </cell>
          <cell r="H385" t="str">
            <v xml:space="preserve"> %</v>
          </cell>
          <cell r="I385" t="str">
            <v>5 x 42.86L</v>
          </cell>
          <cell r="J385" t="str">
            <v/>
          </cell>
          <cell r="K385">
            <v>5</v>
          </cell>
          <cell r="L385" t="str">
            <v>6% - 3%</v>
          </cell>
          <cell r="M385" t="str">
            <v>24</v>
          </cell>
          <cell r="N385" t="str">
            <v>M</v>
          </cell>
          <cell r="O385" t="str">
            <v>0</v>
          </cell>
          <cell r="P385">
            <v>42.86</v>
          </cell>
          <cell r="Q385" t="str">
            <v>5410456235041</v>
          </cell>
          <cell r="R385" t="str">
            <v>13.5 x 8.5 x 30</v>
          </cell>
          <cell r="S385">
            <v>0.5</v>
          </cell>
          <cell r="T385">
            <v>0.5</v>
          </cell>
          <cell r="U385">
            <v>0</v>
          </cell>
          <cell r="V385" t="str">
            <v>1 x 42.86L</v>
          </cell>
          <cell r="W385" t="str">
            <v>PLASTIC BAG</v>
          </cell>
          <cell r="X385" t="str">
            <v>5410456235041</v>
          </cell>
          <cell r="Y385" t="str">
            <v>13.5 x 8.5 x 30</v>
          </cell>
          <cell r="Z385">
            <v>0.5</v>
          </cell>
          <cell r="AA385">
            <v>0.5</v>
          </cell>
          <cell r="AB385">
            <v>0</v>
          </cell>
          <cell r="AC385" t="str">
            <v>5 x 42.86L</v>
          </cell>
          <cell r="AD385" t="str">
            <v>CARDBOARD</v>
          </cell>
          <cell r="AE385" t="str">
            <v>15410456235048</v>
          </cell>
          <cell r="AF385" t="str">
            <v>26.5 x 22 x 21</v>
          </cell>
          <cell r="AG385">
            <v>2.5</v>
          </cell>
          <cell r="AH385">
            <v>2.7149999999999999</v>
          </cell>
          <cell r="AI385">
            <v>0</v>
          </cell>
          <cell r="AJ385">
            <v>14</v>
          </cell>
          <cell r="AK385">
            <v>8</v>
          </cell>
          <cell r="AL385">
            <v>112</v>
          </cell>
          <cell r="AM385">
            <v>1200</v>
          </cell>
          <cell r="AN385">
            <v>800</v>
          </cell>
          <cell r="AO385">
            <v>1830</v>
          </cell>
          <cell r="AP385">
            <v>280</v>
          </cell>
          <cell r="AQ385">
            <v>329.09</v>
          </cell>
          <cell r="AR385">
            <v>1</v>
          </cell>
          <cell r="AS385">
            <v>0</v>
          </cell>
          <cell r="AT385" t="str">
            <v xml:space="preserve">EURO White </v>
          </cell>
          <cell r="AU385" t="str">
            <v>n/a</v>
          </cell>
        </row>
        <row r="386">
          <cell r="A386">
            <v>642701</v>
          </cell>
          <cell r="B386" t="str">
            <v>3462</v>
          </cell>
          <cell r="C386" t="str">
            <v>MIKO DECAF BEANS COFFEE BAG 1KG X1</v>
          </cell>
          <cell r="D386" t="str">
            <v>MIKO DECAF BEANS COFFEE BAG 1KG X1</v>
          </cell>
          <cell r="E386" t="str">
            <v>Miko</v>
          </cell>
          <cell r="F386" t="str">
            <v>Decaffeinated Beans Coffee</v>
          </cell>
          <cell r="G386" t="str">
            <v>BAG</v>
          </cell>
          <cell r="H386" t="str">
            <v xml:space="preserve"> %</v>
          </cell>
          <cell r="I386" t="str">
            <v>1 x 17.647L</v>
          </cell>
          <cell r="J386" t="str">
            <v/>
          </cell>
          <cell r="K386">
            <v>1</v>
          </cell>
          <cell r="L386" t="str">
            <v>6% - 3%</v>
          </cell>
          <cell r="M386" t="str">
            <v>24</v>
          </cell>
          <cell r="N386" t="str">
            <v>M</v>
          </cell>
          <cell r="O386" t="str">
            <v>0</v>
          </cell>
          <cell r="P386">
            <v>17.646999999999998</v>
          </cell>
          <cell r="Q386" t="str">
            <v>5410456010976</v>
          </cell>
          <cell r="R386" t="str">
            <v>13 x 7 x 30</v>
          </cell>
          <cell r="S386">
            <v>1</v>
          </cell>
          <cell r="T386">
            <v>1.0209999999999999</v>
          </cell>
          <cell r="U386">
            <v>0</v>
          </cell>
          <cell r="V386" t="str">
            <v>1 x 17.647L</v>
          </cell>
          <cell r="W386" t="str">
            <v>PLASTIC BAG</v>
          </cell>
          <cell r="X386" t="str">
            <v>5410456010976</v>
          </cell>
          <cell r="Y386" t="str">
            <v>13 x 7 x 30</v>
          </cell>
          <cell r="Z386">
            <v>1</v>
          </cell>
          <cell r="AA386">
            <v>1.0209999999999999</v>
          </cell>
          <cell r="AB386">
            <v>0</v>
          </cell>
          <cell r="AC386" t="str">
            <v>1 x 17.647L</v>
          </cell>
          <cell r="AD386" t="str">
            <v>CARDBOARD</v>
          </cell>
          <cell r="AE386" t="str">
            <v>5410456010976</v>
          </cell>
          <cell r="AF386" t="str">
            <v>13 x 7 x 30</v>
          </cell>
          <cell r="AG386">
            <v>1</v>
          </cell>
          <cell r="AH386">
            <v>1.0209999999999999</v>
          </cell>
          <cell r="AI386">
            <v>0</v>
          </cell>
          <cell r="AJ386">
            <v>72</v>
          </cell>
          <cell r="AK386">
            <v>5</v>
          </cell>
          <cell r="AL386">
            <v>360</v>
          </cell>
          <cell r="AM386">
            <v>1200</v>
          </cell>
          <cell r="AN386">
            <v>800</v>
          </cell>
          <cell r="AO386">
            <v>1795</v>
          </cell>
          <cell r="AP386">
            <v>360</v>
          </cell>
          <cell r="AQ386">
            <v>392.57</v>
          </cell>
          <cell r="AR386">
            <v>1</v>
          </cell>
          <cell r="AS386">
            <v>0</v>
          </cell>
          <cell r="AT386" t="str">
            <v xml:space="preserve">EURO White </v>
          </cell>
          <cell r="AU386" t="str">
            <v>n/a</v>
          </cell>
        </row>
        <row r="387">
          <cell r="A387">
            <v>642702</v>
          </cell>
          <cell r="B387" t="str">
            <v>6809</v>
          </cell>
          <cell r="C387" t="str">
            <v>MONSTER ENERGY ULTRA GOLDEN PINAPLE BLIK 0.50L X24 EURO</v>
          </cell>
          <cell r="D387" t="str">
            <v>MONSTER ENERGY ULTRA GOLDEN PINAPLE BOITE 0.50L X24 EURO</v>
          </cell>
          <cell r="E387" t="str">
            <v>Monster</v>
          </cell>
          <cell r="F387" t="str">
            <v>Ultra Gold</v>
          </cell>
          <cell r="G387" t="str">
            <v xml:space="preserve">CAN </v>
          </cell>
          <cell r="H387" t="str">
            <v xml:space="preserve"> %</v>
          </cell>
          <cell r="I387" t="str">
            <v>24 x 0.5L</v>
          </cell>
          <cell r="J387" t="str">
            <v/>
          </cell>
          <cell r="K387">
            <v>24</v>
          </cell>
          <cell r="L387" t="str">
            <v>6% - 3%</v>
          </cell>
          <cell r="M387" t="str">
            <v>24</v>
          </cell>
          <cell r="N387" t="str">
            <v>M</v>
          </cell>
          <cell r="O387" t="str">
            <v>0</v>
          </cell>
          <cell r="P387">
            <v>0.5</v>
          </cell>
          <cell r="Q387" t="str">
            <v>5060896624280</v>
          </cell>
          <cell r="R387" t="str">
            <v>6.65 x 6.65 x 16.8</v>
          </cell>
          <cell r="S387">
            <v>0.502</v>
          </cell>
          <cell r="T387">
            <v>0.51800000000000002</v>
          </cell>
          <cell r="U387">
            <v>0</v>
          </cell>
          <cell r="V387" t="str">
            <v>1 x 0.5L</v>
          </cell>
          <cell r="W387" t="str">
            <v>CAN</v>
          </cell>
          <cell r="X387" t="str">
            <v>5060896624280</v>
          </cell>
          <cell r="Y387" t="str">
            <v>6.65 x 6.65 x 16.8</v>
          </cell>
          <cell r="Z387">
            <v>0.502</v>
          </cell>
          <cell r="AA387">
            <v>0.51800000000000002</v>
          </cell>
          <cell r="AB387">
            <v>0</v>
          </cell>
          <cell r="AC387" t="str">
            <v>24 x 0.5L</v>
          </cell>
          <cell r="AD387" t="str">
            <v>TRAY WITH SHRINK</v>
          </cell>
          <cell r="AE387" t="str">
            <v>5060896624907</v>
          </cell>
          <cell r="AF387" t="str">
            <v>40.5 x 27.2 x 17.1</v>
          </cell>
          <cell r="AG387">
            <v>12.057</v>
          </cell>
          <cell r="AH387">
            <v>12.548</v>
          </cell>
          <cell r="AI387">
            <v>0</v>
          </cell>
          <cell r="AJ387">
            <v>9</v>
          </cell>
          <cell r="AK387">
            <v>6</v>
          </cell>
          <cell r="AL387">
            <v>54</v>
          </cell>
          <cell r="AM387">
            <v>1214</v>
          </cell>
          <cell r="AN387">
            <v>810</v>
          </cell>
          <cell r="AO387">
            <v>1308</v>
          </cell>
          <cell r="AP387">
            <v>651.07799999999997</v>
          </cell>
          <cell r="AQ387">
            <v>702.57799999999997</v>
          </cell>
          <cell r="AR387">
            <v>3</v>
          </cell>
          <cell r="AS387">
            <v>0</v>
          </cell>
          <cell r="AT387" t="str">
            <v>EURO CHEP</v>
          </cell>
          <cell r="AU387" t="str">
            <v>3383260017825</v>
          </cell>
        </row>
        <row r="388">
          <cell r="A388">
            <v>642717</v>
          </cell>
          <cell r="B388" t="str">
            <v>5750</v>
          </cell>
          <cell r="C388" t="str">
            <v>POWERADE MOUNTAIN BLAST PET 0.50L 4X6</v>
          </cell>
          <cell r="D388" t="str">
            <v>POWERADE MOUNTAIN BLAST PET 0.50L 4X6</v>
          </cell>
          <cell r="E388" t="str">
            <v xml:space="preserve">Powerade </v>
          </cell>
          <cell r="F388" t="str">
            <v>Mountain Blast</v>
          </cell>
          <cell r="G388" t="str">
            <v>PET</v>
          </cell>
          <cell r="H388" t="str">
            <v xml:space="preserve"> %</v>
          </cell>
          <cell r="I388" t="str">
            <v>4 x 6 x 0.5L</v>
          </cell>
          <cell r="J388" t="str">
            <v/>
          </cell>
          <cell r="K388">
            <v>24</v>
          </cell>
          <cell r="L388" t="str">
            <v>6% - 3%</v>
          </cell>
          <cell r="M388" t="str">
            <v>9</v>
          </cell>
          <cell r="N388" t="str">
            <v>M</v>
          </cell>
          <cell r="O388" t="str">
            <v>7</v>
          </cell>
          <cell r="P388">
            <v>0.5</v>
          </cell>
          <cell r="Q388" t="str">
            <v>5449000324467</v>
          </cell>
          <cell r="R388" t="str">
            <v>6.58 x 6.58 x 23</v>
          </cell>
          <cell r="S388">
            <v>0.50800000000000001</v>
          </cell>
          <cell r="T388">
            <v>0.53400000000000003</v>
          </cell>
          <cell r="U388">
            <v>0</v>
          </cell>
          <cell r="V388" t="str">
            <v>6 x 0.5L</v>
          </cell>
          <cell r="W388" t="str">
            <v>SHRINK</v>
          </cell>
          <cell r="X388" t="str">
            <v>5449000324474</v>
          </cell>
          <cell r="Y388" t="str">
            <v>19.8 x 13.2 x 23.2</v>
          </cell>
          <cell r="Z388">
            <v>3.0449999999999999</v>
          </cell>
          <cell r="AA388">
            <v>3.1819999999999999</v>
          </cell>
          <cell r="AB388">
            <v>0</v>
          </cell>
          <cell r="AC388" t="str">
            <v>4 x 6 x 0.5L</v>
          </cell>
          <cell r="AD388" t="str">
            <v>SHRINKWRAP OVER SHRINKWRAP</v>
          </cell>
          <cell r="AE388" t="str">
            <v>5449000324481</v>
          </cell>
          <cell r="AF388" t="str">
            <v>39.5 x 26.3 x 23.2</v>
          </cell>
          <cell r="AG388">
            <v>12.18</v>
          </cell>
          <cell r="AH388">
            <v>12.756</v>
          </cell>
          <cell r="AI388">
            <v>0</v>
          </cell>
          <cell r="AJ388">
            <v>12</v>
          </cell>
          <cell r="AK388">
            <v>6</v>
          </cell>
          <cell r="AL388">
            <v>72</v>
          </cell>
          <cell r="AM388">
            <v>1200</v>
          </cell>
          <cell r="AN388">
            <v>1053</v>
          </cell>
          <cell r="AO388">
            <v>1556</v>
          </cell>
          <cell r="AP388">
            <v>876.96</v>
          </cell>
          <cell r="AQ388">
            <v>958.84299999999996</v>
          </cell>
          <cell r="AR388">
            <v>1</v>
          </cell>
          <cell r="AS388">
            <v>0</v>
          </cell>
          <cell r="AT388" t="str">
            <v>CHEP</v>
          </cell>
          <cell r="AU388" t="str">
            <v>5449000326324</v>
          </cell>
        </row>
        <row r="389">
          <cell r="A389">
            <v>642718</v>
          </cell>
          <cell r="B389" t="str">
            <v>5291</v>
          </cell>
          <cell r="C389" t="str">
            <v>NALU BOTANICAL ENERGIZER YUZU ROSEMARY BLIK 0.25L 4X6</v>
          </cell>
          <cell r="D389" t="str">
            <v>NALU BOTANICAL ENERGIZER YUZU ROSEMARY BOITE 0.25L 4X6</v>
          </cell>
          <cell r="E389" t="str">
            <v>Nalu</v>
          </cell>
          <cell r="F389" t="str">
            <v xml:space="preserve">Botanical Yuzu Rosemary </v>
          </cell>
          <cell r="G389" t="str">
            <v xml:space="preserve">SLIMCAN </v>
          </cell>
          <cell r="H389" t="str">
            <v xml:space="preserve"> %</v>
          </cell>
          <cell r="I389" t="str">
            <v>4 x 6 x 0.25L</v>
          </cell>
          <cell r="J389" t="str">
            <v/>
          </cell>
          <cell r="K389">
            <v>24</v>
          </cell>
          <cell r="L389" t="str">
            <v>6% - 3%</v>
          </cell>
          <cell r="M389" t="str">
            <v>24</v>
          </cell>
          <cell r="N389" t="str">
            <v>M</v>
          </cell>
          <cell r="O389" t="str">
            <v>0</v>
          </cell>
          <cell r="P389">
            <v>0.25</v>
          </cell>
          <cell r="Q389" t="str">
            <v>5061013960854</v>
          </cell>
          <cell r="R389" t="str">
            <v>5.35 x 5.35 x 13.43</v>
          </cell>
          <cell r="S389">
            <v>0.255</v>
          </cell>
          <cell r="T389">
            <v>0.26500000000000001</v>
          </cell>
          <cell r="U389">
            <v>0</v>
          </cell>
          <cell r="V389" t="str">
            <v>6 x 0.25L</v>
          </cell>
          <cell r="W389" t="str">
            <v>CARDBOARD</v>
          </cell>
          <cell r="X389" t="str">
            <v>5061013960861</v>
          </cell>
          <cell r="Y389" t="str">
            <v>15.9 x 10.6 x 13.55</v>
          </cell>
          <cell r="Z389">
            <v>1.528</v>
          </cell>
          <cell r="AA389">
            <v>1.6220000000000001</v>
          </cell>
          <cell r="AB389">
            <v>0</v>
          </cell>
          <cell r="AC389" t="str">
            <v>4 x 6 x 0.25L</v>
          </cell>
          <cell r="AD389" t="str">
            <v>TRAY OVER CARDBOARD</v>
          </cell>
          <cell r="AE389" t="str">
            <v>5061013960878</v>
          </cell>
          <cell r="AF389" t="str">
            <v>33.1 x 21.7 x 13.8</v>
          </cell>
          <cell r="AG389">
            <v>6.1109999999999998</v>
          </cell>
          <cell r="AH389">
            <v>6.5419999999999998</v>
          </cell>
          <cell r="AI389">
            <v>0</v>
          </cell>
          <cell r="AJ389">
            <v>16</v>
          </cell>
          <cell r="AK389">
            <v>10</v>
          </cell>
          <cell r="AL389">
            <v>160</v>
          </cell>
          <cell r="AM389">
            <v>1200</v>
          </cell>
          <cell r="AN389">
            <v>1000</v>
          </cell>
          <cell r="AO389">
            <v>1543</v>
          </cell>
          <cell r="AP389">
            <v>977.76</v>
          </cell>
          <cell r="AQ389">
            <v>1077.1389999999999</v>
          </cell>
          <cell r="AR389">
            <v>3</v>
          </cell>
          <cell r="AS389">
            <v>0</v>
          </cell>
          <cell r="AT389" t="str">
            <v>CHEP</v>
          </cell>
          <cell r="AU389" t="str">
            <v>5061013960885</v>
          </cell>
        </row>
        <row r="390">
          <cell r="A390">
            <v>642738</v>
          </cell>
          <cell r="B390" t="str">
            <v>9924</v>
          </cell>
          <cell r="C390" t="str">
            <v>FUZE TEA GREEN TEA MANGO CHAMOMILE BLIK 0.15L X24 SAMPLING</v>
          </cell>
          <cell r="D390" t="str">
            <v>FUZE TEA GREEN TEA MANGO CHAMOMILE BOITE 0.15L X24 SAMPLING</v>
          </cell>
          <cell r="E390" t="str">
            <v>Fuze tea</v>
          </cell>
          <cell r="F390" t="str">
            <v>Green Tea Mango Chamomile</v>
          </cell>
          <cell r="G390" t="str">
            <v xml:space="preserve">CAN </v>
          </cell>
          <cell r="H390" t="str">
            <v xml:space="preserve"> %</v>
          </cell>
          <cell r="I390" t="str">
            <v>24 x 0.15L</v>
          </cell>
          <cell r="J390" t="str">
            <v>SAMPLING</v>
          </cell>
          <cell r="K390">
            <v>24</v>
          </cell>
          <cell r="L390" t="str">
            <v>6% - 3%</v>
          </cell>
          <cell r="M390" t="str">
            <v>9</v>
          </cell>
          <cell r="N390" t="str">
            <v>M</v>
          </cell>
          <cell r="O390" t="str">
            <v>0</v>
          </cell>
          <cell r="P390">
            <v>0.15</v>
          </cell>
          <cell r="Q390" t="str">
            <v>42359142</v>
          </cell>
          <cell r="R390" t="str">
            <v>5.35 x 5.35 x 8.87</v>
          </cell>
          <cell r="S390">
            <v>0.152</v>
          </cell>
          <cell r="T390">
            <v>0.161</v>
          </cell>
          <cell r="U390">
            <v>0</v>
          </cell>
          <cell r="V390" t="str">
            <v>1 x 0.15L</v>
          </cell>
          <cell r="W390" t="str">
            <v>CAN</v>
          </cell>
          <cell r="X390" t="str">
            <v>42359142</v>
          </cell>
          <cell r="Y390" t="str">
            <v>5.35 x 5.35 x 8.87</v>
          </cell>
          <cell r="Z390">
            <v>0.152</v>
          </cell>
          <cell r="AA390">
            <v>0.161</v>
          </cell>
          <cell r="AB390">
            <v>0</v>
          </cell>
          <cell r="AC390" t="str">
            <v>24 x 0.15L</v>
          </cell>
          <cell r="AD390" t="str">
            <v>TRAY WITH SHRINK</v>
          </cell>
          <cell r="AE390" t="str">
            <v>5449000237651</v>
          </cell>
          <cell r="AF390" t="str">
            <v>32.6 x 21.9 x 9.12</v>
          </cell>
          <cell r="AG390">
            <v>3.6539999999999999</v>
          </cell>
          <cell r="AH390">
            <v>3.9359999999999999</v>
          </cell>
          <cell r="AI390">
            <v>0</v>
          </cell>
          <cell r="AJ390">
            <v>16</v>
          </cell>
          <cell r="AK390">
            <v>15</v>
          </cell>
          <cell r="AL390">
            <v>240</v>
          </cell>
          <cell r="AM390">
            <v>1200</v>
          </cell>
          <cell r="AN390">
            <v>1000</v>
          </cell>
          <cell r="AO390">
            <v>1531</v>
          </cell>
          <cell r="AP390">
            <v>876.96</v>
          </cell>
          <cell r="AQ390">
            <v>974.596</v>
          </cell>
          <cell r="AR390">
            <v>3</v>
          </cell>
          <cell r="AS390">
            <v>0</v>
          </cell>
          <cell r="AT390" t="str">
            <v>CHEP</v>
          </cell>
          <cell r="AU390" t="str">
            <v>5449000669063</v>
          </cell>
        </row>
        <row r="391">
          <cell r="A391">
            <v>642741</v>
          </cell>
          <cell r="B391" t="str">
            <v>5753</v>
          </cell>
          <cell r="C391" t="str">
            <v>POWERADE MOUNTAIN BLAST PET 0.33L X24</v>
          </cell>
          <cell r="D391" t="str">
            <v>POWERADE MOUNTAIN BLAST PET 0.33L X24</v>
          </cell>
          <cell r="E391" t="str">
            <v xml:space="preserve">Powerade </v>
          </cell>
          <cell r="F391" t="str">
            <v>Mountain Blast</v>
          </cell>
          <cell r="G391" t="str">
            <v>PET</v>
          </cell>
          <cell r="H391" t="str">
            <v xml:space="preserve"> %</v>
          </cell>
          <cell r="I391" t="str">
            <v>24 x 0.33L</v>
          </cell>
          <cell r="J391" t="str">
            <v/>
          </cell>
          <cell r="K391">
            <v>24</v>
          </cell>
          <cell r="L391" t="str">
            <v>6% - 3%</v>
          </cell>
          <cell r="M391" t="str">
            <v>9</v>
          </cell>
          <cell r="N391" t="str">
            <v>M</v>
          </cell>
          <cell r="O391" t="str">
            <v>9</v>
          </cell>
          <cell r="P391">
            <v>0.33</v>
          </cell>
          <cell r="Q391" t="str">
            <v>5449000324504</v>
          </cell>
          <cell r="R391" t="str">
            <v>5.7 x 5.7 x 18.35</v>
          </cell>
          <cell r="S391">
            <v>0.33500000000000002</v>
          </cell>
          <cell r="T391">
            <v>0.35699999999999998</v>
          </cell>
          <cell r="U391">
            <v>0</v>
          </cell>
          <cell r="V391" t="str">
            <v>1 x 0.33L</v>
          </cell>
          <cell r="W391" t="str">
            <v>PET</v>
          </cell>
          <cell r="X391" t="str">
            <v>5449000324504</v>
          </cell>
          <cell r="Y391" t="str">
            <v>5.7 x 5.7 x 18.35</v>
          </cell>
          <cell r="Z391">
            <v>0.33500000000000002</v>
          </cell>
          <cell r="AA391">
            <v>0.35699999999999998</v>
          </cell>
          <cell r="AB391">
            <v>0</v>
          </cell>
          <cell r="AC391" t="str">
            <v>24 x 0.33L</v>
          </cell>
          <cell r="AD391" t="str">
            <v>SHRINKWRAPPED</v>
          </cell>
          <cell r="AE391" t="str">
            <v>5449000324511</v>
          </cell>
          <cell r="AF391" t="str">
            <v>34.4 x 22.9 x 18.4</v>
          </cell>
          <cell r="AG391">
            <v>8.0429999999999993</v>
          </cell>
          <cell r="AH391">
            <v>8.5909999999999993</v>
          </cell>
          <cell r="AI391">
            <v>0</v>
          </cell>
          <cell r="AJ391">
            <v>15</v>
          </cell>
          <cell r="AK391">
            <v>8</v>
          </cell>
          <cell r="AL391">
            <v>120</v>
          </cell>
          <cell r="AM391">
            <v>1200</v>
          </cell>
          <cell r="AN391">
            <v>1032</v>
          </cell>
          <cell r="AO391">
            <v>1648</v>
          </cell>
          <cell r="AP391">
            <v>965.16</v>
          </cell>
          <cell r="AQ391">
            <v>1064.5129999999999</v>
          </cell>
          <cell r="AR391">
            <v>1</v>
          </cell>
          <cell r="AS391">
            <v>0</v>
          </cell>
          <cell r="AT391" t="str">
            <v>CHEP</v>
          </cell>
          <cell r="AU391" t="str">
            <v>5449000326348</v>
          </cell>
        </row>
        <row r="392">
          <cell r="A392">
            <v>642765</v>
          </cell>
          <cell r="B392" t="str">
            <v>0000</v>
          </cell>
          <cell r="C392" t="str">
            <v>PDE COCA-COLA ZERO BLIK 0.15L X24 SAMPLING DE</v>
          </cell>
          <cell r="D392" t="str">
            <v>PDE COCA-COLA ZERO BOITE 0.15L X24 SAMPLING DE</v>
          </cell>
          <cell r="E392" t="str">
            <v>Coca-Cola Zero</v>
          </cell>
          <cell r="F392" t="str">
            <v/>
          </cell>
          <cell r="G392" t="str">
            <v xml:space="preserve">SLIMCAN </v>
          </cell>
          <cell r="H392" t="str">
            <v xml:space="preserve"> %</v>
          </cell>
          <cell r="I392" t="str">
            <v>24 x 0.15L</v>
          </cell>
          <cell r="J392" t="str">
            <v/>
          </cell>
          <cell r="K392">
            <v>24</v>
          </cell>
          <cell r="L392" t="str">
            <v>N/A</v>
          </cell>
          <cell r="M392" t="str">
            <v>6</v>
          </cell>
          <cell r="N392" t="str">
            <v>M</v>
          </cell>
          <cell r="O392" t="str">
            <v>0</v>
          </cell>
          <cell r="P392">
            <v>0.15</v>
          </cell>
          <cell r="Q392" t="str">
            <v>54007826</v>
          </cell>
          <cell r="R392" t="str">
            <v>5.35 x 5.35 x 8.87</v>
          </cell>
          <cell r="S392">
            <v>0.15</v>
          </cell>
          <cell r="T392">
            <v>0.159</v>
          </cell>
          <cell r="U392">
            <v>0</v>
          </cell>
          <cell r="V392" t="str">
            <v>1 x 0.15L</v>
          </cell>
          <cell r="W392" t="str">
            <v>CAN</v>
          </cell>
          <cell r="X392" t="str">
            <v>54007826</v>
          </cell>
          <cell r="Y392" t="str">
            <v>5.35 x 5.35 x 8.87</v>
          </cell>
          <cell r="Z392">
            <v>0.15</v>
          </cell>
          <cell r="AA392">
            <v>0.159</v>
          </cell>
          <cell r="AB392">
            <v>0</v>
          </cell>
          <cell r="AC392" t="str">
            <v>24 x 0.15L</v>
          </cell>
          <cell r="AD392" t="str">
            <v>TRAY WITH SHRINK</v>
          </cell>
          <cell r="AE392" t="str">
            <v>5000112670905</v>
          </cell>
          <cell r="AF392" t="str">
            <v>32.6 x 21.9 x 9.12</v>
          </cell>
          <cell r="AG392">
            <v>3.5920000000000001</v>
          </cell>
          <cell r="AH392">
            <v>3.8740000000000001</v>
          </cell>
          <cell r="AI392">
            <v>0</v>
          </cell>
          <cell r="AJ392">
            <v>13</v>
          </cell>
          <cell r="AK392">
            <v>12</v>
          </cell>
          <cell r="AL392">
            <v>156</v>
          </cell>
          <cell r="AM392">
            <v>1200</v>
          </cell>
          <cell r="AN392">
            <v>800</v>
          </cell>
          <cell r="AO392">
            <v>1330</v>
          </cell>
          <cell r="AP392">
            <v>560.35199999999998</v>
          </cell>
          <cell r="AQ392">
            <v>629.58600000000001</v>
          </cell>
          <cell r="AR392">
            <v>3</v>
          </cell>
          <cell r="AS392">
            <v>0</v>
          </cell>
          <cell r="AT392" t="str">
            <v xml:space="preserve">EURO One-way </v>
          </cell>
          <cell r="AU392" t="str">
            <v>5000112464115</v>
          </cell>
        </row>
        <row r="393">
          <cell r="A393">
            <v>642867</v>
          </cell>
          <cell r="B393" t="str">
            <v>3261</v>
          </cell>
          <cell r="C393" t="str">
            <v>LATTIZ MILK BIB 3L</v>
          </cell>
          <cell r="D393" t="str">
            <v>LATTIZ MILK BIB 3L</v>
          </cell>
          <cell r="E393" t="str">
            <v>Lattiz Milk</v>
          </cell>
          <cell r="F393" t="str">
            <v/>
          </cell>
          <cell r="G393" t="str">
            <v>BIB</v>
          </cell>
          <cell r="H393" t="str">
            <v xml:space="preserve"> %</v>
          </cell>
          <cell r="I393" t="str">
            <v>1 x 3L</v>
          </cell>
          <cell r="J393" t="str">
            <v/>
          </cell>
          <cell r="K393">
            <v>1</v>
          </cell>
          <cell r="L393" t="str">
            <v>6% - 3%</v>
          </cell>
          <cell r="M393" t="str">
            <v>90</v>
          </cell>
          <cell r="N393" t="str">
            <v>D</v>
          </cell>
          <cell r="O393" t="str">
            <v>0</v>
          </cell>
          <cell r="P393">
            <v>3</v>
          </cell>
          <cell r="Q393" t="str">
            <v>8713300129754</v>
          </cell>
          <cell r="R393" t="str">
            <v>29.5 x 16.3 x 10</v>
          </cell>
          <cell r="S393">
            <v>3</v>
          </cell>
          <cell r="T393">
            <v>3.4209999999999998</v>
          </cell>
          <cell r="U393">
            <v>0</v>
          </cell>
          <cell r="V393" t="str">
            <v>1 x 3L</v>
          </cell>
          <cell r="W393" t="str">
            <v>BIB</v>
          </cell>
          <cell r="X393" t="str">
            <v>8713300129754</v>
          </cell>
          <cell r="Y393" t="str">
            <v>29.5 x 16.3 x 10</v>
          </cell>
          <cell r="Z393">
            <v>3</v>
          </cell>
          <cell r="AA393">
            <v>3.4209999999999998</v>
          </cell>
          <cell r="AB393">
            <v>0</v>
          </cell>
          <cell r="AC393" t="str">
            <v>1 x 3L</v>
          </cell>
          <cell r="AD393" t="str">
            <v>BIB</v>
          </cell>
          <cell r="AE393" t="str">
            <v>8713300129754</v>
          </cell>
          <cell r="AF393" t="str">
            <v>29.5 x 16.3 x 10</v>
          </cell>
          <cell r="AG393">
            <v>3</v>
          </cell>
          <cell r="AH393">
            <v>3.4209999999999998</v>
          </cell>
          <cell r="AI393">
            <v>0</v>
          </cell>
          <cell r="AJ393">
            <v>19</v>
          </cell>
          <cell r="AK393">
            <v>11</v>
          </cell>
          <cell r="AL393">
            <v>209</v>
          </cell>
          <cell r="AM393">
            <v>1200</v>
          </cell>
          <cell r="AN393">
            <v>800</v>
          </cell>
          <cell r="AO393">
            <v>1262</v>
          </cell>
          <cell r="AP393">
            <v>627</v>
          </cell>
          <cell r="AQ393">
            <v>740.33900000000006</v>
          </cell>
          <cell r="AR393">
            <v>1</v>
          </cell>
          <cell r="AS393">
            <v>0</v>
          </cell>
          <cell r="AT393" t="str">
            <v>EURO CHEP</v>
          </cell>
          <cell r="AU393" t="str">
            <v>n/a</v>
          </cell>
        </row>
        <row r="394">
          <cell r="A394">
            <v>642950</v>
          </cell>
          <cell r="B394" t="str">
            <v>5755</v>
          </cell>
          <cell r="C394" t="str">
            <v>FANTA PINEAPPLE AND GRAPEFRUIT ZERO SUGAR BLIK 0.33L 4X6 SLEEK EURO</v>
          </cell>
          <cell r="D394" t="str">
            <v>FANTA PINEAPPLE AND GRAPEFRUIT ZERO SUGAR BOITE 0.33L 4X6 SLEEK EURO</v>
          </cell>
          <cell r="E394" t="str">
            <v>Fanta</v>
          </cell>
          <cell r="F394" t="str">
            <v>Pineapple and Grapefruit Zero Sugar</v>
          </cell>
          <cell r="G394" t="str">
            <v>SLEEKCAN</v>
          </cell>
          <cell r="H394" t="str">
            <v xml:space="preserve"> %</v>
          </cell>
          <cell r="I394" t="str">
            <v>4 x 6 x 0.33L</v>
          </cell>
          <cell r="J394" t="str">
            <v/>
          </cell>
          <cell r="K394">
            <v>24</v>
          </cell>
          <cell r="L394" t="str">
            <v>6% - 3%</v>
          </cell>
          <cell r="M394" t="str">
            <v>6</v>
          </cell>
          <cell r="N394" t="str">
            <v>M</v>
          </cell>
          <cell r="O394" t="str">
            <v>0</v>
          </cell>
          <cell r="P394">
            <v>0.33</v>
          </cell>
          <cell r="Q394" t="str">
            <v>5449000319630</v>
          </cell>
          <cell r="R394" t="str">
            <v>5.85 x 5.85 x 14.55</v>
          </cell>
          <cell r="S394">
            <v>0.33</v>
          </cell>
          <cell r="T394">
            <v>0.34200000000000003</v>
          </cell>
          <cell r="U394">
            <v>0</v>
          </cell>
          <cell r="V394" t="str">
            <v>6 x 0.33L</v>
          </cell>
          <cell r="W394" t="str">
            <v>SHRINK</v>
          </cell>
          <cell r="X394" t="str">
            <v>5449000319647</v>
          </cell>
          <cell r="Y394" t="str">
            <v>17.55 x 11.7 x 14.55</v>
          </cell>
          <cell r="Z394">
            <v>1.982</v>
          </cell>
          <cell r="AA394">
            <v>2.0609999999999999</v>
          </cell>
          <cell r="AB394">
            <v>0</v>
          </cell>
          <cell r="AC394" t="str">
            <v>4 x 6 x 0.33L</v>
          </cell>
          <cell r="AD394" t="str">
            <v>TRAY WITHOUT SHRINK</v>
          </cell>
          <cell r="AE394" t="str">
            <v>5449000319654</v>
          </cell>
          <cell r="AF394" t="str">
            <v>35.8 x 23.7 x 14.75</v>
          </cell>
          <cell r="AG394">
            <v>7.9260000000000002</v>
          </cell>
          <cell r="AH394">
            <v>8.3059999999999992</v>
          </cell>
          <cell r="AI394">
            <v>0</v>
          </cell>
          <cell r="AJ394">
            <v>10</v>
          </cell>
          <cell r="AK394">
            <v>9</v>
          </cell>
          <cell r="AL394">
            <v>90</v>
          </cell>
          <cell r="AM394">
            <v>1200</v>
          </cell>
          <cell r="AN394">
            <v>800</v>
          </cell>
          <cell r="AO394">
            <v>1467</v>
          </cell>
          <cell r="AP394">
            <v>713.34</v>
          </cell>
          <cell r="AQ394">
            <v>772.84</v>
          </cell>
          <cell r="AR394">
            <v>1.5</v>
          </cell>
          <cell r="AS394">
            <v>0</v>
          </cell>
          <cell r="AT394" t="str">
            <v>EURO CHEP</v>
          </cell>
          <cell r="AU394" t="str">
            <v>3383260017948</v>
          </cell>
        </row>
        <row r="395">
          <cell r="A395">
            <v>642951</v>
          </cell>
          <cell r="B395" t="str">
            <v>5754</v>
          </cell>
          <cell r="C395" t="str">
            <v>COCA-COLA ZERO NO CAFFEINE BLIK 0.33L 4X6 SLEEK EURO</v>
          </cell>
          <cell r="D395" t="str">
            <v>COCA COLA ZERO NO CAFFEINE BOITE 0.33L 4X6 SLEEK EURO</v>
          </cell>
          <cell r="E395" t="str">
            <v>Coca-Cola Zero</v>
          </cell>
          <cell r="F395" t="str">
            <v>No Caffeine</v>
          </cell>
          <cell r="G395" t="str">
            <v>SLEEKCAN</v>
          </cell>
          <cell r="H395" t="str">
            <v xml:space="preserve"> %</v>
          </cell>
          <cell r="I395" t="str">
            <v>4 x 6 x 0.33L</v>
          </cell>
          <cell r="J395" t="str">
            <v/>
          </cell>
          <cell r="K395">
            <v>24</v>
          </cell>
          <cell r="L395" t="str">
            <v>6% - 3%</v>
          </cell>
          <cell r="M395" t="str">
            <v>6</v>
          </cell>
          <cell r="N395" t="str">
            <v>M</v>
          </cell>
          <cell r="O395" t="str">
            <v>0</v>
          </cell>
          <cell r="P395">
            <v>0.33</v>
          </cell>
          <cell r="Q395" t="str">
            <v>5449000233295</v>
          </cell>
          <cell r="R395" t="str">
            <v>5.85 x 5.85 x 14.55</v>
          </cell>
          <cell r="S395">
            <v>0.32900000000000001</v>
          </cell>
          <cell r="T395">
            <v>0.34100000000000003</v>
          </cell>
          <cell r="U395">
            <v>0</v>
          </cell>
          <cell r="V395" t="str">
            <v>6 x 0.33L</v>
          </cell>
          <cell r="W395" t="str">
            <v>SHRINK</v>
          </cell>
          <cell r="X395" t="str">
            <v>5449000233721</v>
          </cell>
          <cell r="Y395" t="str">
            <v>17.55 x 11.7 x 14.55</v>
          </cell>
          <cell r="Z395">
            <v>1.976</v>
          </cell>
          <cell r="AA395">
            <v>2.0550000000000002</v>
          </cell>
          <cell r="AB395">
            <v>0</v>
          </cell>
          <cell r="AC395" t="str">
            <v>4 x 6 x 0.33L</v>
          </cell>
          <cell r="AD395" t="str">
            <v>TRAY WITHOUT SHRINK</v>
          </cell>
          <cell r="AE395" t="str">
            <v>5449000304339</v>
          </cell>
          <cell r="AF395" t="str">
            <v>35.8 x 23.7 x 14.75</v>
          </cell>
          <cell r="AG395">
            <v>7.9029999999999996</v>
          </cell>
          <cell r="AH395">
            <v>8.2829999999999995</v>
          </cell>
          <cell r="AI395">
            <v>0</v>
          </cell>
          <cell r="AJ395">
            <v>10</v>
          </cell>
          <cell r="AK395">
            <v>9</v>
          </cell>
          <cell r="AL395">
            <v>90</v>
          </cell>
          <cell r="AM395">
            <v>1200</v>
          </cell>
          <cell r="AN395">
            <v>800</v>
          </cell>
          <cell r="AO395">
            <v>1467</v>
          </cell>
          <cell r="AP395">
            <v>711.27</v>
          </cell>
          <cell r="AQ395">
            <v>770.76599999999996</v>
          </cell>
          <cell r="AR395">
            <v>1.5</v>
          </cell>
          <cell r="AS395">
            <v>0</v>
          </cell>
          <cell r="AT395" t="str">
            <v>EURO CHEP</v>
          </cell>
          <cell r="AU395" t="str">
            <v>3383260017931</v>
          </cell>
        </row>
        <row r="396">
          <cell r="A396">
            <v>642954</v>
          </cell>
          <cell r="B396" t="str">
            <v>5756</v>
          </cell>
          <cell r="C396" t="str">
            <v>COCA-COLA CHERRY BLIK 0.33L 4X6 SLEEK EURO</v>
          </cell>
          <cell r="D396" t="str">
            <v>COCA-COLA CHERRY BOITE 0.33L 4X6 SLEEK EURO</v>
          </cell>
          <cell r="E396" t="str">
            <v>Coca-Cola</v>
          </cell>
          <cell r="F396" t="str">
            <v>Cherry</v>
          </cell>
          <cell r="G396" t="str">
            <v>SLEEKCAN</v>
          </cell>
          <cell r="H396" t="str">
            <v xml:space="preserve"> %</v>
          </cell>
          <cell r="I396" t="str">
            <v>4 x 6 x 0.33L</v>
          </cell>
          <cell r="J396" t="str">
            <v/>
          </cell>
          <cell r="K396">
            <v>24</v>
          </cell>
          <cell r="L396" t="str">
            <v>6% - 3%</v>
          </cell>
          <cell r="M396" t="str">
            <v>12</v>
          </cell>
          <cell r="N396" t="str">
            <v>M</v>
          </cell>
          <cell r="O396" t="str">
            <v>0</v>
          </cell>
          <cell r="P396">
            <v>0.33</v>
          </cell>
          <cell r="Q396" t="str">
            <v>5449000214843</v>
          </cell>
          <cell r="R396" t="str">
            <v>5.85 x 5.85 x 14.55</v>
          </cell>
          <cell r="S396">
            <v>0.34399999999999997</v>
          </cell>
          <cell r="T396">
            <v>0.35599999999999998</v>
          </cell>
          <cell r="U396">
            <v>0</v>
          </cell>
          <cell r="V396" t="str">
            <v>6 x 0.33L</v>
          </cell>
          <cell r="W396" t="str">
            <v>SHRINK</v>
          </cell>
          <cell r="X396" t="str">
            <v>5449000287489</v>
          </cell>
          <cell r="Y396" t="str">
            <v>17.55 x 11.7 x 14.55</v>
          </cell>
          <cell r="Z396">
            <v>2.0619999999999998</v>
          </cell>
          <cell r="AA396">
            <v>2.141</v>
          </cell>
          <cell r="AB396">
            <v>0</v>
          </cell>
          <cell r="AC396" t="str">
            <v>4 x 6 x 0.33L</v>
          </cell>
          <cell r="AD396" t="str">
            <v>TRAY WITHOUT SHRINK</v>
          </cell>
          <cell r="AE396" t="str">
            <v>5449000314925</v>
          </cell>
          <cell r="AF396" t="str">
            <v>35.8 x 23.7 x 14.75</v>
          </cell>
          <cell r="AG396">
            <v>8.2479999999999993</v>
          </cell>
          <cell r="AH396">
            <v>8.6280000000000001</v>
          </cell>
          <cell r="AI396">
            <v>0</v>
          </cell>
          <cell r="AJ396">
            <v>10</v>
          </cell>
          <cell r="AK396">
            <v>9</v>
          </cell>
          <cell r="AL396">
            <v>90</v>
          </cell>
          <cell r="AM396">
            <v>1200</v>
          </cell>
          <cell r="AN396">
            <v>800</v>
          </cell>
          <cell r="AO396">
            <v>1467</v>
          </cell>
          <cell r="AP396">
            <v>742.32</v>
          </cell>
          <cell r="AQ396">
            <v>801.80799999999999</v>
          </cell>
          <cell r="AR396">
            <v>1.5</v>
          </cell>
          <cell r="AS396">
            <v>0</v>
          </cell>
          <cell r="AT396" t="str">
            <v>EURO CHEP</v>
          </cell>
          <cell r="AU396" t="str">
            <v>3383260017955</v>
          </cell>
        </row>
        <row r="397">
          <cell r="A397">
            <v>642955</v>
          </cell>
          <cell r="B397" t="str">
            <v>5757</v>
          </cell>
          <cell r="C397" t="str">
            <v>COCA-COLA ZERO LEMON BLIK 0.33L 4X6 SLEEK EURO</v>
          </cell>
          <cell r="D397" t="str">
            <v>COCA-COLA ZERO LEMON BOITE 0.33L 4X6 SLEEK EURO</v>
          </cell>
          <cell r="E397" t="str">
            <v>Coca-Cola Zero</v>
          </cell>
          <cell r="F397" t="str">
            <v>Lemon</v>
          </cell>
          <cell r="G397" t="str">
            <v>SLEEKCAN</v>
          </cell>
          <cell r="H397" t="str">
            <v xml:space="preserve"> %</v>
          </cell>
          <cell r="I397" t="str">
            <v>4 x 6 x 0.33L</v>
          </cell>
          <cell r="J397" t="str">
            <v/>
          </cell>
          <cell r="K397">
            <v>24</v>
          </cell>
          <cell r="L397" t="str">
            <v>6% - 3%</v>
          </cell>
          <cell r="M397" t="str">
            <v>6</v>
          </cell>
          <cell r="N397" t="str">
            <v>M</v>
          </cell>
          <cell r="O397" t="str">
            <v>0</v>
          </cell>
          <cell r="P397">
            <v>0.33</v>
          </cell>
          <cell r="Q397" t="str">
            <v>5449000227041</v>
          </cell>
          <cell r="R397" t="str">
            <v>5.85 x 5.85 x 14.55</v>
          </cell>
          <cell r="S397">
            <v>0.32900000000000001</v>
          </cell>
          <cell r="T397">
            <v>0.34100000000000003</v>
          </cell>
          <cell r="U397">
            <v>0</v>
          </cell>
          <cell r="V397" t="str">
            <v>6 x 0.33L</v>
          </cell>
          <cell r="W397" t="str">
            <v>SHRINK</v>
          </cell>
          <cell r="X397" t="str">
            <v>5449000227584</v>
          </cell>
          <cell r="Y397" t="str">
            <v>17.55 x 11.7 x 14.55</v>
          </cell>
          <cell r="Z397">
            <v>1.976</v>
          </cell>
          <cell r="AA397">
            <v>2.0550000000000002</v>
          </cell>
          <cell r="AB397">
            <v>0</v>
          </cell>
          <cell r="AC397" t="str">
            <v>4 x 6 x 0.33L</v>
          </cell>
          <cell r="AD397" t="str">
            <v>TRAY WITHOUT SHRINK</v>
          </cell>
          <cell r="AE397" t="str">
            <v>5449000314949</v>
          </cell>
          <cell r="AF397" t="str">
            <v>35.8 x 23.7 x 14.75</v>
          </cell>
          <cell r="AG397">
            <v>7.9020000000000001</v>
          </cell>
          <cell r="AH397">
            <v>8.282</v>
          </cell>
          <cell r="AI397">
            <v>0</v>
          </cell>
          <cell r="AJ397">
            <v>10</v>
          </cell>
          <cell r="AK397">
            <v>9</v>
          </cell>
          <cell r="AL397">
            <v>90</v>
          </cell>
          <cell r="AM397">
            <v>1200</v>
          </cell>
          <cell r="AN397">
            <v>800</v>
          </cell>
          <cell r="AO397">
            <v>1467</v>
          </cell>
          <cell r="AP397">
            <v>711.18</v>
          </cell>
          <cell r="AQ397">
            <v>770.68700000000001</v>
          </cell>
          <cell r="AR397">
            <v>1.5</v>
          </cell>
          <cell r="AS397">
            <v>0</v>
          </cell>
          <cell r="AT397" t="str">
            <v>EURO CHEP</v>
          </cell>
          <cell r="AU397" t="str">
            <v>3383260017962</v>
          </cell>
        </row>
        <row r="398">
          <cell r="A398">
            <v>642957</v>
          </cell>
          <cell r="B398" t="str">
            <v>6323</v>
          </cell>
          <cell r="C398" t="str">
            <v>COSTA MANGO PASSION SYRUP PET 0.77L X2 FDL</v>
          </cell>
          <cell r="D398" t="str">
            <v>COSTA MANGO PASSION SYRUP PET 0.77L X2 FDL</v>
          </cell>
          <cell r="E398" t="str">
            <v>Costa Syrup</v>
          </cell>
          <cell r="F398" t="str">
            <v>Mango Passion</v>
          </cell>
          <cell r="G398" t="str">
            <v>PET</v>
          </cell>
          <cell r="H398" t="str">
            <v xml:space="preserve"> %</v>
          </cell>
          <cell r="I398" t="str">
            <v>2 x 0.77L</v>
          </cell>
          <cell r="J398" t="str">
            <v/>
          </cell>
          <cell r="K398">
            <v>2</v>
          </cell>
          <cell r="L398" t="str">
            <v>6% - 3%</v>
          </cell>
          <cell r="M398" t="str">
            <v>12</v>
          </cell>
          <cell r="N398" t="str">
            <v>M</v>
          </cell>
          <cell r="O398" t="str">
            <v>0</v>
          </cell>
          <cell r="P398">
            <v>0.77</v>
          </cell>
          <cell r="Q398" t="str">
            <v>5022972008117</v>
          </cell>
          <cell r="R398" t="str">
            <v>40 x 12.2 x 2</v>
          </cell>
          <cell r="S398">
            <v>0.93200000000000005</v>
          </cell>
          <cell r="T398">
            <v>0.98199999999999998</v>
          </cell>
          <cell r="U398">
            <v>0</v>
          </cell>
          <cell r="V398" t="str">
            <v>1 x 0.77L</v>
          </cell>
          <cell r="W398" t="str">
            <v>PET</v>
          </cell>
          <cell r="X398" t="str">
            <v>5022972008117</v>
          </cell>
          <cell r="Y398" t="str">
            <v>40 x 12.2 x 2</v>
          </cell>
          <cell r="Z398">
            <v>0.93200000000000005</v>
          </cell>
          <cell r="AA398">
            <v>0.98199999999999998</v>
          </cell>
          <cell r="AB398">
            <v>0</v>
          </cell>
          <cell r="AC398" t="str">
            <v>2 x 0.77L</v>
          </cell>
          <cell r="AD398" t="str">
            <v>CARDBOARD</v>
          </cell>
          <cell r="AE398" t="str">
            <v>15022972008114</v>
          </cell>
          <cell r="AF398" t="str">
            <v>33 x 10 x 8.3</v>
          </cell>
          <cell r="AG398">
            <v>1.863</v>
          </cell>
          <cell r="AH398">
            <v>2.093</v>
          </cell>
          <cell r="AI398">
            <v>0</v>
          </cell>
          <cell r="AJ398">
            <v>20</v>
          </cell>
          <cell r="AK398">
            <v>10</v>
          </cell>
          <cell r="AL398">
            <v>200</v>
          </cell>
          <cell r="AM398">
            <v>1200</v>
          </cell>
          <cell r="AN398">
            <v>800</v>
          </cell>
          <cell r="AO398">
            <v>974</v>
          </cell>
          <cell r="AP398">
            <v>372.6</v>
          </cell>
          <cell r="AQ398">
            <v>455.18</v>
          </cell>
          <cell r="AR398">
            <v>1</v>
          </cell>
          <cell r="AS398">
            <v>0</v>
          </cell>
          <cell r="AT398" t="str">
            <v xml:space="preserve">EURO White </v>
          </cell>
          <cell r="AU398" t="str">
            <v>n/a</v>
          </cell>
        </row>
        <row r="399">
          <cell r="A399">
            <v>642964</v>
          </cell>
          <cell r="B399" t="str">
            <v>9976</v>
          </cell>
          <cell r="C399" t="str">
            <v>INSTANT LEMON TEA BAG 1KG X1</v>
          </cell>
          <cell r="D399" t="str">
            <v>INSTANT LEMON TEA BAG 1KG X1</v>
          </cell>
          <cell r="E399" t="str">
            <v>Instant Lemon Tea</v>
          </cell>
          <cell r="F399" t="str">
            <v/>
          </cell>
          <cell r="G399" t="str">
            <v>BAG</v>
          </cell>
          <cell r="H399" t="str">
            <v xml:space="preserve"> %</v>
          </cell>
          <cell r="I399" t="str">
            <v>1 x 10L</v>
          </cell>
          <cell r="J399" t="str">
            <v/>
          </cell>
          <cell r="K399">
            <v>1</v>
          </cell>
          <cell r="L399" t="str">
            <v>6% - 3%</v>
          </cell>
          <cell r="M399" t="str">
            <v>18</v>
          </cell>
          <cell r="N399" t="str">
            <v>M</v>
          </cell>
          <cell r="O399" t="str">
            <v>0</v>
          </cell>
          <cell r="P399">
            <v>10</v>
          </cell>
          <cell r="Q399" t="str">
            <v>7350022390720</v>
          </cell>
          <cell r="R399" t="str">
            <v>10 x 5 x 22</v>
          </cell>
          <cell r="S399">
            <v>1</v>
          </cell>
          <cell r="T399">
            <v>1.0149999999999999</v>
          </cell>
          <cell r="U399">
            <v>0</v>
          </cell>
          <cell r="V399" t="str">
            <v>1 x 10L</v>
          </cell>
          <cell r="W399" t="str">
            <v>PLASTIC BAG</v>
          </cell>
          <cell r="X399" t="str">
            <v>7350022390720</v>
          </cell>
          <cell r="Y399" t="str">
            <v>10 x 5 x 22</v>
          </cell>
          <cell r="Z399">
            <v>1</v>
          </cell>
          <cell r="AA399">
            <v>1.0149999999999999</v>
          </cell>
          <cell r="AB399">
            <v>0</v>
          </cell>
          <cell r="AC399" t="str">
            <v>1 x 10L</v>
          </cell>
          <cell r="AD399" t="str">
            <v>CARDBOARD</v>
          </cell>
          <cell r="AE399" t="str">
            <v>7350022390720</v>
          </cell>
          <cell r="AF399" t="str">
            <v>10 x 5 x 22</v>
          </cell>
          <cell r="AG399">
            <v>1</v>
          </cell>
          <cell r="AH399">
            <v>1.0149999999999999</v>
          </cell>
          <cell r="AI399">
            <v>0</v>
          </cell>
          <cell r="AJ399">
            <v>120</v>
          </cell>
          <cell r="AK399">
            <v>6</v>
          </cell>
          <cell r="AL399">
            <v>720</v>
          </cell>
          <cell r="AM399">
            <v>1200</v>
          </cell>
          <cell r="AN399">
            <v>800</v>
          </cell>
          <cell r="AO399">
            <v>1620</v>
          </cell>
          <cell r="AP399">
            <v>720</v>
          </cell>
          <cell r="AQ399">
            <v>775.97</v>
          </cell>
          <cell r="AR399">
            <v>1</v>
          </cell>
          <cell r="AS399">
            <v>0</v>
          </cell>
          <cell r="AT399" t="str">
            <v xml:space="preserve">EURO White </v>
          </cell>
          <cell r="AU399" t="str">
            <v>n/a</v>
          </cell>
        </row>
        <row r="400">
          <cell r="A400">
            <v>642965</v>
          </cell>
          <cell r="B400" t="str">
            <v>9955</v>
          </cell>
          <cell r="C400" t="str">
            <v>FINE GRAINED MILK POWDER BAG 500G X10</v>
          </cell>
          <cell r="D400" t="str">
            <v>FINE GRAINED MILK POWDER BAG 500G X10</v>
          </cell>
          <cell r="E400" t="str">
            <v>Fine Grained Milk Powder</v>
          </cell>
          <cell r="F400" t="str">
            <v/>
          </cell>
          <cell r="G400" t="str">
            <v>BAG</v>
          </cell>
          <cell r="H400" t="str">
            <v xml:space="preserve"> %</v>
          </cell>
          <cell r="I400" t="str">
            <v>10 x 0.1L</v>
          </cell>
          <cell r="J400" t="str">
            <v/>
          </cell>
          <cell r="K400">
            <v>10</v>
          </cell>
          <cell r="L400" t="str">
            <v>6% - 3%</v>
          </cell>
          <cell r="M400" t="str">
            <v>18</v>
          </cell>
          <cell r="N400" t="str">
            <v>M</v>
          </cell>
          <cell r="O400" t="str">
            <v>0</v>
          </cell>
          <cell r="P400">
            <v>0.1</v>
          </cell>
          <cell r="Q400" t="str">
            <v>7340161400022</v>
          </cell>
          <cell r="R400" t="str">
            <v>10 x 5 x 28</v>
          </cell>
          <cell r="S400">
            <v>0.5</v>
          </cell>
          <cell r="T400">
            <v>0.5</v>
          </cell>
          <cell r="U400">
            <v>0</v>
          </cell>
          <cell r="V400" t="str">
            <v>1 x 0.1L</v>
          </cell>
          <cell r="W400" t="str">
            <v>PLASTIC BAG</v>
          </cell>
          <cell r="X400" t="str">
            <v>7340161400022</v>
          </cell>
          <cell r="Y400" t="str">
            <v>10 x 5 x 28</v>
          </cell>
          <cell r="Z400">
            <v>0.5</v>
          </cell>
          <cell r="AA400">
            <v>0.5</v>
          </cell>
          <cell r="AB400">
            <v>0</v>
          </cell>
          <cell r="AC400" t="str">
            <v>10 x 0.1L</v>
          </cell>
          <cell r="AD400" t="str">
            <v>CARDBOARD</v>
          </cell>
          <cell r="AE400" t="str">
            <v>27340161400026</v>
          </cell>
          <cell r="AF400" t="str">
            <v>39.9 x 20.3 x 24.6</v>
          </cell>
          <cell r="AG400">
            <v>5</v>
          </cell>
          <cell r="AH400">
            <v>5.0999999999999996</v>
          </cell>
          <cell r="AI400">
            <v>0</v>
          </cell>
          <cell r="AJ400">
            <v>12</v>
          </cell>
          <cell r="AK400">
            <v>6</v>
          </cell>
          <cell r="AL400">
            <v>72</v>
          </cell>
          <cell r="AM400">
            <v>1200</v>
          </cell>
          <cell r="AN400">
            <v>800</v>
          </cell>
          <cell r="AO400">
            <v>1620</v>
          </cell>
          <cell r="AP400">
            <v>360</v>
          </cell>
          <cell r="AQ400">
            <v>392.4</v>
          </cell>
          <cell r="AR400">
            <v>1</v>
          </cell>
          <cell r="AS400">
            <v>0</v>
          </cell>
          <cell r="AT400" t="str">
            <v xml:space="preserve">EURO White </v>
          </cell>
          <cell r="AU400" t="str">
            <v>n/a</v>
          </cell>
        </row>
        <row r="401">
          <cell r="A401">
            <v>642967</v>
          </cell>
          <cell r="B401" t="str">
            <v>6324</v>
          </cell>
          <cell r="C401" t="str">
            <v>COSTA EXPRESS SYRUP CARAMEL PET 0.77L X4 BENNETT</v>
          </cell>
          <cell r="D401" t="str">
            <v>COSTA EXPRESS SYRUP CARAMEL PET 0.77L X4 BENNETT</v>
          </cell>
          <cell r="E401" t="str">
            <v>Costa Syrup</v>
          </cell>
          <cell r="F401" t="str">
            <v xml:space="preserve">Caramel </v>
          </cell>
          <cell r="G401" t="str">
            <v>PET</v>
          </cell>
          <cell r="H401" t="str">
            <v xml:space="preserve"> %</v>
          </cell>
          <cell r="I401" t="str">
            <v>4 x 0.77L</v>
          </cell>
          <cell r="J401" t="str">
            <v/>
          </cell>
          <cell r="K401">
            <v>4</v>
          </cell>
          <cell r="L401" t="str">
            <v>6% - 3%</v>
          </cell>
          <cell r="M401" t="str">
            <v>18</v>
          </cell>
          <cell r="N401" t="str">
            <v>M</v>
          </cell>
          <cell r="O401" t="str">
            <v>0</v>
          </cell>
          <cell r="P401">
            <v>0.77</v>
          </cell>
          <cell r="Q401" t="str">
            <v>5060133972044</v>
          </cell>
          <cell r="R401" t="str">
            <v>40 x 12.2 x 2</v>
          </cell>
          <cell r="S401">
            <v>0.93500000000000005</v>
          </cell>
          <cell r="T401">
            <v>0.98499999999999999</v>
          </cell>
          <cell r="U401">
            <v>0</v>
          </cell>
          <cell r="V401" t="str">
            <v>1 x 0.77L</v>
          </cell>
          <cell r="W401" t="str">
            <v>PET</v>
          </cell>
          <cell r="X401" t="str">
            <v>5060133972044</v>
          </cell>
          <cell r="Y401" t="str">
            <v>40 x 12.2 x 2</v>
          </cell>
          <cell r="Z401">
            <v>0.93500000000000005</v>
          </cell>
          <cell r="AA401">
            <v>0.98499999999999999</v>
          </cell>
          <cell r="AB401">
            <v>0</v>
          </cell>
          <cell r="AC401" t="str">
            <v>4 x 0.77L</v>
          </cell>
          <cell r="AD401" t="str">
            <v>CARDBOARD</v>
          </cell>
          <cell r="AE401" t="str">
            <v>5060133971948</v>
          </cell>
          <cell r="AF401" t="str">
            <v>36.2 x 21.2 x 8.3</v>
          </cell>
          <cell r="AG401">
            <v>3.7389999999999999</v>
          </cell>
          <cell r="AH401">
            <v>4.149</v>
          </cell>
          <cell r="AI401">
            <v>0</v>
          </cell>
          <cell r="AJ401">
            <v>11</v>
          </cell>
          <cell r="AK401">
            <v>10</v>
          </cell>
          <cell r="AL401">
            <v>110</v>
          </cell>
          <cell r="AM401">
            <v>1200</v>
          </cell>
          <cell r="AN401">
            <v>800</v>
          </cell>
          <cell r="AO401">
            <v>974</v>
          </cell>
          <cell r="AP401">
            <v>411.29</v>
          </cell>
          <cell r="AQ401">
            <v>481.40300000000002</v>
          </cell>
          <cell r="AR401">
            <v>1</v>
          </cell>
          <cell r="AS401">
            <v>0</v>
          </cell>
          <cell r="AT401" t="str">
            <v xml:space="preserve">EURO White </v>
          </cell>
          <cell r="AU401" t="str">
            <v>n/a</v>
          </cell>
        </row>
        <row r="402">
          <cell r="A402">
            <v>642968</v>
          </cell>
          <cell r="B402" t="str">
            <v>6325</v>
          </cell>
          <cell r="C402" t="str">
            <v>COSTA EXPRESS SYRUP VANILLA PET 0.77L X4 FDL</v>
          </cell>
          <cell r="D402" t="str">
            <v>COSTA EXPRESS SYRUP VANILLA PET 0.77L X4 FDL</v>
          </cell>
          <cell r="E402" t="str">
            <v>Costa Syrup</v>
          </cell>
          <cell r="F402" t="str">
            <v>Vanilla</v>
          </cell>
          <cell r="G402" t="str">
            <v>PET</v>
          </cell>
          <cell r="H402" t="str">
            <v xml:space="preserve"> %</v>
          </cell>
          <cell r="I402" t="str">
            <v>4 x 0.77L</v>
          </cell>
          <cell r="J402" t="str">
            <v/>
          </cell>
          <cell r="K402">
            <v>4</v>
          </cell>
          <cell r="L402" t="str">
            <v>6% - 3%</v>
          </cell>
          <cell r="M402" t="str">
            <v>18</v>
          </cell>
          <cell r="N402" t="str">
            <v>M</v>
          </cell>
          <cell r="O402" t="str">
            <v>0</v>
          </cell>
          <cell r="P402">
            <v>0.77</v>
          </cell>
          <cell r="Q402" t="str">
            <v>5022972008087</v>
          </cell>
          <cell r="R402" t="str">
            <v>40 x 12.2 x 2</v>
          </cell>
          <cell r="S402">
            <v>0.90900000000000003</v>
          </cell>
          <cell r="T402">
            <v>0.95899999999999996</v>
          </cell>
          <cell r="U402">
            <v>0</v>
          </cell>
          <cell r="V402" t="str">
            <v>1 x 0.77L</v>
          </cell>
          <cell r="W402" t="str">
            <v>PET</v>
          </cell>
          <cell r="X402" t="str">
            <v>5022972008087</v>
          </cell>
          <cell r="Y402" t="str">
            <v>40 x 12.2 x 2</v>
          </cell>
          <cell r="Z402">
            <v>0.90900000000000003</v>
          </cell>
          <cell r="AA402">
            <v>0.95899999999999996</v>
          </cell>
          <cell r="AB402">
            <v>0</v>
          </cell>
          <cell r="AC402" t="str">
            <v>4 x 0.77L</v>
          </cell>
          <cell r="AD402" t="str">
            <v>CARDBOARD</v>
          </cell>
          <cell r="AE402" t="str">
            <v>15022972008084</v>
          </cell>
          <cell r="AF402" t="str">
            <v>33 x 20 x 8.3</v>
          </cell>
          <cell r="AG402">
            <v>3.6339999999999999</v>
          </cell>
          <cell r="AH402">
            <v>4.0439999999999996</v>
          </cell>
          <cell r="AI402">
            <v>0</v>
          </cell>
          <cell r="AJ402">
            <v>11</v>
          </cell>
          <cell r="AK402">
            <v>10</v>
          </cell>
          <cell r="AL402">
            <v>110</v>
          </cell>
          <cell r="AM402">
            <v>1200</v>
          </cell>
          <cell r="AN402">
            <v>800</v>
          </cell>
          <cell r="AO402">
            <v>974</v>
          </cell>
          <cell r="AP402">
            <v>399.74</v>
          </cell>
          <cell r="AQ402">
            <v>469.88400000000001</v>
          </cell>
          <cell r="AR402">
            <v>1</v>
          </cell>
          <cell r="AS402">
            <v>0</v>
          </cell>
          <cell r="AT402" t="str">
            <v xml:space="preserve">EURO White </v>
          </cell>
          <cell r="AU402" t="str">
            <v>n/a</v>
          </cell>
        </row>
        <row r="403">
          <cell r="A403">
            <v>642974</v>
          </cell>
          <cell r="B403" t="str">
            <v>3213</v>
          </cell>
          <cell r="C403" t="str">
            <v>COSTA HOT CHOCOLATE POWDER PODS 16G X48</v>
          </cell>
          <cell r="D403" t="str">
            <v>COSTA HOT CHOCOLATE POWDER PODS 16G X48</v>
          </cell>
          <cell r="E403" t="str">
            <v>Costa Chocolate</v>
          </cell>
          <cell r="F403" t="str">
            <v/>
          </cell>
          <cell r="G403" t="str">
            <v>POD</v>
          </cell>
          <cell r="H403" t="str">
            <v xml:space="preserve"> %</v>
          </cell>
          <cell r="I403" t="str">
            <v>48 x16G</v>
          </cell>
          <cell r="J403" t="str">
            <v/>
          </cell>
          <cell r="K403">
            <v>48</v>
          </cell>
          <cell r="L403" t="str">
            <v>6% - 3%</v>
          </cell>
          <cell r="M403" t="str">
            <v>12</v>
          </cell>
          <cell r="N403" t="str">
            <v>M</v>
          </cell>
          <cell r="O403" t="str">
            <v>0</v>
          </cell>
          <cell r="P403" t="str">
            <v>16G</v>
          </cell>
          <cell r="Q403" t="str">
            <v>0.0016</v>
          </cell>
          <cell r="R403" t="str">
            <v>0.1 x 0.1 x 0.1</v>
          </cell>
          <cell r="S403">
            <v>1.9E-2</v>
          </cell>
          <cell r="T403">
            <v>0</v>
          </cell>
          <cell r="U403">
            <v>0</v>
          </cell>
          <cell r="V403" t="str">
            <v>1 x 16G</v>
          </cell>
          <cell r="W403" t="str">
            <v>PODS</v>
          </cell>
          <cell r="X403" t="str">
            <v>n/a</v>
          </cell>
          <cell r="Y403" t="str">
            <v>0.1 x 0.1 x 0.1</v>
          </cell>
          <cell r="Z403">
            <v>1.9E-2</v>
          </cell>
          <cell r="AA403">
            <v>0</v>
          </cell>
          <cell r="AB403">
            <v>0</v>
          </cell>
          <cell r="AC403" t="str">
            <v>48 x 0.12L</v>
          </cell>
          <cell r="AD403" t="str">
            <v>CARDBOARD</v>
          </cell>
          <cell r="AE403" t="str">
            <v>5012547005450</v>
          </cell>
          <cell r="AF403" t="str">
            <v>25.6 x 17.4 x 7.8</v>
          </cell>
          <cell r="AG403">
            <v>0.93100000000000005</v>
          </cell>
          <cell r="AH403">
            <v>1.0349999999999999</v>
          </cell>
          <cell r="AI403">
            <v>0</v>
          </cell>
          <cell r="AJ403">
            <v>24.066666666666663</v>
          </cell>
          <cell r="AK403">
            <v>15</v>
          </cell>
          <cell r="AL403">
            <v>361</v>
          </cell>
          <cell r="AM403">
            <v>1200</v>
          </cell>
          <cell r="AN403">
            <v>800</v>
          </cell>
          <cell r="AO403">
            <v>1626</v>
          </cell>
          <cell r="AP403">
            <v>336.09100000000001</v>
          </cell>
          <cell r="AQ403">
            <v>398.83499999999998</v>
          </cell>
          <cell r="AR403">
            <v>1</v>
          </cell>
          <cell r="AS403">
            <v>0</v>
          </cell>
          <cell r="AT403" t="str">
            <v xml:space="preserve">EURO White </v>
          </cell>
          <cell r="AU403" t="str">
            <v>n/a</v>
          </cell>
        </row>
        <row r="404">
          <cell r="A404">
            <v>642976</v>
          </cell>
          <cell r="B404" t="str">
            <v>3355</v>
          </cell>
          <cell r="C404" t="str">
            <v>COSTA DECAF BLEND MEDIUM ROAST PODS 8.5G X48</v>
          </cell>
          <cell r="D404" t="str">
            <v>COSTA DECAF BLEND MEDIUM ROAST PODS  8.5G X48</v>
          </cell>
          <cell r="E404" t="str">
            <v>Costa Decaf Blend</v>
          </cell>
          <cell r="F404" t="str">
            <v/>
          </cell>
          <cell r="G404" t="str">
            <v>POD</v>
          </cell>
          <cell r="H404" t="str">
            <v xml:space="preserve"> %</v>
          </cell>
          <cell r="I404" t="str">
            <v>48 x 8.5G</v>
          </cell>
          <cell r="J404" t="str">
            <v/>
          </cell>
          <cell r="K404">
            <v>48</v>
          </cell>
          <cell r="L404" t="str">
            <v>6% - 3%</v>
          </cell>
          <cell r="M404" t="str">
            <v>24</v>
          </cell>
          <cell r="N404" t="str">
            <v>M</v>
          </cell>
          <cell r="O404" t="str">
            <v>0</v>
          </cell>
          <cell r="P404" t="str">
            <v>8.5G</v>
          </cell>
          <cell r="Q404" t="str">
            <v>0.0085</v>
          </cell>
          <cell r="R404" t="str">
            <v>0.1 x 0.1 x 0.1</v>
          </cell>
          <cell r="S404">
            <v>1.9E-2</v>
          </cell>
          <cell r="T404">
            <v>0</v>
          </cell>
          <cell r="U404">
            <v>0</v>
          </cell>
          <cell r="V404" t="str">
            <v>1 x 8.5G</v>
          </cell>
          <cell r="W404" t="str">
            <v>PODS</v>
          </cell>
          <cell r="X404" t="str">
            <v>n/a</v>
          </cell>
          <cell r="Y404" t="str">
            <v>0.1 x 0.1 x 0.1</v>
          </cell>
          <cell r="Z404">
            <v>1.9E-2</v>
          </cell>
          <cell r="AA404">
            <v>0</v>
          </cell>
          <cell r="AB404">
            <v>0</v>
          </cell>
          <cell r="AC404" t="str">
            <v>48 x 0.12L</v>
          </cell>
          <cell r="AD404" t="str">
            <v>CARDBOARD</v>
          </cell>
          <cell r="AE404" t="str">
            <v>5012547004095</v>
          </cell>
          <cell r="AF404" t="str">
            <v>25.6 x 17.4 x 7.8</v>
          </cell>
          <cell r="AG404">
            <v>0.93100000000000005</v>
          </cell>
          <cell r="AH404">
            <v>1.0349999999999999</v>
          </cell>
          <cell r="AI404">
            <v>0</v>
          </cell>
          <cell r="AJ404">
            <v>24.066666666666663</v>
          </cell>
          <cell r="AK404">
            <v>15</v>
          </cell>
          <cell r="AL404">
            <v>361</v>
          </cell>
          <cell r="AM404">
            <v>1200</v>
          </cell>
          <cell r="AN404">
            <v>800</v>
          </cell>
          <cell r="AO404">
            <v>1626</v>
          </cell>
          <cell r="AP404">
            <v>336.09100000000001</v>
          </cell>
          <cell r="AQ404">
            <v>398.83499999999998</v>
          </cell>
          <cell r="AR404">
            <v>1</v>
          </cell>
          <cell r="AS404">
            <v>0</v>
          </cell>
          <cell r="AT404" t="str">
            <v xml:space="preserve">EURO White </v>
          </cell>
          <cell r="AU404" t="str">
            <v>n/a</v>
          </cell>
        </row>
        <row r="405">
          <cell r="A405">
            <v>642995</v>
          </cell>
          <cell r="B405" t="str">
            <v>9977</v>
          </cell>
          <cell r="C405" t="str">
            <v>INSTANT COCOA BAG 1KG X1</v>
          </cell>
          <cell r="D405" t="str">
            <v>INSTANT COCOA BAG 1KG X1</v>
          </cell>
          <cell r="E405" t="str">
            <v>Instant Cocoa</v>
          </cell>
          <cell r="F405" t="str">
            <v/>
          </cell>
          <cell r="G405" t="str">
            <v>BAG</v>
          </cell>
          <cell r="H405" t="str">
            <v xml:space="preserve"> %</v>
          </cell>
          <cell r="I405" t="str">
            <v>1 x 7.9997L</v>
          </cell>
          <cell r="J405" t="str">
            <v/>
          </cell>
          <cell r="K405">
            <v>1</v>
          </cell>
          <cell r="L405" t="str">
            <v>6% - 3%</v>
          </cell>
          <cell r="M405" t="str">
            <v>18</v>
          </cell>
          <cell r="N405" t="str">
            <v>M</v>
          </cell>
          <cell r="O405" t="str">
            <v>0</v>
          </cell>
          <cell r="P405">
            <v>7.9996999999999998</v>
          </cell>
          <cell r="Q405" t="str">
            <v>7340161402002</v>
          </cell>
          <cell r="R405" t="str">
            <v>10 x 5 x 28</v>
          </cell>
          <cell r="S405">
            <v>1</v>
          </cell>
          <cell r="T405">
            <v>1.012</v>
          </cell>
          <cell r="U405">
            <v>0</v>
          </cell>
          <cell r="V405" t="str">
            <v>1 x 7.9997L</v>
          </cell>
          <cell r="W405" t="str">
            <v>PLASTIC BAG</v>
          </cell>
          <cell r="X405" t="str">
            <v>7340161402002</v>
          </cell>
          <cell r="Y405" t="str">
            <v>10 x 5 x 28</v>
          </cell>
          <cell r="Z405">
            <v>1</v>
          </cell>
          <cell r="AA405">
            <v>1.012</v>
          </cell>
          <cell r="AB405">
            <v>0</v>
          </cell>
          <cell r="AC405" t="str">
            <v>1 x 7.9997L</v>
          </cell>
          <cell r="AD405" t="str">
            <v>CARDBOARD</v>
          </cell>
          <cell r="AE405" t="str">
            <v>7340161402002</v>
          </cell>
          <cell r="AF405" t="str">
            <v>10 x 5 x 28</v>
          </cell>
          <cell r="AG405">
            <v>1</v>
          </cell>
          <cell r="AH405">
            <v>1.012</v>
          </cell>
          <cell r="AI405">
            <v>0</v>
          </cell>
          <cell r="AJ405">
            <v>120</v>
          </cell>
          <cell r="AK405">
            <v>6</v>
          </cell>
          <cell r="AL405">
            <v>720</v>
          </cell>
          <cell r="AM405">
            <v>1200</v>
          </cell>
          <cell r="AN405">
            <v>800</v>
          </cell>
          <cell r="AO405">
            <v>1620</v>
          </cell>
          <cell r="AP405">
            <v>720</v>
          </cell>
          <cell r="AQ405">
            <v>773.81</v>
          </cell>
          <cell r="AR405">
            <v>1</v>
          </cell>
          <cell r="AS405">
            <v>0</v>
          </cell>
          <cell r="AT405" t="str">
            <v xml:space="preserve">EURO White </v>
          </cell>
          <cell r="AU405" t="str">
            <v>n/a</v>
          </cell>
        </row>
        <row r="406">
          <cell r="A406">
            <v>643006</v>
          </cell>
          <cell r="B406" t="str">
            <v>6326</v>
          </cell>
          <cell r="C406" t="str">
            <v>COSTA EXPRESS SUGAR SYRUP PET 0.77L X2 FDL</v>
          </cell>
          <cell r="D406" t="str">
            <v>COSTA EXPRESS SUGAR SYRUP PET 0.77L X2 FDL</v>
          </cell>
          <cell r="E406" t="str">
            <v>Costa Syrup</v>
          </cell>
          <cell r="F406" t="str">
            <v>Express Sugar</v>
          </cell>
          <cell r="G406" t="str">
            <v>PET</v>
          </cell>
          <cell r="H406" t="str">
            <v xml:space="preserve"> %</v>
          </cell>
          <cell r="I406" t="str">
            <v>2 x 0.77L</v>
          </cell>
          <cell r="J406" t="str">
            <v/>
          </cell>
          <cell r="K406">
            <v>2</v>
          </cell>
          <cell r="L406" t="str">
            <v>6% - 3%</v>
          </cell>
          <cell r="M406" t="str">
            <v>18</v>
          </cell>
          <cell r="N406" t="str">
            <v>M</v>
          </cell>
          <cell r="O406" t="str">
            <v>0</v>
          </cell>
          <cell r="P406">
            <v>0.77</v>
          </cell>
          <cell r="Q406" t="str">
            <v>5022972008100</v>
          </cell>
          <cell r="R406" t="str">
            <v>40 x 12.2 x 2</v>
          </cell>
          <cell r="S406">
            <v>0.93200000000000005</v>
          </cell>
          <cell r="T406">
            <v>0.98199999999999998</v>
          </cell>
          <cell r="U406">
            <v>0</v>
          </cell>
          <cell r="V406" t="str">
            <v>1 x 0.77L</v>
          </cell>
          <cell r="W406" t="str">
            <v>PET</v>
          </cell>
          <cell r="X406" t="str">
            <v>5022972008100</v>
          </cell>
          <cell r="Y406" t="str">
            <v>40 x 12.2 x 2</v>
          </cell>
          <cell r="Z406">
            <v>0.93200000000000005</v>
          </cell>
          <cell r="AA406">
            <v>0.98199999999999998</v>
          </cell>
          <cell r="AB406">
            <v>0</v>
          </cell>
          <cell r="AC406" t="str">
            <v>2 x 0.77L</v>
          </cell>
          <cell r="AD406" t="str">
            <v>CARDBOARD</v>
          </cell>
          <cell r="AE406" t="str">
            <v>15022972008107</v>
          </cell>
          <cell r="AF406" t="str">
            <v>33 x 10 x 8.3</v>
          </cell>
          <cell r="AG406">
            <v>1.863</v>
          </cell>
          <cell r="AH406">
            <v>2.093</v>
          </cell>
          <cell r="AI406">
            <v>0</v>
          </cell>
          <cell r="AJ406">
            <v>20</v>
          </cell>
          <cell r="AK406">
            <v>10</v>
          </cell>
          <cell r="AL406">
            <v>200</v>
          </cell>
          <cell r="AM406">
            <v>1200</v>
          </cell>
          <cell r="AN406">
            <v>800</v>
          </cell>
          <cell r="AO406">
            <v>974</v>
          </cell>
          <cell r="AP406">
            <v>372.6</v>
          </cell>
          <cell r="AQ406">
            <v>455.18</v>
          </cell>
          <cell r="AR406">
            <v>1</v>
          </cell>
          <cell r="AS406">
            <v>0</v>
          </cell>
          <cell r="AT406" t="str">
            <v xml:space="preserve">EURO White </v>
          </cell>
          <cell r="AU406" t="str">
            <v>n/a</v>
          </cell>
        </row>
        <row r="407">
          <cell r="A407">
            <v>643018</v>
          </cell>
          <cell r="B407" t="str">
            <v>6327</v>
          </cell>
          <cell r="C407" t="str">
            <v>COSTA EXPRESS SYRUP STRAWBERRY - VANILLA PET 0.77L X2 BENNETT</v>
          </cell>
          <cell r="D407" t="str">
            <v>COSTA EXPRESS SYRUP STRAWBERRY - VANILLA PET 0.77L X2 BENNETT</v>
          </cell>
          <cell r="E407" t="str">
            <v>Costa Syrup</v>
          </cell>
          <cell r="F407" t="str">
            <v>Strawberry-Vanilla</v>
          </cell>
          <cell r="G407" t="str">
            <v>PET</v>
          </cell>
          <cell r="H407" t="str">
            <v xml:space="preserve"> %</v>
          </cell>
          <cell r="I407" t="str">
            <v>2 x 0.77L</v>
          </cell>
          <cell r="J407" t="str">
            <v/>
          </cell>
          <cell r="K407">
            <v>2</v>
          </cell>
          <cell r="L407" t="str">
            <v>6% - 3%</v>
          </cell>
          <cell r="M407" t="str">
            <v>18</v>
          </cell>
          <cell r="N407" t="str">
            <v>M</v>
          </cell>
          <cell r="O407" t="str">
            <v>0</v>
          </cell>
          <cell r="P407">
            <v>0.77</v>
          </cell>
          <cell r="Q407" t="str">
            <v>5060133972075</v>
          </cell>
          <cell r="R407" t="str">
            <v>40 x 12.2 x 2</v>
          </cell>
          <cell r="S407">
            <v>0.93200000000000005</v>
          </cell>
          <cell r="T407">
            <v>0.98199999999999998</v>
          </cell>
          <cell r="U407">
            <v>0</v>
          </cell>
          <cell r="V407" t="str">
            <v>1 x 0.77L</v>
          </cell>
          <cell r="W407" t="str">
            <v>PET</v>
          </cell>
          <cell r="X407" t="str">
            <v>5060133972075</v>
          </cell>
          <cell r="Y407" t="str">
            <v>40 x 12.2 x 2</v>
          </cell>
          <cell r="Z407">
            <v>0.93200000000000005</v>
          </cell>
          <cell r="AA407">
            <v>0.98199999999999998</v>
          </cell>
          <cell r="AB407">
            <v>0</v>
          </cell>
          <cell r="AC407" t="str">
            <v>2 x 0.77L</v>
          </cell>
          <cell r="AD407" t="str">
            <v>CARDBOARD</v>
          </cell>
          <cell r="AE407" t="str">
            <v>5060133971979</v>
          </cell>
          <cell r="AF407" t="str">
            <v>36.2 x 11.2 x 8.3</v>
          </cell>
          <cell r="AG407">
            <v>1.863</v>
          </cell>
          <cell r="AH407">
            <v>2.093</v>
          </cell>
          <cell r="AI407">
            <v>0</v>
          </cell>
          <cell r="AJ407">
            <v>20</v>
          </cell>
          <cell r="AK407">
            <v>10</v>
          </cell>
          <cell r="AL407">
            <v>200</v>
          </cell>
          <cell r="AM407">
            <v>1200</v>
          </cell>
          <cell r="AN407">
            <v>800</v>
          </cell>
          <cell r="AO407">
            <v>974</v>
          </cell>
          <cell r="AP407">
            <v>372.6</v>
          </cell>
          <cell r="AQ407">
            <v>443.68</v>
          </cell>
          <cell r="AR407">
            <v>1</v>
          </cell>
          <cell r="AS407">
            <v>0</v>
          </cell>
          <cell r="AT407" t="str">
            <v xml:space="preserve">EURO White </v>
          </cell>
          <cell r="AU407" t="str">
            <v>n/a</v>
          </cell>
        </row>
        <row r="408">
          <cell r="A408">
            <v>643019</v>
          </cell>
          <cell r="B408" t="str">
            <v>6328</v>
          </cell>
          <cell r="C408" t="str">
            <v>COSTA EXPRESS SYRUP HAZELNUT PET 0.77L X2 BENNETT</v>
          </cell>
          <cell r="D408" t="str">
            <v>COSTA EXPRESS SYRUP HAZELNUT PET 0.77L X2 BENNETT</v>
          </cell>
          <cell r="E408" t="str">
            <v>Costa Syrup</v>
          </cell>
          <cell r="F408" t="str">
            <v>Hazelnut</v>
          </cell>
          <cell r="G408" t="str">
            <v>PET</v>
          </cell>
          <cell r="H408" t="str">
            <v xml:space="preserve"> %</v>
          </cell>
          <cell r="I408" t="str">
            <v>2 x 0.77L</v>
          </cell>
          <cell r="J408" t="str">
            <v/>
          </cell>
          <cell r="K408">
            <v>2</v>
          </cell>
          <cell r="L408" t="str">
            <v>6% - 3%</v>
          </cell>
          <cell r="M408" t="str">
            <v>18</v>
          </cell>
          <cell r="N408" t="str">
            <v>M</v>
          </cell>
          <cell r="O408" t="str">
            <v>0</v>
          </cell>
          <cell r="P408">
            <v>0.77</v>
          </cell>
          <cell r="Q408" t="str">
            <v>5060133972051</v>
          </cell>
          <cell r="R408" t="str">
            <v>40 x 12.2 x 2</v>
          </cell>
          <cell r="S408">
            <v>0.92400000000000004</v>
          </cell>
          <cell r="T408">
            <v>0.97399999999999998</v>
          </cell>
          <cell r="U408">
            <v>0</v>
          </cell>
          <cell r="V408" t="str">
            <v>1 x 0.77L</v>
          </cell>
          <cell r="W408" t="str">
            <v>PET</v>
          </cell>
          <cell r="X408" t="str">
            <v>5060133972051</v>
          </cell>
          <cell r="Y408" t="str">
            <v>40 x 12.2 x 2</v>
          </cell>
          <cell r="Z408">
            <v>0.92400000000000004</v>
          </cell>
          <cell r="AA408">
            <v>0.97399999999999998</v>
          </cell>
          <cell r="AB408">
            <v>0</v>
          </cell>
          <cell r="AC408" t="str">
            <v>2 x 0.77L</v>
          </cell>
          <cell r="AD408" t="str">
            <v>CARDBOARD</v>
          </cell>
          <cell r="AE408" t="str">
            <v>5060133971955</v>
          </cell>
          <cell r="AF408" t="str">
            <v>36.2 x 11.2 x 8.3</v>
          </cell>
          <cell r="AG408">
            <v>1.8480000000000001</v>
          </cell>
          <cell r="AH408">
            <v>2.0779999999999998</v>
          </cell>
          <cell r="AI408">
            <v>0</v>
          </cell>
          <cell r="AJ408">
            <v>20</v>
          </cell>
          <cell r="AK408">
            <v>10</v>
          </cell>
          <cell r="AL408">
            <v>200</v>
          </cell>
          <cell r="AM408">
            <v>1200</v>
          </cell>
          <cell r="AN408">
            <v>800</v>
          </cell>
          <cell r="AO408">
            <v>974</v>
          </cell>
          <cell r="AP408">
            <v>369.6</v>
          </cell>
          <cell r="AQ408">
            <v>440.6</v>
          </cell>
          <cell r="AR408">
            <v>1</v>
          </cell>
          <cell r="AS408">
            <v>0</v>
          </cell>
          <cell r="AT408" t="str">
            <v xml:space="preserve">EURO White </v>
          </cell>
          <cell r="AU408" t="str">
            <v>n/a</v>
          </cell>
        </row>
        <row r="409">
          <cell r="A409">
            <v>643035</v>
          </cell>
          <cell r="B409" t="str">
            <v>3165</v>
          </cell>
          <cell r="C409" t="str">
            <v>MONSTER ENERGY BLIK 0.50L X24</v>
          </cell>
          <cell r="D409" t="str">
            <v>MONSTER ENERGY BOITE 0.50L X24</v>
          </cell>
          <cell r="E409" t="str">
            <v>Monster</v>
          </cell>
          <cell r="F409" t="str">
            <v>Energy</v>
          </cell>
          <cell r="G409" t="str">
            <v xml:space="preserve">CAN </v>
          </cell>
          <cell r="H409" t="str">
            <v xml:space="preserve"> %</v>
          </cell>
          <cell r="I409" t="str">
            <v>24 x 0.5L</v>
          </cell>
          <cell r="J409" t="str">
            <v/>
          </cell>
          <cell r="K409">
            <v>24</v>
          </cell>
          <cell r="L409" t="str">
            <v>6% - 3%</v>
          </cell>
          <cell r="M409" t="str">
            <v>24</v>
          </cell>
          <cell r="N409" t="str">
            <v>M</v>
          </cell>
          <cell r="O409" t="str">
            <v>0</v>
          </cell>
          <cell r="P409">
            <v>0.5</v>
          </cell>
          <cell r="Q409" t="str">
            <v>5060166690144</v>
          </cell>
          <cell r="R409" t="str">
            <v>6.65 x 6.65 x 16.8</v>
          </cell>
          <cell r="S409">
            <v>0.52300000000000002</v>
          </cell>
          <cell r="T409">
            <v>0.53900000000000003</v>
          </cell>
          <cell r="U409">
            <v>0</v>
          </cell>
          <cell r="V409" t="str">
            <v>1 x 0.5L</v>
          </cell>
          <cell r="W409" t="str">
            <v>CAN</v>
          </cell>
          <cell r="X409" t="str">
            <v>5060166690144</v>
          </cell>
          <cell r="Y409" t="str">
            <v>6.65 x 6.65 x 16.8</v>
          </cell>
          <cell r="Z409">
            <v>0.52300000000000002</v>
          </cell>
          <cell r="AA409">
            <v>0.53900000000000003</v>
          </cell>
          <cell r="AB409">
            <v>0</v>
          </cell>
          <cell r="AC409" t="str">
            <v>24 x 0.5L</v>
          </cell>
          <cell r="AD409" t="str">
            <v>TRAY WITH SHRINK</v>
          </cell>
          <cell r="AE409" t="str">
            <v>5060166690151</v>
          </cell>
          <cell r="AF409" t="str">
            <v>40.4 x 27.1 x 17.1</v>
          </cell>
          <cell r="AG409">
            <v>12.548999999999999</v>
          </cell>
          <cell r="AH409">
            <v>13.052</v>
          </cell>
          <cell r="AI409">
            <v>0</v>
          </cell>
          <cell r="AJ409">
            <v>9</v>
          </cell>
          <cell r="AK409">
            <v>7</v>
          </cell>
          <cell r="AL409">
            <v>63</v>
          </cell>
          <cell r="AM409">
            <v>1200</v>
          </cell>
          <cell r="AN409">
            <v>800</v>
          </cell>
          <cell r="AO409">
            <v>1341</v>
          </cell>
          <cell r="AP409">
            <v>790.58699999999999</v>
          </cell>
          <cell r="AQ409">
            <v>847.55700000000002</v>
          </cell>
          <cell r="AR409">
            <v>2</v>
          </cell>
          <cell r="AS409">
            <v>0</v>
          </cell>
          <cell r="AT409" t="str">
            <v>EURO CHEP</v>
          </cell>
          <cell r="AU409" t="str">
            <v>3383260018051</v>
          </cell>
        </row>
        <row r="410">
          <cell r="A410">
            <v>643045</v>
          </cell>
          <cell r="B410" t="str">
            <v>9997</v>
          </cell>
          <cell r="C410" t="str">
            <v>COCA-COLA ZERO BLIK 0.25L X24 PRINTED FILM EURO</v>
          </cell>
          <cell r="D410" t="str">
            <v>COCA-COLA ZERO BOITE 0.25L X24 PRINTED FILM EURO</v>
          </cell>
          <cell r="E410" t="str">
            <v>Coca-Cola Zero</v>
          </cell>
          <cell r="F410" t="str">
            <v/>
          </cell>
          <cell r="G410" t="str">
            <v xml:space="preserve">SLIMCAN </v>
          </cell>
          <cell r="H410" t="str">
            <v xml:space="preserve"> %</v>
          </cell>
          <cell r="I410" t="str">
            <v>24 x 0.25L</v>
          </cell>
          <cell r="J410" t="str">
            <v/>
          </cell>
          <cell r="K410">
            <v>24</v>
          </cell>
          <cell r="L410" t="str">
            <v>6% - 3%</v>
          </cell>
          <cell r="M410" t="str">
            <v>6</v>
          </cell>
          <cell r="N410" t="str">
            <v>M</v>
          </cell>
          <cell r="O410" t="str">
            <v>0</v>
          </cell>
          <cell r="P410">
            <v>0.25</v>
          </cell>
          <cell r="Q410" t="str">
            <v>5449000020987</v>
          </cell>
          <cell r="R410" t="str">
            <v>5.35 x 5.35 x 13.4</v>
          </cell>
          <cell r="S410">
            <v>0.25</v>
          </cell>
          <cell r="T410">
            <v>0.26</v>
          </cell>
          <cell r="U410">
            <v>0</v>
          </cell>
          <cell r="V410" t="str">
            <v>24 x 0.25L</v>
          </cell>
          <cell r="W410" t="str">
            <v>TRAY WITH SHRINK</v>
          </cell>
          <cell r="X410" t="str">
            <v>5449000330239</v>
          </cell>
          <cell r="Y410" t="str">
            <v>32.4 x 21.5 x 13.5</v>
          </cell>
          <cell r="Z410">
            <v>5.9880000000000004</v>
          </cell>
          <cell r="AA410">
            <v>6.2960000000000003</v>
          </cell>
          <cell r="AB410">
            <v>0</v>
          </cell>
          <cell r="AC410" t="str">
            <v>24 x 0.25L</v>
          </cell>
          <cell r="AD410" t="str">
            <v>TRAY WITH SHRINK</v>
          </cell>
          <cell r="AE410" t="str">
            <v>5449000330239</v>
          </cell>
          <cell r="AF410" t="str">
            <v>32.4 x 21.5 x 13.5</v>
          </cell>
          <cell r="AG410">
            <v>5.9880000000000004</v>
          </cell>
          <cell r="AH410">
            <v>6.2960000000000003</v>
          </cell>
          <cell r="AI410">
            <v>0</v>
          </cell>
          <cell r="AJ410">
            <v>12</v>
          </cell>
          <cell r="AK410">
            <v>10</v>
          </cell>
          <cell r="AL410">
            <v>120</v>
          </cell>
          <cell r="AM410">
            <v>1200</v>
          </cell>
          <cell r="AN410">
            <v>800</v>
          </cell>
          <cell r="AO410">
            <v>1514</v>
          </cell>
          <cell r="AP410">
            <v>718.56</v>
          </cell>
          <cell r="AQ410">
            <v>780.83</v>
          </cell>
          <cell r="AR410">
            <v>3</v>
          </cell>
          <cell r="AS410">
            <v>0</v>
          </cell>
          <cell r="AT410" t="str">
            <v>EURO CHEP</v>
          </cell>
          <cell r="AU410" t="str">
            <v>5449000328212</v>
          </cell>
        </row>
        <row r="411">
          <cell r="A411">
            <v>643048</v>
          </cell>
          <cell r="B411" t="str">
            <v>9998</v>
          </cell>
          <cell r="C411" t="str">
            <v>COCA-COLA BLIK 0.25L X24 PRINTED FILM EURO</v>
          </cell>
          <cell r="D411" t="str">
            <v>COCA-COLA BOITE 0.25L X24 PRINTED FILM EURO</v>
          </cell>
          <cell r="E411" t="str">
            <v>Coca-Cola</v>
          </cell>
          <cell r="F411" t="str">
            <v/>
          </cell>
          <cell r="G411" t="str">
            <v xml:space="preserve">SLIMCAN </v>
          </cell>
          <cell r="H411" t="str">
            <v xml:space="preserve"> %</v>
          </cell>
          <cell r="I411" t="str">
            <v>24 x 0.25L</v>
          </cell>
          <cell r="J411" t="str">
            <v/>
          </cell>
          <cell r="K411">
            <v>24</v>
          </cell>
          <cell r="L411" t="str">
            <v>6% - 3%</v>
          </cell>
          <cell r="M411" t="str">
            <v>12</v>
          </cell>
          <cell r="N411" t="str">
            <v>M</v>
          </cell>
          <cell r="O411" t="str">
            <v>0</v>
          </cell>
          <cell r="P411">
            <v>0.25</v>
          </cell>
          <cell r="Q411" t="str">
            <v>5449000008046</v>
          </cell>
          <cell r="R411" t="str">
            <v>5.35 x 5.35 x 13.4</v>
          </cell>
          <cell r="S411">
            <v>0.26</v>
          </cell>
          <cell r="T411">
            <v>0.27</v>
          </cell>
          <cell r="U411">
            <v>0</v>
          </cell>
          <cell r="V411" t="str">
            <v>24 x 0.25L</v>
          </cell>
          <cell r="W411" t="str">
            <v>TRAY WITH SHRINK</v>
          </cell>
          <cell r="X411" t="str">
            <v>5449000330222</v>
          </cell>
          <cell r="Y411" t="str">
            <v>32.4 x 21.5 x 13.5</v>
          </cell>
          <cell r="Z411">
            <v>6.2309999999999999</v>
          </cell>
          <cell r="AA411">
            <v>6.54</v>
          </cell>
          <cell r="AB411">
            <v>0</v>
          </cell>
          <cell r="AC411" t="str">
            <v>24 x 0.25L</v>
          </cell>
          <cell r="AD411" t="str">
            <v>TRAY WITH SHRINK</v>
          </cell>
          <cell r="AE411" t="str">
            <v>5449000330222</v>
          </cell>
          <cell r="AF411" t="str">
            <v>32.4 x 21.5 x 13.5</v>
          </cell>
          <cell r="AG411">
            <v>6.2309999999999999</v>
          </cell>
          <cell r="AH411">
            <v>6.54</v>
          </cell>
          <cell r="AI411">
            <v>0</v>
          </cell>
          <cell r="AJ411">
            <v>12</v>
          </cell>
          <cell r="AK411">
            <v>10</v>
          </cell>
          <cell r="AL411">
            <v>120</v>
          </cell>
          <cell r="AM411">
            <v>1200</v>
          </cell>
          <cell r="AN411">
            <v>800</v>
          </cell>
          <cell r="AO411">
            <v>1514</v>
          </cell>
          <cell r="AP411">
            <v>747.72</v>
          </cell>
          <cell r="AQ411">
            <v>810.06200000000001</v>
          </cell>
          <cell r="AR411">
            <v>3</v>
          </cell>
          <cell r="AS411">
            <v>0</v>
          </cell>
          <cell r="AT411" t="str">
            <v>EURO CHEP</v>
          </cell>
          <cell r="AU411" t="str">
            <v>5449000328205</v>
          </cell>
        </row>
        <row r="412">
          <cell r="A412">
            <v>643162</v>
          </cell>
          <cell r="B412" t="str">
            <v>9995</v>
          </cell>
          <cell r="C412" t="str">
            <v>COCA-COLA BLIK 0.33L X24 SLEEK TOMORROWLAND 10 LAYERS</v>
          </cell>
          <cell r="D412" t="str">
            <v>COCA-COLA BOITE 0.33L X24 SLEEK TOMORROWLAND 10 LAYERS</v>
          </cell>
          <cell r="E412" t="str">
            <v>Coca-Cola</v>
          </cell>
          <cell r="F412" t="str">
            <v/>
          </cell>
          <cell r="G412" t="str">
            <v>SLEEKCAN</v>
          </cell>
          <cell r="H412" t="str">
            <v xml:space="preserve"> %</v>
          </cell>
          <cell r="I412" t="str">
            <v>24 x 0.33L</v>
          </cell>
          <cell r="J412" t="str">
            <v/>
          </cell>
          <cell r="K412">
            <v>24</v>
          </cell>
          <cell r="L412" t="str">
            <v>6% - 3%</v>
          </cell>
          <cell r="M412" t="str">
            <v>12</v>
          </cell>
          <cell r="N412" t="str">
            <v>M</v>
          </cell>
          <cell r="O412" t="str">
            <v>0</v>
          </cell>
          <cell r="P412">
            <v>0.33</v>
          </cell>
          <cell r="Q412" t="str">
            <v>5000112672589</v>
          </cell>
          <cell r="R412" t="str">
            <v>5.85 x 5.85 x 14.55</v>
          </cell>
          <cell r="S412">
            <v>0.34300000000000003</v>
          </cell>
          <cell r="T412">
            <v>0.35499999999999998</v>
          </cell>
          <cell r="U412">
            <v>0</v>
          </cell>
          <cell r="V412" t="str">
            <v>1 x 0.33L</v>
          </cell>
          <cell r="W412" t="str">
            <v>CAN</v>
          </cell>
          <cell r="X412" t="str">
            <v>5000112672589</v>
          </cell>
          <cell r="Y412" t="str">
            <v>5.85 x 5.85 x 14.55</v>
          </cell>
          <cell r="Z412">
            <v>0.34300000000000003</v>
          </cell>
          <cell r="AA412">
            <v>0.35499999999999998</v>
          </cell>
          <cell r="AB412">
            <v>0</v>
          </cell>
          <cell r="AC412" t="str">
            <v>24 x 0.33L</v>
          </cell>
          <cell r="AD412" t="str">
            <v>TRAY WITH SHRINK</v>
          </cell>
          <cell r="AE412" t="str">
            <v>5000112672596</v>
          </cell>
          <cell r="AF412" t="str">
            <v>35.8 x 23.7 x 14.75</v>
          </cell>
          <cell r="AG412">
            <v>8.2260000000000009</v>
          </cell>
          <cell r="AH412">
            <v>8.5920000000000005</v>
          </cell>
          <cell r="AI412">
            <v>0</v>
          </cell>
          <cell r="AJ412">
            <v>13</v>
          </cell>
          <cell r="AK412">
            <v>10</v>
          </cell>
          <cell r="AL412">
            <v>130</v>
          </cell>
          <cell r="AM412">
            <v>1200</v>
          </cell>
          <cell r="AN412">
            <v>1000</v>
          </cell>
          <cell r="AO412">
            <v>1638</v>
          </cell>
          <cell r="AP412">
            <v>1069.3800000000001</v>
          </cell>
          <cell r="AQ412">
            <v>1147.2629999999999</v>
          </cell>
          <cell r="AR412">
            <v>3</v>
          </cell>
          <cell r="AS412">
            <v>0</v>
          </cell>
          <cell r="AT412" t="str">
            <v>CHEP</v>
          </cell>
          <cell r="AU412" t="str">
            <v>5000112464832</v>
          </cell>
        </row>
        <row r="413">
          <cell r="A413">
            <v>643163</v>
          </cell>
          <cell r="B413" t="str">
            <v>9996</v>
          </cell>
          <cell r="C413" t="str">
            <v>COCA-COLA ZERO BLIK 0.33L X24 SLEEK TOMORROWLAND 10 LAYERS</v>
          </cell>
          <cell r="D413" t="str">
            <v>COCA-COLA ZERO BOITE 0.33L X24 SLEEK TOMORROWLAND 10 LAYERS</v>
          </cell>
          <cell r="E413" t="str">
            <v>Coca-Cola Zero</v>
          </cell>
          <cell r="F413" t="str">
            <v/>
          </cell>
          <cell r="G413" t="str">
            <v>SLEEKCAN</v>
          </cell>
          <cell r="H413" t="str">
            <v xml:space="preserve"> %</v>
          </cell>
          <cell r="I413" t="str">
            <v>24 x 0.33L</v>
          </cell>
          <cell r="J413" t="str">
            <v/>
          </cell>
          <cell r="K413">
            <v>24</v>
          </cell>
          <cell r="L413" t="str">
            <v>6% - 3%</v>
          </cell>
          <cell r="M413" t="str">
            <v>6</v>
          </cell>
          <cell r="N413" t="str">
            <v>M</v>
          </cell>
          <cell r="O413" t="str">
            <v>0</v>
          </cell>
          <cell r="P413">
            <v>0.33</v>
          </cell>
          <cell r="Q413" t="str">
            <v>5000112672602</v>
          </cell>
          <cell r="R413" t="str">
            <v>5.85 x 5.85 x 14.55</v>
          </cell>
          <cell r="S413">
            <v>0.32900000000000001</v>
          </cell>
          <cell r="T413">
            <v>0.34100000000000003</v>
          </cell>
          <cell r="U413">
            <v>0</v>
          </cell>
          <cell r="V413" t="str">
            <v>1 x 0.33L</v>
          </cell>
          <cell r="W413" t="str">
            <v>CAN</v>
          </cell>
          <cell r="X413" t="str">
            <v>5000112672602</v>
          </cell>
          <cell r="Y413" t="str">
            <v>5.85 x 5.85 x 14.55</v>
          </cell>
          <cell r="Z413">
            <v>0.32900000000000001</v>
          </cell>
          <cell r="AA413">
            <v>0.34100000000000003</v>
          </cell>
          <cell r="AB413">
            <v>0</v>
          </cell>
          <cell r="AC413" t="str">
            <v>24 x 0.33L</v>
          </cell>
          <cell r="AD413" t="str">
            <v>TRAY WITH SHRINK</v>
          </cell>
          <cell r="AE413" t="str">
            <v>5000112672619</v>
          </cell>
          <cell r="AF413" t="str">
            <v>35.8 x 23.7 x 14.75</v>
          </cell>
          <cell r="AG413">
            <v>7.9039999999999999</v>
          </cell>
          <cell r="AH413">
            <v>8.27</v>
          </cell>
          <cell r="AI413">
            <v>0</v>
          </cell>
          <cell r="AJ413">
            <v>13</v>
          </cell>
          <cell r="AK413">
            <v>10</v>
          </cell>
          <cell r="AL413">
            <v>130</v>
          </cell>
          <cell r="AM413">
            <v>1200</v>
          </cell>
          <cell r="AN413">
            <v>1000</v>
          </cell>
          <cell r="AO413">
            <v>1638</v>
          </cell>
          <cell r="AP413">
            <v>1027.52</v>
          </cell>
          <cell r="AQ413">
            <v>1105.461</v>
          </cell>
          <cell r="AR413">
            <v>3</v>
          </cell>
          <cell r="AS413">
            <v>0</v>
          </cell>
          <cell r="AT413" t="str">
            <v>CHEP</v>
          </cell>
          <cell r="AU413" t="str">
            <v>5000112464849</v>
          </cell>
        </row>
        <row r="414">
          <cell r="A414">
            <v>643187</v>
          </cell>
          <cell r="B414" t="str">
            <v>3689</v>
          </cell>
          <cell r="C414" t="str">
            <v>COCA-COLA PET 2L X6 HP DD</v>
          </cell>
          <cell r="D414" t="str">
            <v>COCA-COLA PET 2L X6 HP DD</v>
          </cell>
          <cell r="E414" t="str">
            <v>Coca-Cola</v>
          </cell>
          <cell r="F414" t="str">
            <v/>
          </cell>
          <cell r="G414" t="str">
            <v>PET</v>
          </cell>
          <cell r="H414" t="str">
            <v xml:space="preserve"> %</v>
          </cell>
          <cell r="I414" t="str">
            <v>24 x 6 x 2L</v>
          </cell>
          <cell r="J414" t="str">
            <v/>
          </cell>
          <cell r="K414">
            <v>144</v>
          </cell>
          <cell r="L414" t="str">
            <v>6% - 3%</v>
          </cell>
          <cell r="M414" t="str">
            <v>6</v>
          </cell>
          <cell r="N414" t="str">
            <v>M</v>
          </cell>
          <cell r="O414" t="str">
            <v>0</v>
          </cell>
          <cell r="P414">
            <v>2</v>
          </cell>
          <cell r="Q414" t="str">
            <v>5449000000286</v>
          </cell>
          <cell r="R414" t="str">
            <v>10 x 10 x 35.7</v>
          </cell>
          <cell r="S414">
            <v>2.077</v>
          </cell>
          <cell r="T414">
            <v>2.1219999999999999</v>
          </cell>
          <cell r="U414">
            <v>0</v>
          </cell>
          <cell r="V414" t="str">
            <v>6 x 2L</v>
          </cell>
          <cell r="W414" t="str">
            <v>SHRINK</v>
          </cell>
          <cell r="X414" t="str">
            <v>5449000008862</v>
          </cell>
          <cell r="Y414" t="str">
            <v>30 x 20 x 35.7</v>
          </cell>
          <cell r="Z414">
            <v>12.462999999999999</v>
          </cell>
          <cell r="AA414">
            <v>12.763999999999999</v>
          </cell>
          <cell r="AB414">
            <v>0</v>
          </cell>
          <cell r="AC414" t="str">
            <v>24 x 6 x 2L</v>
          </cell>
          <cell r="AD414" t="str">
            <v>HALF PALLET</v>
          </cell>
          <cell r="AE414" t="str">
            <v>5449000328533</v>
          </cell>
          <cell r="AF414" t="str">
            <v>80 x 60 x 123.9</v>
          </cell>
          <cell r="AG414">
            <v>299.11200000000002</v>
          </cell>
          <cell r="AH414">
            <v>319.98599999999999</v>
          </cell>
          <cell r="AI414">
            <v>0</v>
          </cell>
          <cell r="AJ414">
            <v>2</v>
          </cell>
          <cell r="AK414">
            <v>1</v>
          </cell>
          <cell r="AL414">
            <v>2</v>
          </cell>
          <cell r="AM414">
            <v>1200</v>
          </cell>
          <cell r="AN414">
            <v>800</v>
          </cell>
          <cell r="AO414">
            <v>1383</v>
          </cell>
          <cell r="AP414">
            <v>598.22400000000005</v>
          </cell>
          <cell r="AQ414">
            <v>669.97199999999998</v>
          </cell>
          <cell r="AR414">
            <v>2</v>
          </cell>
          <cell r="AS414">
            <v>0</v>
          </cell>
          <cell r="AT414" t="str">
            <v>1xECHEP + 2x Dusseldorfer CHEP</v>
          </cell>
          <cell r="AU414" t="str">
            <v>5449000328571</v>
          </cell>
        </row>
        <row r="415">
          <cell r="A415">
            <v>643188</v>
          </cell>
          <cell r="B415" t="str">
            <v>3690</v>
          </cell>
          <cell r="C415" t="str">
            <v>COCA-COLA ZERO PET 2L X6 HP DD</v>
          </cell>
          <cell r="D415" t="str">
            <v>COCA-COLA ZERO PET 2L X6 HP DD</v>
          </cell>
          <cell r="E415" t="str">
            <v>Coca-Cola Zero</v>
          </cell>
          <cell r="F415" t="str">
            <v/>
          </cell>
          <cell r="G415" t="str">
            <v>PET</v>
          </cell>
          <cell r="H415" t="str">
            <v xml:space="preserve"> %</v>
          </cell>
          <cell r="I415" t="str">
            <v>24 x 6 x 2L</v>
          </cell>
          <cell r="J415" t="str">
            <v/>
          </cell>
          <cell r="K415">
            <v>144</v>
          </cell>
          <cell r="L415" t="str">
            <v>6% - 3%</v>
          </cell>
          <cell r="M415" t="str">
            <v>6</v>
          </cell>
          <cell r="N415" t="str">
            <v>M</v>
          </cell>
          <cell r="O415" t="str">
            <v>0</v>
          </cell>
          <cell r="P415">
            <v>2</v>
          </cell>
          <cell r="Q415" t="str">
            <v>5449000131843</v>
          </cell>
          <cell r="R415" t="str">
            <v>10 x 10 x 35.7</v>
          </cell>
          <cell r="S415">
            <v>1.996</v>
          </cell>
          <cell r="T415">
            <v>2.0409999999999999</v>
          </cell>
          <cell r="U415">
            <v>0</v>
          </cell>
          <cell r="V415" t="str">
            <v>6 x 2L</v>
          </cell>
          <cell r="W415" t="str">
            <v>SHRINK</v>
          </cell>
          <cell r="X415" t="str">
            <v>5449000134561</v>
          </cell>
          <cell r="Y415" t="str">
            <v>30 x 20 x 35.7</v>
          </cell>
          <cell r="Z415">
            <v>11.976000000000001</v>
          </cell>
          <cell r="AA415">
            <v>12.276999999999999</v>
          </cell>
          <cell r="AB415">
            <v>0</v>
          </cell>
          <cell r="AC415" t="str">
            <v>24 x 6 x 2L</v>
          </cell>
          <cell r="AD415" t="str">
            <v>HALF PALLET</v>
          </cell>
          <cell r="AE415" t="str">
            <v>5449000328526</v>
          </cell>
          <cell r="AF415" t="str">
            <v>80 x 60 x 123.9</v>
          </cell>
          <cell r="AG415">
            <v>287.42399999999998</v>
          </cell>
          <cell r="AH415">
            <v>308.29300000000001</v>
          </cell>
          <cell r="AI415">
            <v>0</v>
          </cell>
          <cell r="AJ415">
            <v>2</v>
          </cell>
          <cell r="AK415">
            <v>1</v>
          </cell>
          <cell r="AL415">
            <v>2</v>
          </cell>
          <cell r="AM415">
            <v>1200</v>
          </cell>
          <cell r="AN415">
            <v>800</v>
          </cell>
          <cell r="AO415">
            <v>1383</v>
          </cell>
          <cell r="AP415">
            <v>574.84799999999996</v>
          </cell>
          <cell r="AQ415">
            <v>646.58600000000001</v>
          </cell>
          <cell r="AR415">
            <v>2</v>
          </cell>
          <cell r="AS415">
            <v>0</v>
          </cell>
          <cell r="AT415" t="str">
            <v>1xECHEP + 2x Dusseldorfer CHEP</v>
          </cell>
          <cell r="AU415" t="str">
            <v>5449000328588</v>
          </cell>
        </row>
        <row r="416">
          <cell r="A416">
            <v>643272</v>
          </cell>
          <cell r="B416" t="str">
            <v>9897</v>
          </cell>
          <cell r="C416" t="str">
            <v>SPRITE NO SUGAR (27) / FANTA ZERO ORANGE (18) BLIK 0.25L 3X8 HP</v>
          </cell>
          <cell r="D416" t="str">
            <v>SPRITE NO SUGAR (27) / FANTA ZERO ORANGE (18) BOITE 0.25L 3X8 HP</v>
          </cell>
          <cell r="E416" t="str">
            <v>Sprite/Fanta</v>
          </cell>
          <cell r="F416" t="str">
            <v>Mix</v>
          </cell>
          <cell r="G416" t="str">
            <v xml:space="preserve">SLIMCAN </v>
          </cell>
          <cell r="H416" t="str">
            <v xml:space="preserve"> %</v>
          </cell>
          <cell r="I416" t="str">
            <v>45 x 3 x 8 x 0.25L</v>
          </cell>
          <cell r="J416" t="str">
            <v/>
          </cell>
          <cell r="K416">
            <v>1080</v>
          </cell>
          <cell r="L416" t="str">
            <v>6% - 3%</v>
          </cell>
          <cell r="M416" t="str">
            <v>6</v>
          </cell>
          <cell r="N416" t="str">
            <v>M</v>
          </cell>
          <cell r="O416" t="str">
            <v>0</v>
          </cell>
          <cell r="P416">
            <v>0.25</v>
          </cell>
          <cell r="Q416" t="str">
            <v>n/a</v>
          </cell>
          <cell r="R416" t="str">
            <v>5.35 x 5.35 x 13.4</v>
          </cell>
          <cell r="S416">
            <v>0.25</v>
          </cell>
          <cell r="T416">
            <v>0.26</v>
          </cell>
          <cell r="U416">
            <v>0</v>
          </cell>
          <cell r="V416" t="str">
            <v>8 x 0.25L</v>
          </cell>
          <cell r="W416" t="str">
            <v>SHRINK</v>
          </cell>
          <cell r="X416" t="str">
            <v>n/a</v>
          </cell>
          <cell r="Y416" t="str">
            <v>21.4 x 10.7 x 13.43</v>
          </cell>
          <cell r="Z416">
            <v>1.9990000000000001</v>
          </cell>
          <cell r="AA416">
            <v>2.0870000000000002</v>
          </cell>
          <cell r="AB416">
            <v>0</v>
          </cell>
          <cell r="AC416" t="str">
            <v>45 x 3 x 8 x 0.25L</v>
          </cell>
          <cell r="AD416" t="str">
            <v>HALF PALLET</v>
          </cell>
          <cell r="AE416" t="str">
            <v>3383260018235</v>
          </cell>
          <cell r="AF416" t="str">
            <v>80 x 60 x 139.6</v>
          </cell>
          <cell r="AG416">
            <v>269.82</v>
          </cell>
          <cell r="AH416">
            <v>293.28399999999999</v>
          </cell>
          <cell r="AI416">
            <v>0</v>
          </cell>
          <cell r="AJ416">
            <v>2</v>
          </cell>
          <cell r="AK416">
            <v>1</v>
          </cell>
          <cell r="AL416">
            <v>2</v>
          </cell>
          <cell r="AM416">
            <v>1200</v>
          </cell>
          <cell r="AN416">
            <v>800</v>
          </cell>
          <cell r="AO416">
            <v>1540</v>
          </cell>
          <cell r="AP416">
            <v>539.64</v>
          </cell>
          <cell r="AQ416">
            <v>611.56899999999996</v>
          </cell>
          <cell r="AR416">
            <v>1</v>
          </cell>
          <cell r="AS416">
            <v>0</v>
          </cell>
          <cell r="AT416" t="str">
            <v>1xECHEP + 2x1/2 TOSCA</v>
          </cell>
          <cell r="AU416" t="str">
            <v>3383260018242</v>
          </cell>
        </row>
        <row r="417">
          <cell r="A417">
            <v>643278</v>
          </cell>
          <cell r="B417" t="str">
            <v>9896</v>
          </cell>
          <cell r="C417" t="str">
            <v>SPRITE ZERO SUGAR BIB 5L</v>
          </cell>
          <cell r="D417" t="str">
            <v>SPRITE ZERO SUGAR BIB 5L</v>
          </cell>
          <cell r="E417" t="str">
            <v>Sprite</v>
          </cell>
          <cell r="F417" t="str">
            <v>Zero Sugar</v>
          </cell>
          <cell r="G417" t="str">
            <v>BIB</v>
          </cell>
          <cell r="H417" t="str">
            <v xml:space="preserve"> %</v>
          </cell>
          <cell r="I417" t="str">
            <v>1 x 5L</v>
          </cell>
          <cell r="J417" t="str">
            <v/>
          </cell>
          <cell r="K417">
            <v>1</v>
          </cell>
          <cell r="L417" t="str">
            <v>6% - 3%</v>
          </cell>
          <cell r="M417" t="str">
            <v>90</v>
          </cell>
          <cell r="N417" t="str">
            <v>D</v>
          </cell>
          <cell r="O417" t="str">
            <v>0</v>
          </cell>
          <cell r="P417">
            <v>5</v>
          </cell>
          <cell r="Q417" t="str">
            <v>5449000118561</v>
          </cell>
          <cell r="R417" t="str">
            <v>23 x 19.5 x 15.1</v>
          </cell>
          <cell r="S417">
            <v>5.0270000000000001</v>
          </cell>
          <cell r="T417">
            <v>5.3</v>
          </cell>
          <cell r="U417">
            <v>0</v>
          </cell>
          <cell r="V417" t="str">
            <v>1 x 5L</v>
          </cell>
          <cell r="W417" t="str">
            <v>BIB</v>
          </cell>
          <cell r="X417" t="str">
            <v>5449000118561</v>
          </cell>
          <cell r="Y417" t="str">
            <v>23 x 19.5 x 15.1</v>
          </cell>
          <cell r="Z417">
            <v>5.0270000000000001</v>
          </cell>
          <cell r="AA417">
            <v>5.3</v>
          </cell>
          <cell r="AB417">
            <v>0</v>
          </cell>
          <cell r="AC417" t="str">
            <v>1 x 5L</v>
          </cell>
          <cell r="AD417" t="str">
            <v>BIB</v>
          </cell>
          <cell r="AE417" t="str">
            <v>5449000118561</v>
          </cell>
          <cell r="AF417" t="str">
            <v>23 x 19.5 x 15.1</v>
          </cell>
          <cell r="AG417">
            <v>5.0270000000000001</v>
          </cell>
          <cell r="AH417">
            <v>5.3</v>
          </cell>
          <cell r="AI417">
            <v>0</v>
          </cell>
          <cell r="AJ417">
            <v>23</v>
          </cell>
          <cell r="AK417">
            <v>4</v>
          </cell>
          <cell r="AL417">
            <v>92</v>
          </cell>
          <cell r="AM417">
            <v>1200</v>
          </cell>
          <cell r="AN417">
            <v>1000</v>
          </cell>
          <cell r="AO417">
            <v>770</v>
          </cell>
          <cell r="AP417">
            <v>462.48399999999998</v>
          </cell>
          <cell r="AQ417">
            <v>518.17700000000002</v>
          </cell>
          <cell r="AR417">
            <v>1</v>
          </cell>
          <cell r="AS417">
            <v>0</v>
          </cell>
          <cell r="AT417" t="str">
            <v>CHEP</v>
          </cell>
          <cell r="AU417" t="str">
            <v>5449000698438</v>
          </cell>
        </row>
        <row r="418">
          <cell r="A418">
            <v>643285</v>
          </cell>
          <cell r="B418" t="str">
            <v>9971</v>
          </cell>
          <cell r="C418" t="str">
            <v>SPRITE ZERO SUGAR BIB 19L HR</v>
          </cell>
          <cell r="D418" t="str">
            <v>SPRITE ZERO SUGAR BIB 19L HR</v>
          </cell>
          <cell r="E418" t="str">
            <v>Sprite</v>
          </cell>
          <cell r="F418" t="str">
            <v>Zero Sugar</v>
          </cell>
          <cell r="G418" t="str">
            <v>BIB</v>
          </cell>
          <cell r="H418" t="str">
            <v xml:space="preserve"> %</v>
          </cell>
          <cell r="I418" t="str">
            <v>1 x 19L</v>
          </cell>
          <cell r="J418" t="str">
            <v/>
          </cell>
          <cell r="K418">
            <v>1</v>
          </cell>
          <cell r="L418" t="str">
            <v>6% - 3%</v>
          </cell>
          <cell r="M418" t="str">
            <v>90</v>
          </cell>
          <cell r="N418" t="str">
            <v>D</v>
          </cell>
          <cell r="O418" t="str">
            <v>0</v>
          </cell>
          <cell r="P418">
            <v>19</v>
          </cell>
          <cell r="Q418" t="str">
            <v>5449000206541</v>
          </cell>
          <cell r="R418" t="str">
            <v>39.7 x 29.1 x 21.3</v>
          </cell>
          <cell r="S418">
            <v>19.161000000000001</v>
          </cell>
          <cell r="T418">
            <v>19.905000000000001</v>
          </cell>
          <cell r="U418">
            <v>0</v>
          </cell>
          <cell r="V418" t="str">
            <v>1 x 19L</v>
          </cell>
          <cell r="W418" t="str">
            <v>BIB</v>
          </cell>
          <cell r="X418" t="str">
            <v>5449000206541</v>
          </cell>
          <cell r="Y418" t="str">
            <v>39.7 x 29.1 x 21.3</v>
          </cell>
          <cell r="Z418">
            <v>19.161000000000001</v>
          </cell>
          <cell r="AA418">
            <v>19.905000000000001</v>
          </cell>
          <cell r="AB418">
            <v>0</v>
          </cell>
          <cell r="AC418" t="str">
            <v>1 x 19L</v>
          </cell>
          <cell r="AD418" t="str">
            <v>BIB</v>
          </cell>
          <cell r="AE418" t="str">
            <v>5449000206541</v>
          </cell>
          <cell r="AF418" t="str">
            <v>39.7 x 29.1 x 21.3</v>
          </cell>
          <cell r="AG418">
            <v>19.161000000000001</v>
          </cell>
          <cell r="AH418">
            <v>19.905000000000001</v>
          </cell>
          <cell r="AI418">
            <v>0</v>
          </cell>
          <cell r="AJ418">
            <v>10</v>
          </cell>
          <cell r="AK418">
            <v>4</v>
          </cell>
          <cell r="AL418">
            <v>40</v>
          </cell>
          <cell r="AM418">
            <v>1200</v>
          </cell>
          <cell r="AN418">
            <v>1000</v>
          </cell>
          <cell r="AO418">
            <v>1027</v>
          </cell>
          <cell r="AP418">
            <v>766.44</v>
          </cell>
          <cell r="AQ418">
            <v>826.77599999999995</v>
          </cell>
          <cell r="AR418">
            <v>1</v>
          </cell>
          <cell r="AS418">
            <v>0</v>
          </cell>
          <cell r="AT418" t="str">
            <v>CHEP</v>
          </cell>
          <cell r="AU418" t="str">
            <v>5449000728180</v>
          </cell>
        </row>
        <row r="419">
          <cell r="A419">
            <v>643325</v>
          </cell>
          <cell r="B419" t="str">
            <v>9992</v>
          </cell>
          <cell r="C419" t="str">
            <v>COCA-COLA CHERRY PET 0.50L 4X6</v>
          </cell>
          <cell r="D419" t="str">
            <v>COCA-COLA CHERRY PET 0.50L 4X6</v>
          </cell>
          <cell r="E419" t="str">
            <v>Coca-Cola</v>
          </cell>
          <cell r="F419" t="str">
            <v>Cherry</v>
          </cell>
          <cell r="G419" t="str">
            <v>PET</v>
          </cell>
          <cell r="H419" t="str">
            <v xml:space="preserve"> %</v>
          </cell>
          <cell r="I419" t="str">
            <v>4 x 6 x 0.5L</v>
          </cell>
          <cell r="J419" t="str">
            <v/>
          </cell>
          <cell r="K419">
            <v>24</v>
          </cell>
          <cell r="L419" t="str">
            <v>6% - 3%</v>
          </cell>
          <cell r="M419" t="str">
            <v>4</v>
          </cell>
          <cell r="N419" t="str">
            <v>M</v>
          </cell>
          <cell r="O419" t="str">
            <v>0</v>
          </cell>
          <cell r="P419">
            <v>0.5</v>
          </cell>
          <cell r="Q419" t="str">
            <v>54492790</v>
          </cell>
          <cell r="R419" t="str">
            <v>6.55 x 6.55 x 23.05</v>
          </cell>
          <cell r="S419">
            <v>0.52100000000000002</v>
          </cell>
          <cell r="T419">
            <v>0.54100000000000004</v>
          </cell>
          <cell r="U419">
            <v>0</v>
          </cell>
          <cell r="V419" t="str">
            <v>6 x 0.5L</v>
          </cell>
          <cell r="W419" t="str">
            <v>SHRINK</v>
          </cell>
          <cell r="X419" t="str">
            <v>5449000006349</v>
          </cell>
          <cell r="Y419" t="str">
            <v>19.65 x 13.1 x 23.05</v>
          </cell>
          <cell r="Z419">
            <v>3.125</v>
          </cell>
          <cell r="AA419">
            <v>3.2559999999999998</v>
          </cell>
          <cell r="AB419">
            <v>0</v>
          </cell>
          <cell r="AC419" t="str">
            <v>4 x 6 x 0.5L</v>
          </cell>
          <cell r="AD419" t="str">
            <v>SHRINKWRAP OVER SHRINKWRAP</v>
          </cell>
          <cell r="AE419" t="str">
            <v>5449000217332</v>
          </cell>
          <cell r="AF419" t="str">
            <v>39.3 x 26.2 x 23.05</v>
          </cell>
          <cell r="AG419">
            <v>12.497999999999999</v>
          </cell>
          <cell r="AH419">
            <v>13.04</v>
          </cell>
          <cell r="AI419">
            <v>0</v>
          </cell>
          <cell r="AJ419">
            <v>12</v>
          </cell>
          <cell r="AK419">
            <v>7</v>
          </cell>
          <cell r="AL419">
            <v>84</v>
          </cell>
          <cell r="AM419">
            <v>1200</v>
          </cell>
          <cell r="AN419">
            <v>1048</v>
          </cell>
          <cell r="AO419">
            <v>1776</v>
          </cell>
          <cell r="AP419">
            <v>1049.8320000000001</v>
          </cell>
          <cell r="AQ419">
            <v>1125.864</v>
          </cell>
          <cell r="AR419">
            <v>2</v>
          </cell>
          <cell r="AS419">
            <v>0</v>
          </cell>
          <cell r="AT419" t="str">
            <v>CHEP</v>
          </cell>
          <cell r="AU419" t="str">
            <v>5449000728203</v>
          </cell>
        </row>
        <row r="420">
          <cell r="A420">
            <v>643362</v>
          </cell>
          <cell r="B420" t="str">
            <v>9961</v>
          </cell>
          <cell r="C420" t="str">
            <v>JACK DANIEL'S &amp; COCA-COLA BLIK 0.33L X12</v>
          </cell>
          <cell r="D420" t="str">
            <v>JACK DANIELS &amp; COCA-COLA MIX BOITE 0.33L X12</v>
          </cell>
          <cell r="E420" t="str">
            <v>Jack Daniel's &amp; Coca-Cola</v>
          </cell>
          <cell r="F420" t="str">
            <v/>
          </cell>
          <cell r="G420" t="str">
            <v xml:space="preserve">CAN </v>
          </cell>
          <cell r="H420" t="str">
            <v>5.00 %</v>
          </cell>
          <cell r="I420" t="str">
            <v>12 x 0.33L</v>
          </cell>
          <cell r="J420" t="str">
            <v/>
          </cell>
          <cell r="K420">
            <v>12</v>
          </cell>
          <cell r="L420" t="str">
            <v>21% - 17%</v>
          </cell>
          <cell r="M420" t="str">
            <v>12</v>
          </cell>
          <cell r="N420" t="str">
            <v>M</v>
          </cell>
          <cell r="O420" t="str">
            <v>0</v>
          </cell>
          <cell r="P420">
            <v>0.33</v>
          </cell>
          <cell r="Q420" t="str">
            <v>5449000168481</v>
          </cell>
          <cell r="R420" t="str">
            <v>6.65 x 6.65 x 11.55</v>
          </cell>
          <cell r="S420">
            <v>0.34300000000000003</v>
          </cell>
          <cell r="T420">
            <v>0.35599999999999998</v>
          </cell>
          <cell r="U420">
            <v>0</v>
          </cell>
          <cell r="V420" t="str">
            <v>1 x 0.33L</v>
          </cell>
          <cell r="W420" t="str">
            <v>CAN</v>
          </cell>
          <cell r="X420" t="str">
            <v>5449000168481</v>
          </cell>
          <cell r="Y420" t="str">
            <v>6.65 x 6.65 x 11.55</v>
          </cell>
          <cell r="Z420">
            <v>0.34300000000000003</v>
          </cell>
          <cell r="AA420">
            <v>0.35599999999999998</v>
          </cell>
          <cell r="AB420">
            <v>0</v>
          </cell>
          <cell r="AC420" t="str">
            <v>12 x 0.33L</v>
          </cell>
          <cell r="AD420" t="str">
            <v>TRAY WITH SHRINK</v>
          </cell>
          <cell r="AE420" t="str">
            <v>5449000170095</v>
          </cell>
          <cell r="AF420" t="str">
            <v>27.1 x 20.2 x 11.8</v>
          </cell>
          <cell r="AG420">
            <v>4.1120000000000001</v>
          </cell>
          <cell r="AH420">
            <v>4.3330000000000002</v>
          </cell>
          <cell r="AI420">
            <v>0</v>
          </cell>
          <cell r="AJ420">
            <v>19</v>
          </cell>
          <cell r="AK420">
            <v>12</v>
          </cell>
          <cell r="AL420">
            <v>228</v>
          </cell>
          <cell r="AM420">
            <v>1200</v>
          </cell>
          <cell r="AN420">
            <v>1000</v>
          </cell>
          <cell r="AO420">
            <v>1570</v>
          </cell>
          <cell r="AP420">
            <v>937.53599999999994</v>
          </cell>
          <cell r="AQ420">
            <v>1018.25</v>
          </cell>
          <cell r="AR420">
            <v>2</v>
          </cell>
          <cell r="AS420">
            <v>0</v>
          </cell>
          <cell r="AT420" t="str">
            <v>CHEP</v>
          </cell>
          <cell r="AU420" t="str">
            <v>5449000724656</v>
          </cell>
        </row>
        <row r="421">
          <cell r="A421">
            <v>643407</v>
          </cell>
          <cell r="B421" t="str">
            <v>9958</v>
          </cell>
          <cell r="C421" t="str">
            <v>POWERADE MOUNTAIN BLAST PET 0.50L X12 INPUT CONTINGENCY</v>
          </cell>
          <cell r="D421" t="str">
            <v>POWERADE MOUNTAIN BLAST PET 0.50L X12 INPUT CONTINGENCY</v>
          </cell>
          <cell r="E421" t="str">
            <v xml:space="preserve">Powerade </v>
          </cell>
          <cell r="F421" t="str">
            <v>Mountain Blast</v>
          </cell>
          <cell r="G421" t="str">
            <v>PET</v>
          </cell>
          <cell r="H421" t="str">
            <v xml:space="preserve"> %</v>
          </cell>
          <cell r="I421" t="str">
            <v>12 x 0.5L</v>
          </cell>
          <cell r="J421" t="str">
            <v/>
          </cell>
          <cell r="K421">
            <v>12</v>
          </cell>
          <cell r="L421" t="str">
            <v>6% - 3%</v>
          </cell>
          <cell r="M421" t="str">
            <v>9</v>
          </cell>
          <cell r="N421" t="str">
            <v>M</v>
          </cell>
          <cell r="O421" t="str">
            <v>0</v>
          </cell>
          <cell r="P421">
            <v>0.5</v>
          </cell>
          <cell r="Q421" t="str">
            <v>5449000324467</v>
          </cell>
          <cell r="R421" t="str">
            <v>6.58 x 6.58 x 23</v>
          </cell>
          <cell r="S421">
            <v>0.50800000000000001</v>
          </cell>
          <cell r="T421">
            <v>0.53400000000000003</v>
          </cell>
          <cell r="U421">
            <v>0</v>
          </cell>
          <cell r="V421" t="str">
            <v>1 x 0.5L</v>
          </cell>
          <cell r="W421" t="str">
            <v>PET</v>
          </cell>
          <cell r="X421" t="str">
            <v>5449000324467</v>
          </cell>
          <cell r="Y421" t="str">
            <v>6.58 x 6.58 x 23</v>
          </cell>
          <cell r="Z421">
            <v>0.50800000000000001</v>
          </cell>
          <cell r="AA421">
            <v>0.53100000000000003</v>
          </cell>
          <cell r="AB421">
            <v>0</v>
          </cell>
          <cell r="AC421" t="str">
            <v>12 x 0.5L</v>
          </cell>
          <cell r="AD421" t="str">
            <v>SHRINKWRAPPED</v>
          </cell>
          <cell r="AE421" t="str">
            <v>5449000324498</v>
          </cell>
          <cell r="AF421" t="str">
            <v>26.3 x 19.7 x 23</v>
          </cell>
          <cell r="AG421">
            <v>6.093</v>
          </cell>
          <cell r="AH421">
            <v>6.3710000000000004</v>
          </cell>
          <cell r="AI421">
            <v>0</v>
          </cell>
          <cell r="AJ421">
            <v>24</v>
          </cell>
          <cell r="AK421">
            <v>6</v>
          </cell>
          <cell r="AL421">
            <v>144</v>
          </cell>
          <cell r="AM421">
            <v>1200</v>
          </cell>
          <cell r="AN421">
            <v>1053</v>
          </cell>
          <cell r="AO421">
            <v>1556</v>
          </cell>
          <cell r="AP421">
            <v>877.39200000000005</v>
          </cell>
          <cell r="AQ421">
            <v>957.33100000000002</v>
          </cell>
          <cell r="AR421">
            <v>1</v>
          </cell>
          <cell r="AS421">
            <v>0</v>
          </cell>
          <cell r="AT421" t="str">
            <v>CHEP</v>
          </cell>
          <cell r="AU421" t="str">
            <v>5449000728555</v>
          </cell>
        </row>
        <row r="422">
          <cell r="A422">
            <v>643408</v>
          </cell>
          <cell r="B422" t="str">
            <v>9959</v>
          </cell>
          <cell r="C422" t="str">
            <v>POWERADE PASSIONFRUIT PET 0.50L X12 INPUT CONTINGENCY</v>
          </cell>
          <cell r="D422" t="str">
            <v>POWERADE PASSIONFRUIT PET 0.50L X12 INPUT CONTINGENCY</v>
          </cell>
          <cell r="E422" t="str">
            <v xml:space="preserve">Powerade </v>
          </cell>
          <cell r="F422" t="str">
            <v>Passionfruit</v>
          </cell>
          <cell r="G422" t="str">
            <v>PET</v>
          </cell>
          <cell r="H422" t="str">
            <v xml:space="preserve"> %</v>
          </cell>
          <cell r="I422" t="str">
            <v>12 x 0.5L</v>
          </cell>
          <cell r="J422" t="str">
            <v/>
          </cell>
          <cell r="K422">
            <v>12</v>
          </cell>
          <cell r="L422" t="str">
            <v>6% - 3%</v>
          </cell>
          <cell r="M422" t="str">
            <v>9</v>
          </cell>
          <cell r="N422" t="str">
            <v>M</v>
          </cell>
          <cell r="O422" t="str">
            <v>0</v>
          </cell>
          <cell r="P422">
            <v>0.5</v>
          </cell>
          <cell r="Q422" t="str">
            <v>5449000325198</v>
          </cell>
          <cell r="R422" t="str">
            <v>6.58 x 6.58 x 23</v>
          </cell>
          <cell r="S422">
            <v>0.50800000000000001</v>
          </cell>
          <cell r="T422">
            <v>0.53400000000000003</v>
          </cell>
          <cell r="U422">
            <v>0</v>
          </cell>
          <cell r="V422" t="str">
            <v>1 x 0.5L</v>
          </cell>
          <cell r="W422" t="str">
            <v>PET</v>
          </cell>
          <cell r="X422" t="str">
            <v>5449000325198</v>
          </cell>
          <cell r="Y422" t="str">
            <v>6.58 x 6.58 x 23</v>
          </cell>
          <cell r="Z422">
            <v>0.50800000000000001</v>
          </cell>
          <cell r="AA422">
            <v>0.53100000000000003</v>
          </cell>
          <cell r="AB422">
            <v>0</v>
          </cell>
          <cell r="AC422" t="str">
            <v>12 x 0.5L</v>
          </cell>
          <cell r="AD422" t="str">
            <v>SHRINKWRAPPED</v>
          </cell>
          <cell r="AE422" t="str">
            <v>5449000332073</v>
          </cell>
          <cell r="AF422" t="str">
            <v>26.3 x 19.7 x 23</v>
          </cell>
          <cell r="AG422">
            <v>6.0949999999999998</v>
          </cell>
          <cell r="AH422">
            <v>6.3719999999999999</v>
          </cell>
          <cell r="AI422">
            <v>0</v>
          </cell>
          <cell r="AJ422">
            <v>24</v>
          </cell>
          <cell r="AK422">
            <v>6</v>
          </cell>
          <cell r="AL422">
            <v>144</v>
          </cell>
          <cell r="AM422">
            <v>1200</v>
          </cell>
          <cell r="AN422">
            <v>1053</v>
          </cell>
          <cell r="AO422">
            <v>1556</v>
          </cell>
          <cell r="AP422">
            <v>877.68</v>
          </cell>
          <cell r="AQ422">
            <v>958.09100000000001</v>
          </cell>
          <cell r="AR422">
            <v>1</v>
          </cell>
          <cell r="AS422">
            <v>0</v>
          </cell>
          <cell r="AT422" t="str">
            <v>CHEP</v>
          </cell>
          <cell r="AU422" t="str">
            <v>5449000728562</v>
          </cell>
        </row>
        <row r="423">
          <cell r="A423">
            <v>643412</v>
          </cell>
          <cell r="B423" t="str">
            <v>9960</v>
          </cell>
          <cell r="C423" t="str">
            <v>COCA-COLA BLIK 0.15L 2X12 EURO 14LAY</v>
          </cell>
          <cell r="D423" t="str">
            <v>COCA-COLA BOITE 0.15L 2X12 EURO 14LAY</v>
          </cell>
          <cell r="E423" t="str">
            <v>Coca-Cola</v>
          </cell>
          <cell r="F423" t="str">
            <v/>
          </cell>
          <cell r="G423" t="str">
            <v xml:space="preserve">CAN </v>
          </cell>
          <cell r="H423" t="str">
            <v xml:space="preserve"> %</v>
          </cell>
          <cell r="I423" t="str">
            <v>2 x 12 x 0.15L</v>
          </cell>
          <cell r="J423" t="str">
            <v/>
          </cell>
          <cell r="K423">
            <v>24</v>
          </cell>
          <cell r="L423" t="str">
            <v>6% - 3%</v>
          </cell>
          <cell r="M423" t="str">
            <v>12</v>
          </cell>
          <cell r="N423" t="str">
            <v>M</v>
          </cell>
          <cell r="O423" t="str">
            <v>0</v>
          </cell>
          <cell r="P423">
            <v>0.15</v>
          </cell>
          <cell r="Q423" t="str">
            <v>54491014</v>
          </cell>
          <cell r="R423" t="str">
            <v>5.35 x 5.35 x 8.87</v>
          </cell>
          <cell r="S423">
            <v>0.156</v>
          </cell>
          <cell r="T423">
            <v>0.16500000000000001</v>
          </cell>
          <cell r="U423">
            <v>0</v>
          </cell>
          <cell r="V423" t="str">
            <v>12 x 0.15L</v>
          </cell>
          <cell r="W423" t="str">
            <v>CARDBOARD</v>
          </cell>
          <cell r="X423" t="str">
            <v>5449000034229</v>
          </cell>
          <cell r="Y423" t="str">
            <v>21.4 x 16.2 x 8.95</v>
          </cell>
          <cell r="Z423">
            <v>1.869</v>
          </cell>
          <cell r="AA423">
            <v>2.028</v>
          </cell>
          <cell r="AB423">
            <v>0</v>
          </cell>
          <cell r="AC423" t="str">
            <v>2 x 12 x 0.15L</v>
          </cell>
          <cell r="AD423" t="str">
            <v>TRAY OVER CARDBOARD</v>
          </cell>
          <cell r="AE423" t="str">
            <v>5449000034236</v>
          </cell>
          <cell r="AF423" t="str">
            <v>33.1 x 21.7 x 9.2</v>
          </cell>
          <cell r="AG423">
            <v>3.738</v>
          </cell>
          <cell r="AH423">
            <v>4.1109999999999998</v>
          </cell>
          <cell r="AI423">
            <v>0</v>
          </cell>
          <cell r="AJ423">
            <v>12</v>
          </cell>
          <cell r="AK423">
            <v>14</v>
          </cell>
          <cell r="AL423">
            <v>168</v>
          </cell>
          <cell r="AM423">
            <v>1200</v>
          </cell>
          <cell r="AN423">
            <v>800</v>
          </cell>
          <cell r="AO423">
            <v>1432</v>
          </cell>
          <cell r="AP423">
            <v>627.98400000000004</v>
          </cell>
          <cell r="AQ423">
            <v>716.08399999999995</v>
          </cell>
          <cell r="AR423">
            <v>3</v>
          </cell>
          <cell r="AS423">
            <v>0</v>
          </cell>
          <cell r="AT423" t="str">
            <v>EURO CHEP</v>
          </cell>
          <cell r="AU423" t="str">
            <v>5449000728685</v>
          </cell>
        </row>
        <row r="424">
          <cell r="A424">
            <v>643413</v>
          </cell>
          <cell r="B424" t="str">
            <v>9962</v>
          </cell>
          <cell r="C424" t="str">
            <v>COCA-COLA ZERO BLIK 0.15L 2X12 EURO 14LAY</v>
          </cell>
          <cell r="D424" t="str">
            <v>COCA-COLA ZERO BOITE 0.15L 2X12 EURO 14LAY</v>
          </cell>
          <cell r="E424" t="str">
            <v>Coca-Cola Zero</v>
          </cell>
          <cell r="F424" t="str">
            <v/>
          </cell>
          <cell r="G424" t="str">
            <v xml:space="preserve">CAN </v>
          </cell>
          <cell r="H424" t="str">
            <v xml:space="preserve"> %</v>
          </cell>
          <cell r="I424" t="str">
            <v>2 x 12 x 0.15L</v>
          </cell>
          <cell r="J424" t="str">
            <v/>
          </cell>
          <cell r="K424">
            <v>24</v>
          </cell>
          <cell r="L424" t="str">
            <v>6% - 3%</v>
          </cell>
          <cell r="M424" t="str">
            <v>6</v>
          </cell>
          <cell r="N424" t="str">
            <v>M</v>
          </cell>
          <cell r="O424" t="str">
            <v>0</v>
          </cell>
          <cell r="P424">
            <v>0.15</v>
          </cell>
          <cell r="Q424" t="str">
            <v>90357473</v>
          </cell>
          <cell r="R424" t="str">
            <v>5.35 x 5.35 x 8.87</v>
          </cell>
          <cell r="S424">
            <v>0.15</v>
          </cell>
          <cell r="T424">
            <v>0.159</v>
          </cell>
          <cell r="U424">
            <v>0</v>
          </cell>
          <cell r="V424" t="str">
            <v>12 x 0.15L</v>
          </cell>
          <cell r="W424" t="str">
            <v>CARDBOARD</v>
          </cell>
          <cell r="X424" t="str">
            <v>5449000138156</v>
          </cell>
          <cell r="Y424" t="str">
            <v>21.4 x 16.2 x 8.95</v>
          </cell>
          <cell r="Z424">
            <v>1.796</v>
          </cell>
          <cell r="AA424">
            <v>1.9550000000000001</v>
          </cell>
          <cell r="AB424">
            <v>0</v>
          </cell>
          <cell r="AC424" t="str">
            <v>2 x 12 x 0.15L</v>
          </cell>
          <cell r="AD424" t="str">
            <v>TRAY OVER CARDBOARD</v>
          </cell>
          <cell r="AE424" t="str">
            <v>5449000138163</v>
          </cell>
          <cell r="AF424" t="str">
            <v>33.1 x 21.7 x 9.2</v>
          </cell>
          <cell r="AG424">
            <v>3.5920000000000001</v>
          </cell>
          <cell r="AH424">
            <v>3.9649999999999999</v>
          </cell>
          <cell r="AI424">
            <v>0</v>
          </cell>
          <cell r="AJ424">
            <v>12</v>
          </cell>
          <cell r="AK424">
            <v>14</v>
          </cell>
          <cell r="AL424">
            <v>168</v>
          </cell>
          <cell r="AM424">
            <v>1200</v>
          </cell>
          <cell r="AN424">
            <v>800</v>
          </cell>
          <cell r="AO424">
            <v>1432</v>
          </cell>
          <cell r="AP424">
            <v>603.45600000000002</v>
          </cell>
          <cell r="AQ424">
            <v>691.529</v>
          </cell>
          <cell r="AR424">
            <v>3</v>
          </cell>
          <cell r="AS424">
            <v>0</v>
          </cell>
          <cell r="AT424" t="str">
            <v>EURO CHEP</v>
          </cell>
          <cell r="AU424" t="str">
            <v>5449000728692</v>
          </cell>
        </row>
        <row r="425">
          <cell r="A425">
            <v>643434</v>
          </cell>
          <cell r="B425" t="str">
            <v>9918</v>
          </cell>
          <cell r="C425" t="str">
            <v>BARISTA BROS WHITE SUGAR STICKS BOX 4G X1000</v>
          </cell>
          <cell r="D425" t="str">
            <v>BARISTA BROS WHITE SUGAR STICKS BOX 4G X1000</v>
          </cell>
          <cell r="E425" t="str">
            <v>Barista Bros White Sugar</v>
          </cell>
          <cell r="F425" t="str">
            <v/>
          </cell>
          <cell r="G425" t="str">
            <v>BAG</v>
          </cell>
          <cell r="H425" t="str">
            <v xml:space="preserve"> %</v>
          </cell>
          <cell r="I425" t="str">
            <v>1000 x 4G</v>
          </cell>
          <cell r="J425" t="str">
            <v/>
          </cell>
          <cell r="K425">
            <v>1000</v>
          </cell>
          <cell r="L425" t="str">
            <v>6% - 3%</v>
          </cell>
          <cell r="M425" t="str">
            <v>n/a</v>
          </cell>
          <cell r="N425" t="str">
            <v>D</v>
          </cell>
          <cell r="O425" t="str">
            <v>0</v>
          </cell>
          <cell r="P425" t="str">
            <v>4G</v>
          </cell>
          <cell r="Q425" t="str">
            <v>n/a</v>
          </cell>
          <cell r="R425" t="str">
            <v>10.5 x 0.15 x 1.6</v>
          </cell>
          <cell r="S425">
            <v>4.0000000000000001E-3</v>
          </cell>
          <cell r="T425">
            <v>0</v>
          </cell>
          <cell r="U425">
            <v>0</v>
          </cell>
          <cell r="V425" t="str">
            <v>1 x 4G</v>
          </cell>
          <cell r="W425" t="str">
            <v>PAPER BAG</v>
          </cell>
          <cell r="X425" t="str">
            <v>n/a</v>
          </cell>
          <cell r="Y425" t="str">
            <v>10.5 x 0.15 x 1.6</v>
          </cell>
          <cell r="Z425">
            <v>4.0000000000000001E-3</v>
          </cell>
          <cell r="AA425">
            <v>0</v>
          </cell>
          <cell r="AB425">
            <v>0</v>
          </cell>
          <cell r="AC425" t="str">
            <v>1000 x 4G</v>
          </cell>
          <cell r="AD425" t="str">
            <v>CARDBOARD</v>
          </cell>
          <cell r="AE425" t="str">
            <v>4003148250418</v>
          </cell>
          <cell r="AF425" t="str">
            <v>38 x 25.2 x 12</v>
          </cell>
          <cell r="AG425">
            <v>4</v>
          </cell>
          <cell r="AH425">
            <v>4.4800000000000004</v>
          </cell>
          <cell r="AI425">
            <v>0</v>
          </cell>
          <cell r="AJ425">
            <v>11</v>
          </cell>
          <cell r="AK425">
            <v>9</v>
          </cell>
          <cell r="AL425">
            <v>99</v>
          </cell>
          <cell r="AM425">
            <v>1200</v>
          </cell>
          <cell r="AN425">
            <v>800</v>
          </cell>
          <cell r="AO425">
            <v>1225</v>
          </cell>
          <cell r="AP425">
            <v>396</v>
          </cell>
          <cell r="AQ425">
            <v>468.72</v>
          </cell>
          <cell r="AR425">
            <v>1</v>
          </cell>
          <cell r="AS425">
            <v>0</v>
          </cell>
          <cell r="AT425" t="str">
            <v xml:space="preserve">EURO White </v>
          </cell>
          <cell r="AU425" t="str">
            <v>n/a</v>
          </cell>
        </row>
        <row r="426">
          <cell r="A426">
            <v>643500</v>
          </cell>
          <cell r="B426" t="str">
            <v>9917</v>
          </cell>
          <cell r="C426" t="str">
            <v>FANTA CASSIS BLIK 0.33L 4X6 SLEEK</v>
          </cell>
          <cell r="D426" t="str">
            <v>FANTA CASSIS BOITE 0.33L 4X6 SLEEK</v>
          </cell>
          <cell r="E426" t="str">
            <v>Fanta</v>
          </cell>
          <cell r="F426" t="str">
            <v>Cassis</v>
          </cell>
          <cell r="G426" t="str">
            <v>SLEEKCAN</v>
          </cell>
          <cell r="H426" t="str">
            <v xml:space="preserve"> %</v>
          </cell>
          <cell r="I426" t="str">
            <v>4 x 6 x 0.33L</v>
          </cell>
          <cell r="J426" t="str">
            <v/>
          </cell>
          <cell r="K426">
            <v>24</v>
          </cell>
          <cell r="L426" t="str">
            <v>6% - 3%</v>
          </cell>
          <cell r="M426" t="str">
            <v>12</v>
          </cell>
          <cell r="N426" t="str">
            <v>M</v>
          </cell>
          <cell r="O426" t="str">
            <v>0</v>
          </cell>
          <cell r="P426">
            <v>0.33</v>
          </cell>
          <cell r="Q426" t="str">
            <v>5449000293961</v>
          </cell>
          <cell r="R426" t="str">
            <v>5.85 x 5.85 x 14.55</v>
          </cell>
          <cell r="S426">
            <v>0.34399999999999997</v>
          </cell>
          <cell r="T426">
            <v>0.35599999999999998</v>
          </cell>
          <cell r="U426">
            <v>0</v>
          </cell>
          <cell r="V426" t="str">
            <v>6 x 0.33L</v>
          </cell>
          <cell r="W426" t="str">
            <v>SHRINK</v>
          </cell>
          <cell r="X426" t="str">
            <v>5449000332189</v>
          </cell>
          <cell r="Y426" t="str">
            <v>17.55 x 11.7 x 14.55</v>
          </cell>
          <cell r="Z426">
            <v>2.0619999999999998</v>
          </cell>
          <cell r="AA426">
            <v>2.141</v>
          </cell>
          <cell r="AB426">
            <v>0</v>
          </cell>
          <cell r="AC426" t="str">
            <v>4 x 6 x 0.33L</v>
          </cell>
          <cell r="AD426" t="str">
            <v>TRAY WITHOUT SHRINK</v>
          </cell>
          <cell r="AE426" t="str">
            <v>5449000332196</v>
          </cell>
          <cell r="AF426" t="str">
            <v>35.8 x 23.7 x 14.75</v>
          </cell>
          <cell r="AG426">
            <v>8.2460000000000004</v>
          </cell>
          <cell r="AH426">
            <v>8.625</v>
          </cell>
          <cell r="AI426">
            <v>0</v>
          </cell>
          <cell r="AJ426">
            <v>13</v>
          </cell>
          <cell r="AK426">
            <v>10</v>
          </cell>
          <cell r="AL426">
            <v>130</v>
          </cell>
          <cell r="AM426">
            <v>1200</v>
          </cell>
          <cell r="AN426">
            <v>1000</v>
          </cell>
          <cell r="AO426">
            <v>1638</v>
          </cell>
          <cell r="AP426">
            <v>1071.98</v>
          </cell>
          <cell r="AQ426">
            <v>1151.6300000000001</v>
          </cell>
          <cell r="AR426">
            <v>3</v>
          </cell>
          <cell r="AS426">
            <v>0</v>
          </cell>
          <cell r="AT426" t="str">
            <v>CHEP</v>
          </cell>
          <cell r="AU426" t="str">
            <v>5449000728746</v>
          </cell>
        </row>
        <row r="427">
          <cell r="A427">
            <v>643597</v>
          </cell>
          <cell r="B427" t="str">
            <v>3816</v>
          </cell>
          <cell r="C427" t="str">
            <v>FUZE TEA GREEN TEA PET 0.40L 6X4</v>
          </cell>
          <cell r="D427" t="str">
            <v>FUZE TEA GREEN TEA PET 0.40L 6X4</v>
          </cell>
          <cell r="E427" t="str">
            <v>Fuze tea</v>
          </cell>
          <cell r="F427" t="str">
            <v>Green Tea</v>
          </cell>
          <cell r="G427" t="str">
            <v>PET</v>
          </cell>
          <cell r="H427" t="str">
            <v xml:space="preserve"> %</v>
          </cell>
          <cell r="I427" t="str">
            <v>6 x 4 x 0.4L</v>
          </cell>
          <cell r="J427" t="str">
            <v/>
          </cell>
          <cell r="K427">
            <v>24</v>
          </cell>
          <cell r="L427" t="str">
            <v>6% - 3%</v>
          </cell>
          <cell r="M427" t="str">
            <v>7</v>
          </cell>
          <cell r="N427" t="str">
            <v>M</v>
          </cell>
          <cell r="O427" t="str">
            <v>10</v>
          </cell>
          <cell r="P427">
            <v>0.4</v>
          </cell>
          <cell r="Q427" t="str">
            <v>5449000333520</v>
          </cell>
          <cell r="R427" t="str">
            <v>6.31 x 6.31 x 19.5</v>
          </cell>
          <cell r="S427">
            <v>0.40600000000000003</v>
          </cell>
          <cell r="T427">
            <v>0.42799999999999999</v>
          </cell>
          <cell r="U427">
            <v>0</v>
          </cell>
          <cell r="V427" t="str">
            <v>4 x 0.4L</v>
          </cell>
          <cell r="W427" t="str">
            <v>SHRINK</v>
          </cell>
          <cell r="X427" t="str">
            <v>5449000333537</v>
          </cell>
          <cell r="Y427" t="str">
            <v>12.7 x 12.7 x 19.5</v>
          </cell>
          <cell r="Z427">
            <v>1.625</v>
          </cell>
          <cell r="AA427">
            <v>1.7190000000000001</v>
          </cell>
          <cell r="AB427">
            <v>0</v>
          </cell>
          <cell r="AC427" t="str">
            <v>6 x 4 x 0.4L</v>
          </cell>
          <cell r="AD427" t="str">
            <v>SHRINKWRAP OVER SHRINKWRAP</v>
          </cell>
          <cell r="AE427" t="str">
            <v>5449000333544</v>
          </cell>
          <cell r="AF427" t="str">
            <v>38 x 25.3 x 19.5</v>
          </cell>
          <cell r="AG427">
            <v>9.7469999999999999</v>
          </cell>
          <cell r="AH427">
            <v>10.342000000000001</v>
          </cell>
          <cell r="AI427">
            <v>0</v>
          </cell>
          <cell r="AJ427">
            <v>12</v>
          </cell>
          <cell r="AK427">
            <v>7</v>
          </cell>
          <cell r="AL427">
            <v>84</v>
          </cell>
          <cell r="AM427">
            <v>1200</v>
          </cell>
          <cell r="AN427">
            <v>1013</v>
          </cell>
          <cell r="AO427">
            <v>1520</v>
          </cell>
          <cell r="AP427">
            <v>818.74800000000005</v>
          </cell>
          <cell r="AQ427">
            <v>899.12800000000004</v>
          </cell>
          <cell r="AR427">
            <v>1</v>
          </cell>
          <cell r="AS427">
            <v>0</v>
          </cell>
          <cell r="AT427" t="str">
            <v>CHEP</v>
          </cell>
          <cell r="AU427" t="str">
            <v>5449000729545</v>
          </cell>
        </row>
        <row r="428">
          <cell r="A428">
            <v>643612</v>
          </cell>
          <cell r="B428" t="str">
            <v>5609</v>
          </cell>
          <cell r="C428" t="str">
            <v>FANTA EXOTIC PET 0.50L 4X6</v>
          </cell>
          <cell r="D428" t="str">
            <v>FANTA EXOTIC PET 0.50L 4X6</v>
          </cell>
          <cell r="E428" t="str">
            <v>Fanta</v>
          </cell>
          <cell r="F428" t="str">
            <v>Exotic</v>
          </cell>
          <cell r="G428" t="str">
            <v>PET</v>
          </cell>
          <cell r="H428" t="str">
            <v xml:space="preserve"> %</v>
          </cell>
          <cell r="I428" t="str">
            <v>4 x 6 x 0.5L</v>
          </cell>
          <cell r="J428" t="str">
            <v/>
          </cell>
          <cell r="K428">
            <v>24</v>
          </cell>
          <cell r="L428" t="str">
            <v>6% - 3%</v>
          </cell>
          <cell r="M428" t="str">
            <v>4</v>
          </cell>
          <cell r="N428" t="str">
            <v>M</v>
          </cell>
          <cell r="O428" t="str">
            <v>0</v>
          </cell>
          <cell r="P428">
            <v>0.5</v>
          </cell>
          <cell r="Q428" t="str">
            <v>90490705</v>
          </cell>
          <cell r="R428" t="str">
            <v>6.55 x 6.55 x 23.05</v>
          </cell>
          <cell r="S428">
            <v>0.51100000000000001</v>
          </cell>
          <cell r="T428">
            <v>0.53100000000000003</v>
          </cell>
          <cell r="U428">
            <v>0</v>
          </cell>
          <cell r="V428" t="str">
            <v>6 x 0.5L</v>
          </cell>
          <cell r="W428" t="str">
            <v>SHRINK</v>
          </cell>
          <cell r="X428" t="str">
            <v>5449000123497</v>
          </cell>
          <cell r="Y428" t="str">
            <v>19.65 x 13.1 x 23.05</v>
          </cell>
          <cell r="Z428">
            <v>3.0680000000000001</v>
          </cell>
          <cell r="AA428">
            <v>3.1989999999999998</v>
          </cell>
          <cell r="AB428">
            <v>0</v>
          </cell>
          <cell r="AC428" t="str">
            <v>4 x 6 x 0.5L</v>
          </cell>
          <cell r="AD428" t="str">
            <v>SHRINKWRAP OVER SHRINKWRAP</v>
          </cell>
          <cell r="AE428" t="str">
            <v>5449000334121</v>
          </cell>
          <cell r="AF428" t="str">
            <v>39.3 x 26.2 x 23.05</v>
          </cell>
          <cell r="AG428">
            <v>12.271000000000001</v>
          </cell>
          <cell r="AH428">
            <v>12.813000000000001</v>
          </cell>
          <cell r="AI428">
            <v>0</v>
          </cell>
          <cell r="AJ428">
            <v>12</v>
          </cell>
          <cell r="AK428">
            <v>7</v>
          </cell>
          <cell r="AL428">
            <v>84</v>
          </cell>
          <cell r="AM428">
            <v>1200</v>
          </cell>
          <cell r="AN428">
            <v>1048</v>
          </cell>
          <cell r="AO428">
            <v>1776</v>
          </cell>
          <cell r="AP428">
            <v>1030.7639999999999</v>
          </cell>
          <cell r="AQ428">
            <v>1106.8119999999999</v>
          </cell>
          <cell r="AR428">
            <v>2</v>
          </cell>
          <cell r="AS428">
            <v>0</v>
          </cell>
          <cell r="AT428" t="str">
            <v>CHEP</v>
          </cell>
          <cell r="AU428" t="str">
            <v>5449000729743</v>
          </cell>
        </row>
        <row r="429">
          <cell r="A429">
            <v>643639</v>
          </cell>
          <cell r="B429" t="str">
            <v>3741</v>
          </cell>
          <cell r="C429" t="str">
            <v>COSTA PREMIUM BREWED MEDIUM ROAST &amp; GROUND BAG 1KG X1</v>
          </cell>
          <cell r="D429" t="str">
            <v>COSTA PREMIUM BREWED MEDIUM ROAST &amp; GROUND BAG 1KG X1</v>
          </cell>
          <cell r="E429" t="str">
            <v>Costa Premium Brewed Medium Roast &amp; Ground</v>
          </cell>
          <cell r="F429" t="str">
            <v/>
          </cell>
          <cell r="G429" t="str">
            <v>BAG</v>
          </cell>
          <cell r="H429" t="str">
            <v xml:space="preserve"> %</v>
          </cell>
          <cell r="I429" t="str">
            <v>1 x 1KG</v>
          </cell>
          <cell r="J429" t="str">
            <v/>
          </cell>
          <cell r="K429">
            <v>1</v>
          </cell>
          <cell r="L429" t="str">
            <v>6% - 3%</v>
          </cell>
          <cell r="M429" t="str">
            <v>12</v>
          </cell>
          <cell r="N429" t="str">
            <v>M</v>
          </cell>
          <cell r="O429" t="str">
            <v>0</v>
          </cell>
          <cell r="P429" t="str">
            <v>1KG</v>
          </cell>
          <cell r="Q429" t="str">
            <v>5012547004149</v>
          </cell>
          <cell r="R429" t="str">
            <v>13.5 x 8 x 20</v>
          </cell>
          <cell r="S429">
            <v>1</v>
          </cell>
          <cell r="T429">
            <v>1.0149999999999999</v>
          </cell>
          <cell r="U429">
            <v>0</v>
          </cell>
          <cell r="V429" t="str">
            <v>1 x 1KG</v>
          </cell>
          <cell r="W429" t="str">
            <v>PLASTIC BAG</v>
          </cell>
          <cell r="X429" t="str">
            <v>5012547004149</v>
          </cell>
          <cell r="Y429" t="str">
            <v>13.5 x 8 x 20</v>
          </cell>
          <cell r="Z429">
            <v>1</v>
          </cell>
          <cell r="AA429">
            <v>1.0149999999999999</v>
          </cell>
          <cell r="AB429">
            <v>0</v>
          </cell>
          <cell r="AC429" t="str">
            <v>1 x 1KG</v>
          </cell>
          <cell r="AD429" t="str">
            <v>PLASTIC BAG</v>
          </cell>
          <cell r="AE429" t="str">
            <v>5012547004149</v>
          </cell>
          <cell r="AF429" t="str">
            <v>13.5 x 8 x 20</v>
          </cell>
          <cell r="AG429">
            <v>1</v>
          </cell>
          <cell r="AH429">
            <v>1.0149999999999999</v>
          </cell>
          <cell r="AI429">
            <v>0</v>
          </cell>
          <cell r="AJ429">
            <v>64</v>
          </cell>
          <cell r="AK429">
            <v>6</v>
          </cell>
          <cell r="AL429">
            <v>384</v>
          </cell>
          <cell r="AM429">
            <v>1200</v>
          </cell>
          <cell r="AN429">
            <v>800</v>
          </cell>
          <cell r="AO429">
            <v>1524</v>
          </cell>
          <cell r="AP429">
            <v>384</v>
          </cell>
          <cell r="AQ429">
            <v>415.91</v>
          </cell>
          <cell r="AR429">
            <v>1</v>
          </cell>
          <cell r="AS429">
            <v>0</v>
          </cell>
          <cell r="AT429" t="str">
            <v xml:space="preserve">EURO White </v>
          </cell>
          <cell r="AU429" t="str">
            <v>n/a</v>
          </cell>
        </row>
        <row r="430">
          <cell r="A430">
            <v>643642</v>
          </cell>
          <cell r="B430" t="str">
            <v>9702</v>
          </cell>
          <cell r="C430" t="str">
            <v>MONSTER ULTRA STRAWBERRY DREAMS BLIK 0.50L X24</v>
          </cell>
          <cell r="D430" t="str">
            <v>MONSTER ULTRA STRAWBERRY DREAMS BOITE 0.50L X24</v>
          </cell>
          <cell r="E430" t="str">
            <v xml:space="preserve">Monster </v>
          </cell>
          <cell r="F430" t="str">
            <v>Ultra Strawberry Dreams</v>
          </cell>
          <cell r="G430" t="str">
            <v xml:space="preserve">CAN </v>
          </cell>
          <cell r="H430" t="str">
            <v xml:space="preserve"> %</v>
          </cell>
          <cell r="I430" t="str">
            <v>24 x 0.5L</v>
          </cell>
          <cell r="J430" t="str">
            <v/>
          </cell>
          <cell r="K430">
            <v>24</v>
          </cell>
          <cell r="L430" t="str">
            <v>6% - 3%</v>
          </cell>
          <cell r="M430" t="str">
            <v>24</v>
          </cell>
          <cell r="N430" t="str">
            <v>M</v>
          </cell>
          <cell r="O430" t="str">
            <v>8</v>
          </cell>
          <cell r="P430">
            <v>0.5</v>
          </cell>
          <cell r="Q430" t="str">
            <v>5056784901007</v>
          </cell>
          <cell r="R430" t="str">
            <v>6.65 x 6.65 x 16.83</v>
          </cell>
          <cell r="S430">
            <v>0.503</v>
          </cell>
          <cell r="T430">
            <v>0.51900000000000002</v>
          </cell>
          <cell r="U430">
            <v>0</v>
          </cell>
          <cell r="V430" t="str">
            <v>1 x 0.5L</v>
          </cell>
          <cell r="W430" t="str">
            <v>CAN</v>
          </cell>
          <cell r="X430" t="str">
            <v>5056784901007</v>
          </cell>
          <cell r="Y430" t="str">
            <v>6.65 x 6.65 x 16.83</v>
          </cell>
          <cell r="Z430">
            <v>0.503</v>
          </cell>
          <cell r="AA430">
            <v>0.51900000000000002</v>
          </cell>
          <cell r="AB430">
            <v>0</v>
          </cell>
          <cell r="AC430" t="str">
            <v>24 x 0.5L</v>
          </cell>
          <cell r="AD430" t="str">
            <v>TRAY WITH SHRINK</v>
          </cell>
          <cell r="AE430" t="str">
            <v>5056784901014</v>
          </cell>
          <cell r="AF430" t="str">
            <v>40.4 x 27.1 x 17.1</v>
          </cell>
          <cell r="AG430">
            <v>12.066000000000001</v>
          </cell>
          <cell r="AH430">
            <v>12.565</v>
          </cell>
          <cell r="AI430">
            <v>0</v>
          </cell>
          <cell r="AJ430">
            <v>10</v>
          </cell>
          <cell r="AK430">
            <v>8</v>
          </cell>
          <cell r="AL430">
            <v>80</v>
          </cell>
          <cell r="AM430">
            <v>1217</v>
          </cell>
          <cell r="AN430">
            <v>1000</v>
          </cell>
          <cell r="AO430">
            <v>1529</v>
          </cell>
          <cell r="AP430">
            <v>965.28</v>
          </cell>
          <cell r="AQ430">
            <v>1035.6510000000001</v>
          </cell>
          <cell r="AR430">
            <v>3</v>
          </cell>
          <cell r="AS430">
            <v>0</v>
          </cell>
          <cell r="AT430" t="str">
            <v>CHEP</v>
          </cell>
          <cell r="AU430" t="str">
            <v>5056784901021</v>
          </cell>
        </row>
        <row r="431">
          <cell r="A431">
            <v>643736</v>
          </cell>
          <cell r="B431" t="str">
            <v>9745</v>
          </cell>
          <cell r="C431" t="str">
            <v>COSTA EXPRESS CHOCOLATE POWDER BAG 1KG X1</v>
          </cell>
          <cell r="D431" t="str">
            <v>COSTA EXPRESS CHOCOLATE POWDER BAG 1KG X1</v>
          </cell>
          <cell r="E431" t="str">
            <v>Costa Chocolate</v>
          </cell>
          <cell r="F431" t="str">
            <v>Express Powder</v>
          </cell>
          <cell r="G431" t="str">
            <v>BAG</v>
          </cell>
          <cell r="H431" t="str">
            <v xml:space="preserve"> %</v>
          </cell>
          <cell r="I431" t="str">
            <v>1 x 1KG</v>
          </cell>
          <cell r="J431" t="str">
            <v/>
          </cell>
          <cell r="K431">
            <v>1</v>
          </cell>
          <cell r="L431" t="str">
            <v>6% - 3%</v>
          </cell>
          <cell r="M431" t="str">
            <v>18</v>
          </cell>
          <cell r="N431" t="str">
            <v>M</v>
          </cell>
          <cell r="O431" t="str">
            <v>0</v>
          </cell>
          <cell r="P431" t="str">
            <v>1KG</v>
          </cell>
          <cell r="Q431" t="str">
            <v>7340161404075</v>
          </cell>
          <cell r="R431" t="str">
            <v>10 x 5 x 28</v>
          </cell>
          <cell r="S431">
            <v>1</v>
          </cell>
          <cell r="T431">
            <v>1.01</v>
          </cell>
          <cell r="U431">
            <v>0</v>
          </cell>
          <cell r="V431" t="str">
            <v>1 x 1KG</v>
          </cell>
          <cell r="W431" t="str">
            <v>FOIL</v>
          </cell>
          <cell r="X431" t="str">
            <v>7340161404075</v>
          </cell>
          <cell r="Y431" t="str">
            <v>10 x 5 x 28</v>
          </cell>
          <cell r="Z431">
            <v>1</v>
          </cell>
          <cell r="AA431">
            <v>1.01</v>
          </cell>
          <cell r="AB431">
            <v>0</v>
          </cell>
          <cell r="AC431" t="str">
            <v>10 x 1KG</v>
          </cell>
          <cell r="AD431" t="str">
            <v>CARDBOARD</v>
          </cell>
          <cell r="AE431" t="str">
            <v>7340161404075</v>
          </cell>
          <cell r="AF431" t="str">
            <v>10 x 5 x 28</v>
          </cell>
          <cell r="AG431">
            <v>1</v>
          </cell>
          <cell r="AH431">
            <v>1.01</v>
          </cell>
          <cell r="AI431">
            <v>0</v>
          </cell>
          <cell r="AJ431">
            <v>120</v>
          </cell>
          <cell r="AK431">
            <v>6</v>
          </cell>
          <cell r="AL431">
            <v>720</v>
          </cell>
          <cell r="AM431">
            <v>1200</v>
          </cell>
          <cell r="AN431">
            <v>800</v>
          </cell>
          <cell r="AO431">
            <v>1620</v>
          </cell>
          <cell r="AP431">
            <v>720</v>
          </cell>
          <cell r="AQ431">
            <v>773.81</v>
          </cell>
          <cell r="AR431">
            <v>1</v>
          </cell>
          <cell r="AS431">
            <v>0</v>
          </cell>
          <cell r="AT431" t="str">
            <v xml:space="preserve">EURO White </v>
          </cell>
          <cell r="AU431" t="str">
            <v>n/a</v>
          </cell>
        </row>
        <row r="432">
          <cell r="A432">
            <v>643811</v>
          </cell>
          <cell r="B432" t="str">
            <v>9911</v>
          </cell>
          <cell r="C432" t="str">
            <v>MONSTER ENERGY JUICE RIO PUNCH BLIK 0.50L X24</v>
          </cell>
          <cell r="D432" t="str">
            <v>MONSTER ENERGY JUICE RIO PUNCH BOITE 0.50L X24</v>
          </cell>
          <cell r="E432" t="str">
            <v>Monster</v>
          </cell>
          <cell r="F432" t="str">
            <v>Energy Juice Rio Punch</v>
          </cell>
          <cell r="G432" t="str">
            <v xml:space="preserve">CAN </v>
          </cell>
          <cell r="H432" t="str">
            <v xml:space="preserve"> %</v>
          </cell>
          <cell r="I432" t="str">
            <v>24 x 0.5L</v>
          </cell>
          <cell r="J432" t="str">
            <v/>
          </cell>
          <cell r="K432">
            <v>24</v>
          </cell>
          <cell r="L432" t="str">
            <v>6% - 3%</v>
          </cell>
          <cell r="M432" t="str">
            <v>24</v>
          </cell>
          <cell r="N432" t="str">
            <v>M</v>
          </cell>
          <cell r="O432" t="str">
            <v>8</v>
          </cell>
          <cell r="P432">
            <v>0.5</v>
          </cell>
          <cell r="Q432" t="str">
            <v>5056784902943</v>
          </cell>
          <cell r="R432" t="str">
            <v>6.65 x 6.65 x 16.83</v>
          </cell>
          <cell r="S432">
            <v>0.51500000000000001</v>
          </cell>
          <cell r="T432">
            <v>0.53100000000000003</v>
          </cell>
          <cell r="U432">
            <v>0</v>
          </cell>
          <cell r="V432" t="str">
            <v>1 x 0.5L</v>
          </cell>
          <cell r="W432" t="str">
            <v>CAN</v>
          </cell>
          <cell r="X432" t="str">
            <v>5056784902943</v>
          </cell>
          <cell r="Y432" t="str">
            <v>6.65 x 6.65 x 16.83</v>
          </cell>
          <cell r="Z432">
            <v>0.51500000000000001</v>
          </cell>
          <cell r="AA432">
            <v>0.53100000000000003</v>
          </cell>
          <cell r="AB432">
            <v>0</v>
          </cell>
          <cell r="AC432" t="str">
            <v>24 x 0.5L</v>
          </cell>
          <cell r="AD432" t="str">
            <v>TRAY WITH SHRINK</v>
          </cell>
          <cell r="AE432" t="str">
            <v>5056784902950</v>
          </cell>
          <cell r="AF432" t="str">
            <v>40.4 x 27.1 x 17.1</v>
          </cell>
          <cell r="AG432">
            <v>12.358000000000001</v>
          </cell>
          <cell r="AH432">
            <v>12.858000000000001</v>
          </cell>
          <cell r="AI432">
            <v>0</v>
          </cell>
          <cell r="AJ432">
            <v>10</v>
          </cell>
          <cell r="AK432">
            <v>8</v>
          </cell>
          <cell r="AL432">
            <v>80</v>
          </cell>
          <cell r="AM432">
            <v>1217</v>
          </cell>
          <cell r="AN432">
            <v>1000</v>
          </cell>
          <cell r="AO432">
            <v>1529</v>
          </cell>
          <cell r="AP432">
            <v>988.64</v>
          </cell>
          <cell r="AQ432">
            <v>1059.075</v>
          </cell>
          <cell r="AR432">
            <v>3</v>
          </cell>
          <cell r="AS432">
            <v>0</v>
          </cell>
          <cell r="AT432" t="str">
            <v>CHEP</v>
          </cell>
          <cell r="AU432" t="str">
            <v>5056784902967</v>
          </cell>
        </row>
        <row r="433">
          <cell r="A433">
            <v>643818</v>
          </cell>
          <cell r="B433" t="str">
            <v>9965</v>
          </cell>
          <cell r="C433" t="str">
            <v>FUZE TEA GREEN TEA TROPICAL PASSIONFRUIT NO SUGAR PET 0.40L 6X4</v>
          </cell>
          <cell r="D433" t="str">
            <v>FUZE TEA GREEN TEA TROPICAL PASSIONFRUIT NO SUGAR PET 0.40L 6X4</v>
          </cell>
          <cell r="E433" t="str">
            <v>Fuze tea</v>
          </cell>
          <cell r="F433" t="str">
            <v>Green Tea Passionfruit No Sugar</v>
          </cell>
          <cell r="G433" t="str">
            <v>PET</v>
          </cell>
          <cell r="H433" t="str">
            <v xml:space="preserve"> %</v>
          </cell>
          <cell r="I433" t="str">
            <v>6 x 4 x 0.4L</v>
          </cell>
          <cell r="J433" t="str">
            <v/>
          </cell>
          <cell r="K433">
            <v>24</v>
          </cell>
          <cell r="L433" t="str">
            <v>6% - 3%</v>
          </cell>
          <cell r="M433" t="str">
            <v>6</v>
          </cell>
          <cell r="N433" t="str">
            <v>M</v>
          </cell>
          <cell r="O433" t="str">
            <v>12</v>
          </cell>
          <cell r="P433">
            <v>0.4</v>
          </cell>
          <cell r="Q433" t="str">
            <v>5449000335203</v>
          </cell>
          <cell r="R433" t="str">
            <v>6.31 x 6.31 x 19.5</v>
          </cell>
          <cell r="S433">
            <v>0.4</v>
          </cell>
          <cell r="T433">
            <v>0.42199999999999999</v>
          </cell>
          <cell r="U433">
            <v>0</v>
          </cell>
          <cell r="V433" t="str">
            <v>4 x 0.4L</v>
          </cell>
          <cell r="W433" t="str">
            <v>SHRINK</v>
          </cell>
          <cell r="X433" t="str">
            <v>5449000335210</v>
          </cell>
          <cell r="Y433" t="str">
            <v>12.7 x 12.7 x 19.5</v>
          </cell>
          <cell r="Z433">
            <v>1.5980000000000001</v>
          </cell>
          <cell r="AA433">
            <v>1.6919999999999999</v>
          </cell>
          <cell r="AB433">
            <v>0</v>
          </cell>
          <cell r="AC433" t="str">
            <v>6 x 4 x 0.4L</v>
          </cell>
          <cell r="AD433" t="str">
            <v>SHRINKWRAP OVER SHRINKWRAP</v>
          </cell>
          <cell r="AE433" t="str">
            <v>5449000335227</v>
          </cell>
          <cell r="AF433" t="str">
            <v>38 x 25.3 x 19.5</v>
          </cell>
          <cell r="AG433">
            <v>9.5879999999999992</v>
          </cell>
          <cell r="AH433">
            <v>10.183</v>
          </cell>
          <cell r="AI433">
            <v>0</v>
          </cell>
          <cell r="AJ433">
            <v>12</v>
          </cell>
          <cell r="AK433">
            <v>7</v>
          </cell>
          <cell r="AL433">
            <v>84</v>
          </cell>
          <cell r="AM433">
            <v>1200</v>
          </cell>
          <cell r="AN433">
            <v>1013</v>
          </cell>
          <cell r="AO433">
            <v>1520</v>
          </cell>
          <cell r="AP433">
            <v>805.39200000000005</v>
          </cell>
          <cell r="AQ433">
            <v>885.774</v>
          </cell>
          <cell r="AR433">
            <v>1</v>
          </cell>
          <cell r="AS433">
            <v>0</v>
          </cell>
          <cell r="AT433" t="str">
            <v>CHEP</v>
          </cell>
          <cell r="AU433" t="str">
            <v>5449000730435</v>
          </cell>
        </row>
        <row r="434">
          <cell r="A434">
            <v>643823</v>
          </cell>
          <cell r="B434" t="str">
            <v>0000</v>
          </cell>
          <cell r="C434" t="str">
            <v>PDE FUZE TEA BLACK TEA PEACH BLIK 0.33L X24 SLEEK</v>
          </cell>
          <cell r="D434" t="str">
            <v>PDE FUZE TEA BLACK TEA PEACH BOITE 0.33L X24 SLEEK</v>
          </cell>
          <cell r="E434" t="str">
            <v>Fuze tea</v>
          </cell>
          <cell r="F434" t="str">
            <v xml:space="preserve">Black Tea Peach </v>
          </cell>
          <cell r="G434" t="str">
            <v>SLEEKCAN</v>
          </cell>
          <cell r="H434" t="str">
            <v xml:space="preserve"> %</v>
          </cell>
          <cell r="I434" t="str">
            <v>24 x 0.33L</v>
          </cell>
          <cell r="J434" t="str">
            <v/>
          </cell>
          <cell r="K434">
            <v>24</v>
          </cell>
          <cell r="L434" t="str">
            <v>N/A</v>
          </cell>
          <cell r="M434" t="str">
            <v>12</v>
          </cell>
          <cell r="N434" t="str">
            <v>M</v>
          </cell>
          <cell r="O434" t="str">
            <v>0</v>
          </cell>
          <cell r="P434">
            <v>0.33</v>
          </cell>
          <cell r="Q434" t="str">
            <v>5000112682243</v>
          </cell>
          <cell r="R434" t="str">
            <v>5.8 x 5.8 x 14.55</v>
          </cell>
          <cell r="S434">
            <v>0.33800000000000002</v>
          </cell>
          <cell r="T434">
            <v>0.35</v>
          </cell>
          <cell r="U434">
            <v>0</v>
          </cell>
          <cell r="V434" t="str">
            <v>1 x 0.33L</v>
          </cell>
          <cell r="W434" t="str">
            <v>CAN</v>
          </cell>
          <cell r="X434" t="str">
            <v>5000112682243</v>
          </cell>
          <cell r="Y434" t="str">
            <v>5.8 x 5.8 x 14.55</v>
          </cell>
          <cell r="Z434">
            <v>0.33800000000000002</v>
          </cell>
          <cell r="AA434">
            <v>0.35</v>
          </cell>
          <cell r="AB434">
            <v>0</v>
          </cell>
          <cell r="AC434" t="str">
            <v>24 x 0.33L</v>
          </cell>
          <cell r="AD434" t="str">
            <v>TRAY WITH SHRINK</v>
          </cell>
          <cell r="AE434" t="str">
            <v>5000112682250</v>
          </cell>
          <cell r="AF434" t="str">
            <v>35.4 x 23.6 x 14.7</v>
          </cell>
          <cell r="AG434">
            <v>8.1159999999999997</v>
          </cell>
          <cell r="AH434">
            <v>8.4830000000000005</v>
          </cell>
          <cell r="AI434">
            <v>0</v>
          </cell>
          <cell r="AJ434">
            <v>11</v>
          </cell>
          <cell r="AK434">
            <v>9</v>
          </cell>
          <cell r="AL434">
            <v>99</v>
          </cell>
          <cell r="AM434">
            <v>1200</v>
          </cell>
          <cell r="AN434">
            <v>827</v>
          </cell>
          <cell r="AO434">
            <v>1467</v>
          </cell>
          <cell r="AP434">
            <v>803.48400000000004</v>
          </cell>
          <cell r="AQ434">
            <v>865.09299999999996</v>
          </cell>
          <cell r="AR434">
            <v>3</v>
          </cell>
          <cell r="AS434">
            <v>0</v>
          </cell>
          <cell r="AT434" t="str">
            <v xml:space="preserve">EURO One-way </v>
          </cell>
          <cell r="AU434" t="str">
            <v>5000112470246</v>
          </cell>
        </row>
        <row r="435">
          <cell r="A435">
            <v>643888</v>
          </cell>
          <cell r="B435" t="str">
            <v>9985</v>
          </cell>
          <cell r="C435" t="str">
            <v>FUZE TEA GREEN TEA BLIK 0.15L X24</v>
          </cell>
          <cell r="D435" t="str">
            <v>FUZE TEA GREEN TEA BOITE 0.15L X24</v>
          </cell>
          <cell r="E435" t="str">
            <v>Fuze tea</v>
          </cell>
          <cell r="F435" t="str">
            <v>Green Tea</v>
          </cell>
          <cell r="G435" t="str">
            <v xml:space="preserve">CAN </v>
          </cell>
          <cell r="H435" t="str">
            <v xml:space="preserve"> %</v>
          </cell>
          <cell r="I435" t="str">
            <v>24 x 0.15L</v>
          </cell>
          <cell r="J435" t="str">
            <v>SAMPLING</v>
          </cell>
          <cell r="K435">
            <v>24</v>
          </cell>
          <cell r="L435" t="str">
            <v>6% - 3%</v>
          </cell>
          <cell r="M435" t="str">
            <v>9</v>
          </cell>
          <cell r="N435" t="str">
            <v>M</v>
          </cell>
          <cell r="O435" t="str">
            <v>0</v>
          </cell>
          <cell r="P435">
            <v>0.15</v>
          </cell>
          <cell r="Q435" t="str">
            <v>n/a</v>
          </cell>
          <cell r="R435" t="str">
            <v>5.35 x 5.35 x 8.87</v>
          </cell>
          <cell r="S435">
            <v>0.152</v>
          </cell>
          <cell r="T435">
            <v>0.161</v>
          </cell>
          <cell r="U435">
            <v>0</v>
          </cell>
          <cell r="V435" t="str">
            <v>1 x 0.15L</v>
          </cell>
          <cell r="W435" t="str">
            <v>CAN</v>
          </cell>
          <cell r="X435" t="str">
            <v>n/a</v>
          </cell>
          <cell r="Y435" t="str">
            <v>5.35 x 5.35 x 8.87</v>
          </cell>
          <cell r="Z435">
            <v>0.152</v>
          </cell>
          <cell r="AA435">
            <v>0.161</v>
          </cell>
          <cell r="AB435">
            <v>0</v>
          </cell>
          <cell r="AC435" t="str">
            <v>24 x 0.15L</v>
          </cell>
          <cell r="AD435" t="str">
            <v>TRAY WITH SHRINK</v>
          </cell>
          <cell r="AE435" t="str">
            <v>5000112682571</v>
          </cell>
          <cell r="AF435" t="str">
            <v>32.6 x 21.9 x 9.12</v>
          </cell>
          <cell r="AG435">
            <v>3.6549999999999998</v>
          </cell>
          <cell r="AH435">
            <v>3.9359999999999999</v>
          </cell>
          <cell r="AI435">
            <v>0</v>
          </cell>
          <cell r="AJ435">
            <v>16</v>
          </cell>
          <cell r="AK435">
            <v>15</v>
          </cell>
          <cell r="AL435">
            <v>240</v>
          </cell>
          <cell r="AM435">
            <v>1200</v>
          </cell>
          <cell r="AN435">
            <v>1000</v>
          </cell>
          <cell r="AO435">
            <v>1531</v>
          </cell>
          <cell r="AP435">
            <v>877.2</v>
          </cell>
          <cell r="AQ435">
            <v>974.76900000000001</v>
          </cell>
          <cell r="AR435">
            <v>3</v>
          </cell>
          <cell r="AS435">
            <v>0</v>
          </cell>
          <cell r="AT435" t="str">
            <v>CHEP</v>
          </cell>
          <cell r="AU435" t="str">
            <v>5000112470499</v>
          </cell>
        </row>
        <row r="436">
          <cell r="A436">
            <v>643893</v>
          </cell>
          <cell r="B436" t="str">
            <v>1733</v>
          </cell>
          <cell r="C436" t="str">
            <v>FANTA ZERO TUTTI FRUTTI BLIK 0.33L 4X6 SLEEK</v>
          </cell>
          <cell r="D436" t="str">
            <v>FANTA ZERO TUTTI FRUTTI BOITE 0.33L 4X6 SLEEK</v>
          </cell>
          <cell r="E436" t="str">
            <v>Fanta</v>
          </cell>
          <cell r="F436" t="str">
            <v>Zero Tutti Frutti</v>
          </cell>
          <cell r="G436" t="str">
            <v>SLEEKCAN</v>
          </cell>
          <cell r="H436" t="str">
            <v xml:space="preserve"> %</v>
          </cell>
          <cell r="I436" t="str">
            <v>4 x 6 x 0.33L</v>
          </cell>
          <cell r="J436" t="str">
            <v/>
          </cell>
          <cell r="K436">
            <v>24</v>
          </cell>
          <cell r="L436" t="str">
            <v>6% - 3%</v>
          </cell>
          <cell r="M436" t="str">
            <v>6</v>
          </cell>
          <cell r="N436" t="str">
            <v>M</v>
          </cell>
          <cell r="O436" t="str">
            <v>0</v>
          </cell>
          <cell r="P436">
            <v>0.33</v>
          </cell>
          <cell r="Q436" t="str">
            <v>5449000334534</v>
          </cell>
          <cell r="R436" t="str">
            <v>5.8 x 5.8 x 14.55</v>
          </cell>
          <cell r="S436">
            <v>0.32900000000000001</v>
          </cell>
          <cell r="T436">
            <v>0.34100000000000003</v>
          </cell>
          <cell r="U436">
            <v>0</v>
          </cell>
          <cell r="V436" t="str">
            <v>6 x 0.33L</v>
          </cell>
          <cell r="W436" t="str">
            <v>CAN</v>
          </cell>
          <cell r="X436" t="str">
            <v>5449000334909</v>
          </cell>
          <cell r="Y436" t="str">
            <v>17.55 x 11.7 x 15.85</v>
          </cell>
          <cell r="Z436">
            <v>1.9770000000000001</v>
          </cell>
          <cell r="AA436">
            <v>2.056</v>
          </cell>
          <cell r="AB436">
            <v>0</v>
          </cell>
          <cell r="AC436" t="str">
            <v>4 x 6 x 0.33L</v>
          </cell>
          <cell r="AD436" t="str">
            <v>TRAY WITHOUT SHRINK</v>
          </cell>
          <cell r="AE436" t="str">
            <v>5449000334916</v>
          </cell>
          <cell r="AF436" t="str">
            <v>35.8 x 23.7 x 14.75</v>
          </cell>
          <cell r="AG436">
            <v>7.907</v>
          </cell>
          <cell r="AH436">
            <v>8.2870000000000008</v>
          </cell>
          <cell r="AI436">
            <v>0</v>
          </cell>
          <cell r="AJ436">
            <v>13</v>
          </cell>
          <cell r="AK436">
            <v>10</v>
          </cell>
          <cell r="AL436">
            <v>130</v>
          </cell>
          <cell r="AM436">
            <v>1200</v>
          </cell>
          <cell r="AN436">
            <v>1000</v>
          </cell>
          <cell r="AO436">
            <v>1638</v>
          </cell>
          <cell r="AP436">
            <v>1027.9100000000001</v>
          </cell>
          <cell r="AQ436">
            <v>1107.624</v>
          </cell>
          <cell r="AR436">
            <v>3</v>
          </cell>
          <cell r="AS436">
            <v>0</v>
          </cell>
          <cell r="AT436" t="str">
            <v>CHEP</v>
          </cell>
          <cell r="AU436" t="str">
            <v>5449000730169</v>
          </cell>
        </row>
        <row r="437">
          <cell r="A437">
            <v>643900</v>
          </cell>
          <cell r="B437" t="str">
            <v>4923</v>
          </cell>
          <cell r="C437" t="str">
            <v>BARISTA BROS N1 COFFEE BEANS 1KG X8</v>
          </cell>
          <cell r="D437" t="str">
            <v>BARISTA BROS N1 COFFEE BEANS 1KG X8</v>
          </cell>
          <cell r="E437" t="str">
            <v>Barista Bros</v>
          </cell>
          <cell r="F437" t="str">
            <v>N1 Coffee Beans</v>
          </cell>
          <cell r="G437" t="str">
            <v>BAG</v>
          </cell>
          <cell r="H437" t="str">
            <v xml:space="preserve"> %</v>
          </cell>
          <cell r="I437" t="str">
            <v>8 x 1KG</v>
          </cell>
          <cell r="J437" t="str">
            <v/>
          </cell>
          <cell r="K437">
            <v>8</v>
          </cell>
          <cell r="L437" t="str">
            <v>6% - 3%</v>
          </cell>
          <cell r="M437" t="str">
            <v>12</v>
          </cell>
          <cell r="N437" t="str">
            <v>M</v>
          </cell>
          <cell r="O437" t="str">
            <v>0</v>
          </cell>
          <cell r="P437" t="str">
            <v>1KG</v>
          </cell>
          <cell r="Q437" t="str">
            <v>5012547004286</v>
          </cell>
          <cell r="R437" t="str">
            <v>13.5 x 8 x 22</v>
          </cell>
          <cell r="S437">
            <v>0.95</v>
          </cell>
          <cell r="T437">
            <v>1.117</v>
          </cell>
          <cell r="U437">
            <v>0</v>
          </cell>
          <cell r="V437" t="str">
            <v>1 x 1KG</v>
          </cell>
          <cell r="W437" t="str">
            <v>PLASTIC BAG</v>
          </cell>
          <cell r="X437" t="str">
            <v>5012547004286</v>
          </cell>
          <cell r="Y437" t="str">
            <v>13.5 x 8 x 22</v>
          </cell>
          <cell r="Z437">
            <v>0.95</v>
          </cell>
          <cell r="AA437">
            <v>1.117</v>
          </cell>
          <cell r="AB437">
            <v>0</v>
          </cell>
          <cell r="AC437" t="str">
            <v>8 x 1KG</v>
          </cell>
          <cell r="AD437" t="str">
            <v>CARDBOARD</v>
          </cell>
          <cell r="AE437" t="str">
            <v>15012547006072</v>
          </cell>
          <cell r="AF437" t="str">
            <v>39 x 29 x 23</v>
          </cell>
          <cell r="AG437">
            <v>7.6</v>
          </cell>
          <cell r="AH437">
            <v>8.14</v>
          </cell>
          <cell r="AI437">
            <v>0</v>
          </cell>
          <cell r="AJ437">
            <v>8</v>
          </cell>
          <cell r="AK437">
            <v>6</v>
          </cell>
          <cell r="AL437">
            <v>48</v>
          </cell>
          <cell r="AM437">
            <v>1200</v>
          </cell>
          <cell r="AN437">
            <v>800</v>
          </cell>
          <cell r="AO437">
            <v>1524</v>
          </cell>
          <cell r="AP437">
            <v>364.8</v>
          </cell>
          <cell r="AQ437">
            <v>415.52800000000002</v>
          </cell>
          <cell r="AR437">
            <v>1</v>
          </cell>
          <cell r="AS437">
            <v>0</v>
          </cell>
          <cell r="AT437" t="str">
            <v xml:space="preserve">EURO White </v>
          </cell>
          <cell r="AU437" t="str">
            <v>7330550711358</v>
          </cell>
        </row>
        <row r="438">
          <cell r="A438">
            <v>643953</v>
          </cell>
          <cell r="B438" t="str">
            <v>3214</v>
          </cell>
          <cell r="C438" t="str">
            <v>PDE COCA-COLA BLIK 0.33L X24 SLEEK</v>
          </cell>
          <cell r="D438" t="str">
            <v>PDE COCA-COLA BOITE 0.33L X24 SLEEK</v>
          </cell>
          <cell r="E438" t="str">
            <v>Coca-Cola</v>
          </cell>
          <cell r="F438" t="str">
            <v/>
          </cell>
          <cell r="G438" t="str">
            <v>SLEEKCAN</v>
          </cell>
          <cell r="H438" t="str">
            <v xml:space="preserve"> %</v>
          </cell>
          <cell r="I438" t="str">
            <v>24 x 0.33L</v>
          </cell>
          <cell r="J438" t="str">
            <v/>
          </cell>
          <cell r="K438">
            <v>24</v>
          </cell>
          <cell r="L438" t="str">
            <v>N/A</v>
          </cell>
          <cell r="M438" t="str">
            <v>12</v>
          </cell>
          <cell r="N438" t="str">
            <v>M</v>
          </cell>
          <cell r="O438" t="str">
            <v>0</v>
          </cell>
          <cell r="P438">
            <v>0.33</v>
          </cell>
          <cell r="Q438" t="str">
            <v>5000112602029</v>
          </cell>
          <cell r="R438" t="str">
            <v>5.8 x 5.8 x 14.55</v>
          </cell>
          <cell r="S438">
            <v>0.34300000000000003</v>
          </cell>
          <cell r="T438">
            <v>0.35499999999999998</v>
          </cell>
          <cell r="U438">
            <v>0</v>
          </cell>
          <cell r="V438" t="str">
            <v>1 x 0.33L</v>
          </cell>
          <cell r="W438" t="str">
            <v>CAN</v>
          </cell>
          <cell r="X438" t="str">
            <v>5000112602029</v>
          </cell>
          <cell r="Y438" t="str">
            <v>5.8 x 5.8 x 14.55</v>
          </cell>
          <cell r="Z438">
            <v>0.34300000000000003</v>
          </cell>
          <cell r="AA438">
            <v>0.35499999999999998</v>
          </cell>
          <cell r="AB438">
            <v>0</v>
          </cell>
          <cell r="AC438" t="str">
            <v>24 x 0.33L</v>
          </cell>
          <cell r="AD438" t="str">
            <v>TRAY WITH SHRINK</v>
          </cell>
          <cell r="AE438" t="str">
            <v>5000112604344</v>
          </cell>
          <cell r="AF438" t="str">
            <v>35.4 x 23.6 x 14.7</v>
          </cell>
          <cell r="AG438">
            <v>8.2249999999999996</v>
          </cell>
          <cell r="AH438">
            <v>8.5920000000000005</v>
          </cell>
          <cell r="AI438">
            <v>0</v>
          </cell>
          <cell r="AJ438">
            <v>11</v>
          </cell>
          <cell r="AK438">
            <v>9</v>
          </cell>
          <cell r="AL438">
            <v>99</v>
          </cell>
          <cell r="AM438">
            <v>1200</v>
          </cell>
          <cell r="AN438">
            <v>827</v>
          </cell>
          <cell r="AO438">
            <v>1467</v>
          </cell>
          <cell r="AP438">
            <v>814.27499999999998</v>
          </cell>
          <cell r="AQ438">
            <v>875.88900000000001</v>
          </cell>
          <cell r="AR438">
            <v>3</v>
          </cell>
          <cell r="AS438">
            <v>0</v>
          </cell>
          <cell r="AT438" t="str">
            <v xml:space="preserve">EURO One-way </v>
          </cell>
          <cell r="AU438" t="str">
            <v>5000112460964</v>
          </cell>
        </row>
        <row r="439">
          <cell r="A439">
            <v>643954</v>
          </cell>
          <cell r="B439" t="str">
            <v>8208</v>
          </cell>
          <cell r="C439" t="str">
            <v>POWERADE GOLDEN MANGO PET 0.50L 4X6</v>
          </cell>
          <cell r="D439" t="str">
            <v>POWERADE GOLDEN MANGO PET 0.50L 4X6</v>
          </cell>
          <cell r="E439" t="str">
            <v>Powerade</v>
          </cell>
          <cell r="F439" t="str">
            <v>Golden Mango</v>
          </cell>
          <cell r="G439" t="str">
            <v>PET</v>
          </cell>
          <cell r="H439" t="str">
            <v xml:space="preserve"> %</v>
          </cell>
          <cell r="I439" t="str">
            <v>4 x 6 x 0.5L</v>
          </cell>
          <cell r="J439" t="str">
            <v/>
          </cell>
          <cell r="K439">
            <v>24</v>
          </cell>
          <cell r="L439" t="str">
            <v>6% - 3%</v>
          </cell>
          <cell r="M439" t="str">
            <v>9</v>
          </cell>
          <cell r="N439" t="str">
            <v>M</v>
          </cell>
          <cell r="O439" t="str">
            <v>10</v>
          </cell>
          <cell r="P439">
            <v>0.5</v>
          </cell>
          <cell r="Q439" t="str">
            <v>54023857</v>
          </cell>
          <cell r="R439" t="str">
            <v>6.58 x 6.58 x 23</v>
          </cell>
          <cell r="S439">
            <v>0.50700000000000001</v>
          </cell>
          <cell r="T439">
            <v>0.53300000000000003</v>
          </cell>
          <cell r="U439">
            <v>0</v>
          </cell>
          <cell r="V439" t="str">
            <v>6 x 0.5L</v>
          </cell>
          <cell r="W439" t="str">
            <v>SHRINK</v>
          </cell>
          <cell r="X439" t="str">
            <v>5449000335081</v>
          </cell>
          <cell r="Y439" t="str">
            <v>19.8 x 13.2 x 23.2</v>
          </cell>
          <cell r="Z439">
            <v>3.044</v>
          </cell>
          <cell r="AA439">
            <v>3.21</v>
          </cell>
          <cell r="AB439">
            <v>0</v>
          </cell>
          <cell r="AC439" t="str">
            <v>4 x 6 x 0.5L</v>
          </cell>
          <cell r="AD439" t="str">
            <v>SHRINKWRAP OVER SHRINKWRAP</v>
          </cell>
          <cell r="AE439" t="str">
            <v>5449000335098</v>
          </cell>
          <cell r="AF439" t="str">
            <v>39.5 x 26.3 x 23.2</v>
          </cell>
          <cell r="AG439">
            <v>12.175000000000001</v>
          </cell>
          <cell r="AH439">
            <v>12.86</v>
          </cell>
          <cell r="AI439">
            <v>0</v>
          </cell>
          <cell r="AJ439">
            <v>12</v>
          </cell>
          <cell r="AK439">
            <v>6</v>
          </cell>
          <cell r="AL439">
            <v>72</v>
          </cell>
          <cell r="AM439">
            <v>1200</v>
          </cell>
          <cell r="AN439">
            <v>1053</v>
          </cell>
          <cell r="AO439">
            <v>1556</v>
          </cell>
          <cell r="AP439">
            <v>876.6</v>
          </cell>
          <cell r="AQ439">
            <v>958.50599999999997</v>
          </cell>
          <cell r="AR439">
            <v>1</v>
          </cell>
          <cell r="AS439">
            <v>0</v>
          </cell>
          <cell r="AT439" t="str">
            <v>CHEP</v>
          </cell>
          <cell r="AU439" t="str">
            <v>5449000730305</v>
          </cell>
        </row>
        <row r="440">
          <cell r="A440">
            <v>643955</v>
          </cell>
          <cell r="B440" t="str">
            <v>8402</v>
          </cell>
          <cell r="C440" t="str">
            <v>FREESTYLE MD FLAVOR MINT CRTG 0.35L X1</v>
          </cell>
          <cell r="D440" t="str">
            <v>FREESTYLE MD FLAVOR MINT CRTG 0.35L X1</v>
          </cell>
          <cell r="E440" t="str">
            <v>Freestyle MD Flavor Mint</v>
          </cell>
          <cell r="F440" t="str">
            <v/>
          </cell>
          <cell r="G440" t="str">
            <v>CRTG</v>
          </cell>
          <cell r="H440" t="str">
            <v xml:space="preserve"> %</v>
          </cell>
          <cell r="I440" t="str">
            <v>1 x 0.35L</v>
          </cell>
          <cell r="J440" t="str">
            <v/>
          </cell>
          <cell r="K440">
            <v>1</v>
          </cell>
          <cell r="L440" t="str">
            <v>6% - 3%</v>
          </cell>
          <cell r="M440" t="str">
            <v>365</v>
          </cell>
          <cell r="N440" t="str">
            <v>D</v>
          </cell>
          <cell r="O440" t="str">
            <v>0</v>
          </cell>
          <cell r="P440">
            <v>0.35</v>
          </cell>
          <cell r="Q440" t="str">
            <v>5449000333865</v>
          </cell>
          <cell r="R440" t="str">
            <v>25.5 x 10.5 x 3.5</v>
          </cell>
          <cell r="S440">
            <v>0.34399999999999997</v>
          </cell>
          <cell r="T440">
            <v>0.4</v>
          </cell>
          <cell r="U440">
            <v>0</v>
          </cell>
          <cell r="V440" t="str">
            <v>1 x 0.35L</v>
          </cell>
          <cell r="W440" t="str">
            <v>CARTRIDGE</v>
          </cell>
          <cell r="X440" t="str">
            <v>5449000333865</v>
          </cell>
          <cell r="Y440" t="str">
            <v>25.5 x 10.5 x 3.5</v>
          </cell>
          <cell r="Z440">
            <v>0.34399999999999997</v>
          </cell>
          <cell r="AA440">
            <v>0.40100000000000002</v>
          </cell>
          <cell r="AB440">
            <v>0</v>
          </cell>
          <cell r="AC440" t="str">
            <v>1 x 0.35L</v>
          </cell>
          <cell r="AD440" t="str">
            <v>CARDBOARD</v>
          </cell>
          <cell r="AE440" t="str">
            <v>5449000333865</v>
          </cell>
          <cell r="AF440" t="str">
            <v>25.5 x 10.5 x 3.5</v>
          </cell>
          <cell r="AG440">
            <v>0.34399999999999997</v>
          </cell>
          <cell r="AH440">
            <v>0.40100000000000002</v>
          </cell>
          <cell r="AI440">
            <v>0</v>
          </cell>
          <cell r="AJ440">
            <v>300</v>
          </cell>
          <cell r="AK440">
            <v>4</v>
          </cell>
          <cell r="AL440">
            <v>1200</v>
          </cell>
          <cell r="AM440">
            <v>1140</v>
          </cell>
          <cell r="AN440">
            <v>1140</v>
          </cell>
          <cell r="AO440">
            <v>1266</v>
          </cell>
          <cell r="AP440">
            <v>412.8</v>
          </cell>
          <cell r="AQ440">
            <v>511.4</v>
          </cell>
          <cell r="AR440">
            <v>1</v>
          </cell>
          <cell r="AS440">
            <v>0</v>
          </cell>
          <cell r="AT440" t="str">
            <v>Industrial IPP</v>
          </cell>
          <cell r="AU440" t="str">
            <v>3383260018747</v>
          </cell>
        </row>
        <row r="441">
          <cell r="A441">
            <v>643956</v>
          </cell>
          <cell r="B441" t="str">
            <v>8401</v>
          </cell>
          <cell r="C441" t="str">
            <v>FREESTYLE MD FLAVOR CLEAR CHERRY CRTG 0.35L X1</v>
          </cell>
          <cell r="D441" t="str">
            <v>FREESTYLE MD FLAVOR CLEAR CHERRY CRTG 0.35L X1</v>
          </cell>
          <cell r="E441" t="str">
            <v>Freestyle MD Flavor Clear Cherry</v>
          </cell>
          <cell r="F441" t="str">
            <v/>
          </cell>
          <cell r="G441" t="str">
            <v>CRTG</v>
          </cell>
          <cell r="H441" t="str">
            <v xml:space="preserve"> %</v>
          </cell>
          <cell r="I441" t="str">
            <v>1 x 0.35L</v>
          </cell>
          <cell r="J441" t="str">
            <v/>
          </cell>
          <cell r="K441">
            <v>1</v>
          </cell>
          <cell r="L441" t="str">
            <v>6% - 3%</v>
          </cell>
          <cell r="M441" t="str">
            <v>365</v>
          </cell>
          <cell r="N441" t="str">
            <v>D</v>
          </cell>
          <cell r="O441" t="str">
            <v>0</v>
          </cell>
          <cell r="P441">
            <v>0.35</v>
          </cell>
          <cell r="Q441" t="str">
            <v>5449000333858</v>
          </cell>
          <cell r="R441" t="str">
            <v>25.5 x 10.5 x 3.5</v>
          </cell>
          <cell r="S441">
            <v>0.36399999999999999</v>
          </cell>
          <cell r="T441">
            <v>0.42</v>
          </cell>
          <cell r="U441">
            <v>0</v>
          </cell>
          <cell r="V441" t="str">
            <v>1 x 0.35L</v>
          </cell>
          <cell r="W441" t="str">
            <v>CARTRIDGE</v>
          </cell>
          <cell r="X441" t="str">
            <v>5449000333858</v>
          </cell>
          <cell r="Y441" t="str">
            <v>25.5 x 10.5 x 3.5</v>
          </cell>
          <cell r="Z441">
            <v>0.36399999999999999</v>
          </cell>
          <cell r="AA441">
            <v>0.42</v>
          </cell>
          <cell r="AB441">
            <v>0</v>
          </cell>
          <cell r="AC441" t="str">
            <v>1 x 0.35L</v>
          </cell>
          <cell r="AD441" t="str">
            <v>CARDBOARD</v>
          </cell>
          <cell r="AE441" t="str">
            <v>5449000333858</v>
          </cell>
          <cell r="AF441" t="str">
            <v>25.5 x 10.5 x 3.5</v>
          </cell>
          <cell r="AG441">
            <v>0.36399999999999999</v>
          </cell>
          <cell r="AH441">
            <v>0.42</v>
          </cell>
          <cell r="AI441">
            <v>0</v>
          </cell>
          <cell r="AJ441">
            <v>300</v>
          </cell>
          <cell r="AK441">
            <v>4</v>
          </cell>
          <cell r="AL441">
            <v>1200</v>
          </cell>
          <cell r="AM441">
            <v>1140</v>
          </cell>
          <cell r="AN441">
            <v>1140</v>
          </cell>
          <cell r="AO441">
            <v>1266</v>
          </cell>
          <cell r="AP441">
            <v>436.8</v>
          </cell>
          <cell r="AQ441">
            <v>534.5</v>
          </cell>
          <cell r="AR441">
            <v>1</v>
          </cell>
          <cell r="AS441">
            <v>0</v>
          </cell>
          <cell r="AT441" t="str">
            <v>Industrial IPP</v>
          </cell>
          <cell r="AU441" t="str">
            <v>3383260018730</v>
          </cell>
        </row>
        <row r="442">
          <cell r="A442">
            <v>643957</v>
          </cell>
          <cell r="B442" t="str">
            <v>8209</v>
          </cell>
          <cell r="C442" t="str">
            <v>POWERADE GOLDEN MANGO PET 0.33L X24</v>
          </cell>
          <cell r="D442" t="str">
            <v>POWERADE GOLDEN MANGO PET 0.33L X24</v>
          </cell>
          <cell r="E442" t="str">
            <v>Powerade</v>
          </cell>
          <cell r="F442" t="str">
            <v>Golden Mango</v>
          </cell>
          <cell r="G442" t="str">
            <v>PET</v>
          </cell>
          <cell r="H442" t="str">
            <v xml:space="preserve"> %</v>
          </cell>
          <cell r="I442" t="str">
            <v>24 x 0.33L</v>
          </cell>
          <cell r="J442" t="str">
            <v/>
          </cell>
          <cell r="K442">
            <v>24</v>
          </cell>
          <cell r="L442" t="str">
            <v>6% - 3%</v>
          </cell>
          <cell r="M442" t="str">
            <v>9</v>
          </cell>
          <cell r="N442" t="str">
            <v>M</v>
          </cell>
          <cell r="O442" t="str">
            <v>9</v>
          </cell>
          <cell r="P442">
            <v>0.33</v>
          </cell>
          <cell r="Q442" t="str">
            <v>54031791</v>
          </cell>
          <cell r="R442" t="str">
            <v>5.7 x 5.7 x 18.35</v>
          </cell>
          <cell r="S442">
            <v>0.33500000000000002</v>
          </cell>
          <cell r="T442">
            <v>0.35699999999999998</v>
          </cell>
          <cell r="U442">
            <v>0</v>
          </cell>
          <cell r="V442" t="str">
            <v>1 x 0.33L</v>
          </cell>
          <cell r="W442" t="str">
            <v>PET</v>
          </cell>
          <cell r="X442" t="str">
            <v>54031791</v>
          </cell>
          <cell r="Y442" t="str">
            <v>5.7 x 5.7 x 18.35</v>
          </cell>
          <cell r="Z442">
            <v>0.33500000000000002</v>
          </cell>
          <cell r="AA442">
            <v>0.35699999999999998</v>
          </cell>
          <cell r="AB442">
            <v>0</v>
          </cell>
          <cell r="AC442" t="str">
            <v>24 x 0.33L</v>
          </cell>
          <cell r="AD442" t="str">
            <v>SHRINKWRAPPED</v>
          </cell>
          <cell r="AE442" t="str">
            <v>5449000334947</v>
          </cell>
          <cell r="AF442" t="str">
            <v>34.4 x 22.9 x 18.4</v>
          </cell>
          <cell r="AG442">
            <v>8.0350000000000001</v>
          </cell>
          <cell r="AH442">
            <v>8.5939999999999994</v>
          </cell>
          <cell r="AI442">
            <v>0</v>
          </cell>
          <cell r="AJ442">
            <v>15</v>
          </cell>
          <cell r="AK442">
            <v>8</v>
          </cell>
          <cell r="AL442">
            <v>120</v>
          </cell>
          <cell r="AM442">
            <v>1200</v>
          </cell>
          <cell r="AN442">
            <v>1032</v>
          </cell>
          <cell r="AO442">
            <v>1648</v>
          </cell>
          <cell r="AP442">
            <v>964.2</v>
          </cell>
          <cell r="AQ442">
            <v>1064.1420000000001</v>
          </cell>
          <cell r="AR442">
            <v>1</v>
          </cell>
          <cell r="AS442">
            <v>0</v>
          </cell>
          <cell r="AT442" t="str">
            <v>CHEP</v>
          </cell>
          <cell r="AU442" t="str">
            <v>5449000730237</v>
          </cell>
        </row>
        <row r="443">
          <cell r="A443">
            <v>643959</v>
          </cell>
          <cell r="B443" t="str">
            <v>8210</v>
          </cell>
          <cell r="C443" t="str">
            <v>NALU BLIK 0.25L 3X8</v>
          </cell>
          <cell r="D443" t="str">
            <v>NALU BOITE 0.25L 3X8</v>
          </cell>
          <cell r="E443" t="str">
            <v>Nalu</v>
          </cell>
          <cell r="F443" t="str">
            <v/>
          </cell>
          <cell r="G443" t="str">
            <v xml:space="preserve">SLIMCAN </v>
          </cell>
          <cell r="H443" t="str">
            <v xml:space="preserve"> %</v>
          </cell>
          <cell r="I443" t="str">
            <v>3 x 8 x 0.25L</v>
          </cell>
          <cell r="J443" t="str">
            <v/>
          </cell>
          <cell r="K443">
            <v>24</v>
          </cell>
          <cell r="L443" t="str">
            <v>6% - 3%</v>
          </cell>
          <cell r="M443" t="str">
            <v>12</v>
          </cell>
          <cell r="N443" t="str">
            <v>M</v>
          </cell>
          <cell r="O443" t="str">
            <v>0</v>
          </cell>
          <cell r="P443">
            <v>0.25</v>
          </cell>
          <cell r="Q443" t="str">
            <v>5060466511880</v>
          </cell>
          <cell r="R443" t="str">
            <v>5.35 x 5.35 x 13.43</v>
          </cell>
          <cell r="S443">
            <v>0.254</v>
          </cell>
          <cell r="T443">
            <v>0.26400000000000001</v>
          </cell>
          <cell r="U443">
            <v>0</v>
          </cell>
          <cell r="V443" t="str">
            <v>8 x 0.25L</v>
          </cell>
          <cell r="W443" t="str">
            <v>SHRINK</v>
          </cell>
          <cell r="X443" t="str">
            <v>5061013964326</v>
          </cell>
          <cell r="Y443" t="str">
            <v>21.4 x 10.7 x 13.5</v>
          </cell>
          <cell r="Z443">
            <v>2.0329999999999999</v>
          </cell>
          <cell r="AA443">
            <v>2.121</v>
          </cell>
          <cell r="AB443">
            <v>0</v>
          </cell>
          <cell r="AC443" t="str">
            <v>3 x 8 x 0.25L</v>
          </cell>
          <cell r="AD443" t="str">
            <v>TRAY WITH SHRINKWRAP OVER SHRINKWRAP</v>
          </cell>
          <cell r="AE443" t="str">
            <v>5061013964333</v>
          </cell>
          <cell r="AF443" t="str">
            <v>32.6 x 21.9 x 13.68</v>
          </cell>
          <cell r="AG443">
            <v>6.1</v>
          </cell>
          <cell r="AH443">
            <v>6.431</v>
          </cell>
          <cell r="AI443">
            <v>0</v>
          </cell>
          <cell r="AJ443">
            <v>16</v>
          </cell>
          <cell r="AK443">
            <v>10</v>
          </cell>
          <cell r="AL443">
            <v>160</v>
          </cell>
          <cell r="AM443">
            <v>1200</v>
          </cell>
          <cell r="AN443">
            <v>1000</v>
          </cell>
          <cell r="AO443">
            <v>1531</v>
          </cell>
          <cell r="AP443">
            <v>976</v>
          </cell>
          <cell r="AQ443">
            <v>1059.355</v>
          </cell>
          <cell r="AR443">
            <v>3</v>
          </cell>
          <cell r="AS443">
            <v>0</v>
          </cell>
          <cell r="AT443" t="str">
            <v>CHEP</v>
          </cell>
          <cell r="AU443" t="str">
            <v>5061013964340</v>
          </cell>
        </row>
        <row r="444">
          <cell r="A444">
            <v>643970</v>
          </cell>
          <cell r="B444" t="str">
            <v>8207</v>
          </cell>
          <cell r="C444" t="str">
            <v xml:space="preserve">FANTA EXOTIC (27)/FANTA PINEAPPLE AND GRAPEFRUIT ZERO SUGAR (27)/FANTA LEMON (27) BLIK 0.33L 81X6 SLEEK PPD </v>
          </cell>
          <cell r="D444" t="str">
            <v xml:space="preserve">FANTA EXOTIC (27)/FANTA PINEAPPLE AND GRAPEFRUIT ZERO SUGAR (27)/FANTA LEMON (27) BOITE 0.33L 81X6 SLEEK PPD </v>
          </cell>
          <cell r="E444" t="str">
            <v>Fanta/Fanta Zero Sugar</v>
          </cell>
          <cell r="F444" t="str">
            <v>Mix</v>
          </cell>
          <cell r="G444" t="str">
            <v>SLEEKCAN</v>
          </cell>
          <cell r="H444" t="str">
            <v xml:space="preserve"> %</v>
          </cell>
          <cell r="I444" t="str">
            <v>81 x 6 x 0.33L</v>
          </cell>
          <cell r="J444" t="str">
            <v/>
          </cell>
          <cell r="K444">
            <v>486</v>
          </cell>
          <cell r="L444" t="str">
            <v>6% - 3%</v>
          </cell>
          <cell r="M444" t="str">
            <v>6</v>
          </cell>
          <cell r="N444" t="str">
            <v>M</v>
          </cell>
          <cell r="O444" t="str">
            <v>0</v>
          </cell>
          <cell r="P444">
            <v>0.33</v>
          </cell>
          <cell r="Q444" t="str">
            <v>n/a</v>
          </cell>
          <cell r="R444" t="str">
            <v>5.8 x 5.8 x 14.55</v>
          </cell>
          <cell r="S444">
            <v>0.33700000000000002</v>
          </cell>
          <cell r="T444">
            <v>0.34899999999999998</v>
          </cell>
          <cell r="U444">
            <v>0</v>
          </cell>
          <cell r="V444" t="str">
            <v>6 x 0.33L</v>
          </cell>
          <cell r="W444" t="str">
            <v>SHRINK</v>
          </cell>
          <cell r="X444" t="str">
            <v>n/a</v>
          </cell>
          <cell r="Y444" t="str">
            <v>17.55 x 11.7 x 14.55</v>
          </cell>
          <cell r="Z444">
            <v>2.024</v>
          </cell>
          <cell r="AA444">
            <v>2.1030000000000002</v>
          </cell>
          <cell r="AB444">
            <v>0</v>
          </cell>
          <cell r="AC444" t="str">
            <v>81 x 6 x 0.33L</v>
          </cell>
          <cell r="AD444" t="str">
            <v>QUARTER PALLET</v>
          </cell>
          <cell r="AE444" t="str">
            <v>3383260018754</v>
          </cell>
          <cell r="AF444" t="str">
            <v>60 x 40 x 158.5</v>
          </cell>
          <cell r="AG444">
            <v>163.959</v>
          </cell>
          <cell r="AH444">
            <v>172.59899999999999</v>
          </cell>
          <cell r="AI444">
            <v>0</v>
          </cell>
          <cell r="AJ444">
            <v>4</v>
          </cell>
          <cell r="AK444">
            <v>1</v>
          </cell>
          <cell r="AL444">
            <v>4</v>
          </cell>
          <cell r="AM444">
            <v>1200</v>
          </cell>
          <cell r="AN444">
            <v>800</v>
          </cell>
          <cell r="AO444">
            <v>1729</v>
          </cell>
          <cell r="AP444">
            <v>655.83600000000001</v>
          </cell>
          <cell r="AQ444">
            <v>715.42</v>
          </cell>
          <cell r="AR444">
            <v>1</v>
          </cell>
          <cell r="AS444">
            <v>0</v>
          </cell>
          <cell r="AT444" t="str">
            <v>1xECHEP + 4x1/4 CHEP</v>
          </cell>
          <cell r="AU444" t="str">
            <v>3383260018761</v>
          </cell>
        </row>
        <row r="445">
          <cell r="A445">
            <v>643972</v>
          </cell>
          <cell r="B445" t="str">
            <v>8212</v>
          </cell>
          <cell r="C445" t="str">
            <v>COCA-COLA(41) COCA-COLA ZERO(40) BLIK 0.33L 81X6 SLEEK PPD</v>
          </cell>
          <cell r="D445" t="str">
            <v>COCA-COLA(41) COCA-COLA ZERO(40) BOITE 0.33L 81X6 SLEEK PPD</v>
          </cell>
          <cell r="E445" t="str">
            <v>Coca-Cola/ Coca-Cola Zero</v>
          </cell>
          <cell r="F445" t="str">
            <v>Mix</v>
          </cell>
          <cell r="G445" t="str">
            <v xml:space="preserve">SLEEKCAN </v>
          </cell>
          <cell r="H445" t="str">
            <v xml:space="preserve"> %</v>
          </cell>
          <cell r="I445" t="str">
            <v>81 x 6 x 0.33L</v>
          </cell>
          <cell r="J445" t="str">
            <v/>
          </cell>
          <cell r="K445">
            <v>486</v>
          </cell>
          <cell r="L445" t="str">
            <v>6% - 3%</v>
          </cell>
          <cell r="M445" t="str">
            <v>6</v>
          </cell>
          <cell r="N445" t="str">
            <v>M</v>
          </cell>
          <cell r="O445" t="str">
            <v>0</v>
          </cell>
          <cell r="P445">
            <v>0.33</v>
          </cell>
          <cell r="Q445" t="str">
            <v>n/a</v>
          </cell>
          <cell r="R445" t="str">
            <v>5.8 x 5.8 x 14.55</v>
          </cell>
          <cell r="S445">
            <v>0.33600000000000002</v>
          </cell>
          <cell r="T445">
            <v>0.34799999999999998</v>
          </cell>
          <cell r="U445">
            <v>0</v>
          </cell>
          <cell r="V445" t="str">
            <v>6 x 0.33L</v>
          </cell>
          <cell r="W445" t="str">
            <v>SHRINK</v>
          </cell>
          <cell r="X445" t="str">
            <v>n/a</v>
          </cell>
          <cell r="Y445" t="str">
            <v>17.55 x 11.7 x 14.55</v>
          </cell>
          <cell r="Z445">
            <v>2.0169999999999999</v>
          </cell>
          <cell r="AA445">
            <v>2.0960000000000001</v>
          </cell>
          <cell r="AB445">
            <v>0</v>
          </cell>
          <cell r="AC445" t="str">
            <v>81 x 6 x 0.33L</v>
          </cell>
          <cell r="AD445" t="str">
            <v>QUARTER PALLET</v>
          </cell>
          <cell r="AE445" t="str">
            <v>3383260018808</v>
          </cell>
          <cell r="AF445" t="str">
            <v>60 x 40 x 158.5</v>
          </cell>
          <cell r="AG445">
            <v>163.35499999999999</v>
          </cell>
          <cell r="AH445">
            <v>171.994</v>
          </cell>
          <cell r="AI445">
            <v>0</v>
          </cell>
          <cell r="AJ445">
            <v>4</v>
          </cell>
          <cell r="AK445">
            <v>1</v>
          </cell>
          <cell r="AL445">
            <v>4</v>
          </cell>
          <cell r="AM445">
            <v>1200</v>
          </cell>
          <cell r="AN445">
            <v>800</v>
          </cell>
          <cell r="AO445">
            <v>1729</v>
          </cell>
          <cell r="AP445">
            <v>653.41999999999996</v>
          </cell>
          <cell r="AQ445">
            <v>713.00199999999995</v>
          </cell>
          <cell r="AR445">
            <v>1</v>
          </cell>
          <cell r="AS445">
            <v>0</v>
          </cell>
          <cell r="AT445" t="str">
            <v>1xECHEP + 4x1/4 CHEP</v>
          </cell>
          <cell r="AU445" t="str">
            <v>3383260018815</v>
          </cell>
        </row>
        <row r="446">
          <cell r="A446">
            <v>643977</v>
          </cell>
          <cell r="B446" t="str">
            <v>8214</v>
          </cell>
          <cell r="C446" t="str">
            <v>FANTA ZERO TUTTI FRUTTI BLIK 0.33L 4X6 SLEEK EURO</v>
          </cell>
          <cell r="D446" t="str">
            <v>FANTA ZERO TUTTI FRUTTI BOITE 0.33L 4X6 SLEEK EURO</v>
          </cell>
          <cell r="E446" t="str">
            <v>Fanta</v>
          </cell>
          <cell r="F446" t="str">
            <v>Zero Tutti Frutti</v>
          </cell>
          <cell r="G446" t="str">
            <v>SLEEKCAN</v>
          </cell>
          <cell r="H446" t="str">
            <v xml:space="preserve"> %</v>
          </cell>
          <cell r="I446" t="str">
            <v>4 x 6 x 0.33L</v>
          </cell>
          <cell r="J446" t="str">
            <v/>
          </cell>
          <cell r="K446">
            <v>24</v>
          </cell>
          <cell r="L446" t="str">
            <v>6% - 3%</v>
          </cell>
          <cell r="M446" t="str">
            <v>6</v>
          </cell>
          <cell r="N446" t="str">
            <v>M</v>
          </cell>
          <cell r="O446" t="str">
            <v>0</v>
          </cell>
          <cell r="P446">
            <v>0.33</v>
          </cell>
          <cell r="Q446" t="str">
            <v>5449000334534</v>
          </cell>
          <cell r="R446" t="str">
            <v>5.85 x 5.85 x 14.55</v>
          </cell>
          <cell r="S446">
            <v>0.32900000000000001</v>
          </cell>
          <cell r="T446">
            <v>0.34100000000000003</v>
          </cell>
          <cell r="U446">
            <v>0</v>
          </cell>
          <cell r="V446" t="str">
            <v>6 x 0.33L</v>
          </cell>
          <cell r="W446" t="str">
            <v>SHRINK</v>
          </cell>
          <cell r="X446" t="str">
            <v>5449000334909</v>
          </cell>
          <cell r="Y446" t="str">
            <v>17.55 x 11.7 x 14.55</v>
          </cell>
          <cell r="Z446">
            <v>1.9770000000000001</v>
          </cell>
          <cell r="AA446">
            <v>2.056</v>
          </cell>
          <cell r="AB446">
            <v>0</v>
          </cell>
          <cell r="AC446" t="str">
            <v>4 x 6 x 0.33L</v>
          </cell>
          <cell r="AD446" t="str">
            <v>TRAY WITHOUT SHRINK</v>
          </cell>
          <cell r="AE446" t="str">
            <v>5449000334916</v>
          </cell>
          <cell r="AF446" t="str">
            <v>35.8 x 23.7 x 14.75</v>
          </cell>
          <cell r="AG446">
            <v>7.907</v>
          </cell>
          <cell r="AH446">
            <v>8.2880000000000003</v>
          </cell>
          <cell r="AI446">
            <v>0</v>
          </cell>
          <cell r="AJ446">
            <v>10</v>
          </cell>
          <cell r="AK446">
            <v>9</v>
          </cell>
          <cell r="AL446">
            <v>90</v>
          </cell>
          <cell r="AM446">
            <v>1200</v>
          </cell>
          <cell r="AN446">
            <v>800</v>
          </cell>
          <cell r="AO446">
            <v>1467</v>
          </cell>
          <cell r="AP446">
            <v>711.63</v>
          </cell>
          <cell r="AQ446">
            <v>771.21900000000005</v>
          </cell>
          <cell r="AR446">
            <v>1.5</v>
          </cell>
          <cell r="AS446">
            <v>0</v>
          </cell>
          <cell r="AT446" t="str">
            <v>EURO CHEP</v>
          </cell>
          <cell r="AU446" t="str">
            <v>3383260018839</v>
          </cell>
        </row>
        <row r="447">
          <cell r="A447">
            <v>643980</v>
          </cell>
          <cell r="B447" t="str">
            <v>8216</v>
          </cell>
          <cell r="C447" t="str">
            <v>FUZE TEA GREEN TEA MANGO CHAMOMILE BLIK 0.33L 4X6 SLEEK EURO</v>
          </cell>
          <cell r="D447" t="str">
            <v>FUZE TEA GREEN TEA MANGO CHAMOMILE BOITE 0.33L 4X6 SLEEK EURO</v>
          </cell>
          <cell r="E447" t="str">
            <v>Fuze tea</v>
          </cell>
          <cell r="F447" t="str">
            <v>Green Tea Mango Chamomile</v>
          </cell>
          <cell r="G447" t="str">
            <v>SLEEKCAN</v>
          </cell>
          <cell r="H447" t="str">
            <v xml:space="preserve"> %</v>
          </cell>
          <cell r="I447" t="str">
            <v>4 x 6 x 0.33L</v>
          </cell>
          <cell r="J447" t="str">
            <v/>
          </cell>
          <cell r="K447">
            <v>24</v>
          </cell>
          <cell r="L447" t="str">
            <v>6% - 3%</v>
          </cell>
          <cell r="M447" t="str">
            <v>9</v>
          </cell>
          <cell r="N447" t="str">
            <v>M</v>
          </cell>
          <cell r="O447" t="str">
            <v>0</v>
          </cell>
          <cell r="P447">
            <v>0.33</v>
          </cell>
          <cell r="Q447" t="str">
            <v>5449000236258</v>
          </cell>
          <cell r="R447" t="str">
            <v>5.85 x 5.85 x 14.55</v>
          </cell>
          <cell r="S447">
            <v>0.33500000000000002</v>
          </cell>
          <cell r="T447">
            <v>0.34699999999999998</v>
          </cell>
          <cell r="U447">
            <v>0</v>
          </cell>
          <cell r="V447" t="str">
            <v>6 x 0.33L</v>
          </cell>
          <cell r="W447" t="str">
            <v>SHRINK</v>
          </cell>
          <cell r="X447" t="str">
            <v>5449000308832</v>
          </cell>
          <cell r="Y447" t="str">
            <v>17.55 x 11.7 x 14.55</v>
          </cell>
          <cell r="Z447">
            <v>2.0099999999999998</v>
          </cell>
          <cell r="AA447">
            <v>2.089</v>
          </cell>
          <cell r="AB447">
            <v>0</v>
          </cell>
          <cell r="AC447" t="str">
            <v>4 x 6 x 0.33L</v>
          </cell>
          <cell r="AD447" t="str">
            <v>TRAY WITHOUT SHRINK</v>
          </cell>
          <cell r="AE447" t="str">
            <v>5449000308849</v>
          </cell>
          <cell r="AF447" t="str">
            <v>35.8 x 23.7 x 14.75</v>
          </cell>
          <cell r="AG447">
            <v>8.0399999999999991</v>
          </cell>
          <cell r="AH447">
            <v>8.42</v>
          </cell>
          <cell r="AI447">
            <v>0</v>
          </cell>
          <cell r="AJ447">
            <v>10</v>
          </cell>
          <cell r="AK447">
            <v>9</v>
          </cell>
          <cell r="AL447">
            <v>90</v>
          </cell>
          <cell r="AM447">
            <v>1200</v>
          </cell>
          <cell r="AN447">
            <v>800</v>
          </cell>
          <cell r="AO447">
            <v>1467</v>
          </cell>
          <cell r="AP447">
            <v>723.6</v>
          </cell>
          <cell r="AQ447">
            <v>783.15200000000004</v>
          </cell>
          <cell r="AR447">
            <v>1.5</v>
          </cell>
          <cell r="AS447">
            <v>0</v>
          </cell>
          <cell r="AT447" t="str">
            <v>EURO CHEP</v>
          </cell>
          <cell r="AU447" t="str">
            <v>3383260018846</v>
          </cell>
        </row>
        <row r="448">
          <cell r="A448">
            <v>643985</v>
          </cell>
          <cell r="B448" t="str">
            <v>0000</v>
          </cell>
          <cell r="C448" t="str">
            <v>PDE SPRITE NO SUGAR BLIK 0.33L X24 SLEEK</v>
          </cell>
          <cell r="D448" t="str">
            <v>PDE SPRITE NO SUGAR BOITE 0.33L X24 SLEEK</v>
          </cell>
          <cell r="E448" t="str">
            <v>Sprite Zero Sugar</v>
          </cell>
          <cell r="F448" t="str">
            <v/>
          </cell>
          <cell r="G448" t="str">
            <v>SLEEKCAN</v>
          </cell>
          <cell r="H448" t="str">
            <v xml:space="preserve"> %</v>
          </cell>
          <cell r="I448" t="str">
            <v>24 x 0.33L</v>
          </cell>
          <cell r="J448" t="str">
            <v/>
          </cell>
          <cell r="K448">
            <v>24</v>
          </cell>
          <cell r="L448" t="str">
            <v>N/A</v>
          </cell>
          <cell r="M448" t="str">
            <v>6</v>
          </cell>
          <cell r="N448" t="str">
            <v>M</v>
          </cell>
          <cell r="O448" t="str">
            <v>0</v>
          </cell>
          <cell r="P448">
            <v>0.33</v>
          </cell>
          <cell r="Q448" t="str">
            <v>5000112636420</v>
          </cell>
          <cell r="R448" t="str">
            <v>5.8 x 5.8 x 14.55</v>
          </cell>
          <cell r="S448">
            <v>0.32900000000000001</v>
          </cell>
          <cell r="T448">
            <v>0.34100000000000003</v>
          </cell>
          <cell r="U448">
            <v>0</v>
          </cell>
          <cell r="V448" t="str">
            <v>1 x 0.33L</v>
          </cell>
          <cell r="W448" t="str">
            <v>CAN</v>
          </cell>
          <cell r="X448" t="str">
            <v>5000112636420</v>
          </cell>
          <cell r="Y448" t="str">
            <v>5.8 x 5.8 x 14.55</v>
          </cell>
          <cell r="Z448">
            <v>0.32900000000000001</v>
          </cell>
          <cell r="AA448">
            <v>0.34100000000000003</v>
          </cell>
          <cell r="AB448">
            <v>0</v>
          </cell>
          <cell r="AC448" t="str">
            <v>24 x 0.33L</v>
          </cell>
          <cell r="AD448" t="str">
            <v>TRAY WITHOUT SHRINK</v>
          </cell>
          <cell r="AE448" t="str">
            <v>5000112630114</v>
          </cell>
          <cell r="AF448" t="str">
            <v>35.7 x 23.6 x 14.7</v>
          </cell>
          <cell r="AG448">
            <v>7.907</v>
          </cell>
          <cell r="AH448">
            <v>8.2629999999999999</v>
          </cell>
          <cell r="AI448">
            <v>0</v>
          </cell>
          <cell r="AJ448">
            <v>11</v>
          </cell>
          <cell r="AK448">
            <v>9</v>
          </cell>
          <cell r="AL448">
            <v>99</v>
          </cell>
          <cell r="AM448">
            <v>1200</v>
          </cell>
          <cell r="AN448">
            <v>827</v>
          </cell>
          <cell r="AO448">
            <v>1467</v>
          </cell>
          <cell r="AP448">
            <v>782.79300000000001</v>
          </cell>
          <cell r="AQ448">
            <v>843.39499999999998</v>
          </cell>
          <cell r="AR448">
            <v>1</v>
          </cell>
          <cell r="AS448">
            <v>0</v>
          </cell>
          <cell r="AT448" t="str">
            <v xml:space="preserve">EURO One-way </v>
          </cell>
          <cell r="AU448" t="str">
            <v>5000112461978</v>
          </cell>
        </row>
        <row r="449">
          <cell r="A449">
            <v>643986</v>
          </cell>
          <cell r="B449" t="str">
            <v>3216</v>
          </cell>
          <cell r="C449" t="str">
            <v>PDE COCA-COLA CHERRY BLIK 0.33L X24 SLEEK</v>
          </cell>
          <cell r="D449" t="str">
            <v>PDE COCA-COLA CHERRY BOITE 0.33L X24 SLEEK</v>
          </cell>
          <cell r="E449" t="str">
            <v>Coca-Cola</v>
          </cell>
          <cell r="F449" t="str">
            <v>Cherry</v>
          </cell>
          <cell r="G449" t="str">
            <v>SLEEKCAN</v>
          </cell>
          <cell r="H449" t="str">
            <v xml:space="preserve"> %</v>
          </cell>
          <cell r="I449" t="str">
            <v>24 x 0.33L</v>
          </cell>
          <cell r="J449" t="str">
            <v/>
          </cell>
          <cell r="K449">
            <v>24</v>
          </cell>
          <cell r="L449" t="str">
            <v>N/A</v>
          </cell>
          <cell r="M449" t="str">
            <v>12</v>
          </cell>
          <cell r="N449" t="str">
            <v>M</v>
          </cell>
          <cell r="O449" t="str">
            <v>0</v>
          </cell>
          <cell r="P449">
            <v>0.33</v>
          </cell>
          <cell r="Q449" t="str">
            <v>5000112604467</v>
          </cell>
          <cell r="R449" t="str">
            <v>5.8 x 5.8 x 14.55</v>
          </cell>
          <cell r="S449">
            <v>0.34300000000000003</v>
          </cell>
          <cell r="T449">
            <v>0.35499999999999998</v>
          </cell>
          <cell r="U449">
            <v>0</v>
          </cell>
          <cell r="V449" t="str">
            <v>1 x 0.33L</v>
          </cell>
          <cell r="W449" t="str">
            <v>CAN</v>
          </cell>
          <cell r="X449" t="str">
            <v>5000112604467</v>
          </cell>
          <cell r="Y449" t="str">
            <v>5.8 x 5.8 x 14.55</v>
          </cell>
          <cell r="Z449">
            <v>0.34300000000000003</v>
          </cell>
          <cell r="AA449">
            <v>0.35499999999999998</v>
          </cell>
          <cell r="AB449">
            <v>0</v>
          </cell>
          <cell r="AC449" t="str">
            <v>24 x 0.33L</v>
          </cell>
          <cell r="AD449" t="str">
            <v>TRAY WITHOUT SHRINK</v>
          </cell>
          <cell r="AE449" t="str">
            <v>5000112604474</v>
          </cell>
          <cell r="AF449" t="str">
            <v>35.7 x 23.6 x 14.7</v>
          </cell>
          <cell r="AG449">
            <v>8.2270000000000003</v>
          </cell>
          <cell r="AH449">
            <v>8.5830000000000002</v>
          </cell>
          <cell r="AI449">
            <v>0</v>
          </cell>
          <cell r="AJ449">
            <v>11</v>
          </cell>
          <cell r="AK449">
            <v>9</v>
          </cell>
          <cell r="AL449">
            <v>99</v>
          </cell>
          <cell r="AM449">
            <v>1200</v>
          </cell>
          <cell r="AN449">
            <v>827</v>
          </cell>
          <cell r="AO449">
            <v>1467</v>
          </cell>
          <cell r="AP449">
            <v>814.47299999999996</v>
          </cell>
          <cell r="AQ449">
            <v>875.04100000000005</v>
          </cell>
          <cell r="AR449">
            <v>1</v>
          </cell>
          <cell r="AS449">
            <v>0</v>
          </cell>
          <cell r="AT449" t="str">
            <v xml:space="preserve">EURO One-way </v>
          </cell>
          <cell r="AU449" t="str">
            <v>5000112460995</v>
          </cell>
        </row>
        <row r="450">
          <cell r="A450">
            <v>643987</v>
          </cell>
          <cell r="B450" t="str">
            <v>3217</v>
          </cell>
          <cell r="C450" t="str">
            <v>PDE SPRITE BLIK 0.33L X24 SLEEK</v>
          </cell>
          <cell r="D450" t="str">
            <v>PDE SPRITE BOITE 0.33L X24 SLEEK</v>
          </cell>
          <cell r="E450" t="str">
            <v>Sprite</v>
          </cell>
          <cell r="F450" t="str">
            <v/>
          </cell>
          <cell r="G450" t="str">
            <v>SLEEKCAN</v>
          </cell>
          <cell r="H450" t="str">
            <v xml:space="preserve"> %</v>
          </cell>
          <cell r="I450" t="str">
            <v>24 x 0.33L</v>
          </cell>
          <cell r="J450" t="str">
            <v/>
          </cell>
          <cell r="K450">
            <v>24</v>
          </cell>
          <cell r="L450" t="str">
            <v>N/A</v>
          </cell>
          <cell r="M450" t="str">
            <v>12</v>
          </cell>
          <cell r="N450" t="str">
            <v>M</v>
          </cell>
          <cell r="O450" t="str">
            <v>0</v>
          </cell>
          <cell r="P450">
            <v>0.33</v>
          </cell>
          <cell r="Q450" t="str">
            <v>5000112604740</v>
          </cell>
          <cell r="R450" t="str">
            <v>5.8 x 5.8 x 14.55</v>
          </cell>
          <cell r="S450">
            <v>0.34</v>
          </cell>
          <cell r="T450">
            <v>0.35199999999999998</v>
          </cell>
          <cell r="U450">
            <v>0</v>
          </cell>
          <cell r="V450" t="str">
            <v>1 x 0.33L</v>
          </cell>
          <cell r="W450" t="str">
            <v>CAN</v>
          </cell>
          <cell r="X450" t="str">
            <v>5000112604740</v>
          </cell>
          <cell r="Y450" t="str">
            <v>5.8 x 5.8 x 14.55</v>
          </cell>
          <cell r="Z450">
            <v>0.34</v>
          </cell>
          <cell r="AA450">
            <v>0.35199999999999998</v>
          </cell>
          <cell r="AB450">
            <v>0</v>
          </cell>
          <cell r="AC450" t="str">
            <v>24 x 0.33L</v>
          </cell>
          <cell r="AD450" t="str">
            <v>TRAY WITHOUT SHRINK</v>
          </cell>
          <cell r="AE450" t="str">
            <v>5000112604757</v>
          </cell>
          <cell r="AF450" t="str">
            <v>35.7 x 23.6 x 14.7</v>
          </cell>
          <cell r="AG450">
            <v>8.1479999999999997</v>
          </cell>
          <cell r="AH450">
            <v>8.5039999999999996</v>
          </cell>
          <cell r="AI450">
            <v>0</v>
          </cell>
          <cell r="AJ450">
            <v>11</v>
          </cell>
          <cell r="AK450">
            <v>9</v>
          </cell>
          <cell r="AL450">
            <v>99</v>
          </cell>
          <cell r="AM450">
            <v>1200</v>
          </cell>
          <cell r="AN450">
            <v>827</v>
          </cell>
          <cell r="AO450">
            <v>1467</v>
          </cell>
          <cell r="AP450">
            <v>806.65200000000004</v>
          </cell>
          <cell r="AQ450">
            <v>867.21600000000001</v>
          </cell>
          <cell r="AR450">
            <v>1</v>
          </cell>
          <cell r="AS450">
            <v>0</v>
          </cell>
          <cell r="AT450" t="str">
            <v xml:space="preserve">EURO One-way </v>
          </cell>
          <cell r="AU450" t="str">
            <v>5000112461015</v>
          </cell>
        </row>
        <row r="451">
          <cell r="A451">
            <v>643988</v>
          </cell>
          <cell r="B451" t="str">
            <v>3215</v>
          </cell>
          <cell r="C451" t="str">
            <v>PDE COCA-COLA ZERO BLIK 0.33L X24 SLEEK</v>
          </cell>
          <cell r="D451" t="str">
            <v>PDE COCA-COLA ZERO BOITE 0.33L X24 SLEEK</v>
          </cell>
          <cell r="E451" t="str">
            <v>Coca-Cola Zero</v>
          </cell>
          <cell r="F451" t="str">
            <v/>
          </cell>
          <cell r="G451" t="str">
            <v>SLEEKCAN</v>
          </cell>
          <cell r="H451" t="str">
            <v xml:space="preserve"> %</v>
          </cell>
          <cell r="I451" t="str">
            <v>24 x 0.33L</v>
          </cell>
          <cell r="J451" t="str">
            <v/>
          </cell>
          <cell r="K451">
            <v>24</v>
          </cell>
          <cell r="L451" t="str">
            <v>N/A</v>
          </cell>
          <cell r="M451" t="str">
            <v>6</v>
          </cell>
          <cell r="N451" t="str">
            <v>M</v>
          </cell>
          <cell r="O451" t="str">
            <v>0</v>
          </cell>
          <cell r="P451">
            <v>0.33</v>
          </cell>
          <cell r="Q451" t="str">
            <v>5000112604450</v>
          </cell>
          <cell r="R451" t="str">
            <v>5.8 x 5.8 x 14.55</v>
          </cell>
          <cell r="S451">
            <v>0.32900000000000001</v>
          </cell>
          <cell r="T451">
            <v>0.34100000000000003</v>
          </cell>
          <cell r="U451">
            <v>0</v>
          </cell>
          <cell r="V451" t="str">
            <v>1 x 0.33L</v>
          </cell>
          <cell r="W451" t="str">
            <v>CAN</v>
          </cell>
          <cell r="X451" t="str">
            <v>5000112604450</v>
          </cell>
          <cell r="Y451" t="str">
            <v>5.8 x 5.8 x 14.55</v>
          </cell>
          <cell r="Z451">
            <v>0.32900000000000001</v>
          </cell>
          <cell r="AA451">
            <v>0.34100000000000003</v>
          </cell>
          <cell r="AB451">
            <v>0</v>
          </cell>
          <cell r="AC451" t="str">
            <v>24 x 0.33L</v>
          </cell>
          <cell r="AD451" t="str">
            <v>TRAY WITHOUT SHRINK</v>
          </cell>
          <cell r="AE451" t="str">
            <v>5000112604351</v>
          </cell>
          <cell r="AF451" t="str">
            <v>35.7 x 23.6 x 14.7</v>
          </cell>
          <cell r="AG451">
            <v>7.9050000000000002</v>
          </cell>
          <cell r="AH451">
            <v>8.2609999999999992</v>
          </cell>
          <cell r="AI451">
            <v>0</v>
          </cell>
          <cell r="AJ451">
            <v>11</v>
          </cell>
          <cell r="AK451">
            <v>9</v>
          </cell>
          <cell r="AL451">
            <v>99</v>
          </cell>
          <cell r="AM451">
            <v>1200</v>
          </cell>
          <cell r="AN451">
            <v>827</v>
          </cell>
          <cell r="AO451">
            <v>1467</v>
          </cell>
          <cell r="AP451">
            <v>782.59500000000003</v>
          </cell>
          <cell r="AQ451">
            <v>843.15200000000004</v>
          </cell>
          <cell r="AR451">
            <v>1</v>
          </cell>
          <cell r="AS451">
            <v>0</v>
          </cell>
          <cell r="AT451" t="str">
            <v xml:space="preserve">EURO One-way </v>
          </cell>
          <cell r="AU451" t="str">
            <v>5000112460971</v>
          </cell>
        </row>
        <row r="452">
          <cell r="A452">
            <v>644044</v>
          </cell>
          <cell r="B452" t="str">
            <v>9019</v>
          </cell>
          <cell r="C452" t="str">
            <v>HAWAI TROPICAL BLIK 0.25L X24 EURO</v>
          </cell>
          <cell r="D452" t="str">
            <v>HAWAI TROPICAL BOITE 0.25L X24 EURO</v>
          </cell>
          <cell r="E452" t="str">
            <v>Hawai</v>
          </cell>
          <cell r="F452" t="str">
            <v>Tropical</v>
          </cell>
          <cell r="G452" t="str">
            <v xml:space="preserve">SLIMCAN </v>
          </cell>
          <cell r="H452" t="str">
            <v xml:space="preserve"> %</v>
          </cell>
          <cell r="I452" t="str">
            <v>24 x 0.25L</v>
          </cell>
          <cell r="J452" t="str">
            <v/>
          </cell>
          <cell r="K452">
            <v>24</v>
          </cell>
          <cell r="L452" t="str">
            <v>6% - 3%</v>
          </cell>
          <cell r="M452" t="str">
            <v>12</v>
          </cell>
          <cell r="N452" t="str">
            <v>M</v>
          </cell>
          <cell r="O452" t="str">
            <v>0</v>
          </cell>
          <cell r="P452">
            <v>0.25</v>
          </cell>
          <cell r="Q452" t="str">
            <v>5449000025272</v>
          </cell>
          <cell r="R452" t="str">
            <v>5.35 x 5.35 x 13.43</v>
          </cell>
          <cell r="S452">
            <v>0.26200000000000001</v>
          </cell>
          <cell r="T452">
            <v>0.27200000000000002</v>
          </cell>
          <cell r="U452">
            <v>0</v>
          </cell>
          <cell r="V452" t="str">
            <v>1 x 0.25L</v>
          </cell>
          <cell r="W452" t="str">
            <v>CAN</v>
          </cell>
          <cell r="X452" t="str">
            <v>5449000025272</v>
          </cell>
          <cell r="Y452" t="str">
            <v>5.35 x 5.35 x 13.43</v>
          </cell>
          <cell r="Z452">
            <v>0.26200000000000001</v>
          </cell>
          <cell r="AA452">
            <v>0.27200000000000002</v>
          </cell>
          <cell r="AB452">
            <v>0</v>
          </cell>
          <cell r="AC452" t="str">
            <v>24 x 0.25L</v>
          </cell>
          <cell r="AD452" t="str">
            <v>TRAY WITH SHRINK</v>
          </cell>
          <cell r="AE452" t="str">
            <v>5449000065957</v>
          </cell>
          <cell r="AF452" t="str">
            <v>32.6 x 21.9 x 13.68</v>
          </cell>
          <cell r="AG452">
            <v>6.2960000000000003</v>
          </cell>
          <cell r="AH452">
            <v>6.6050000000000004</v>
          </cell>
          <cell r="AI452">
            <v>0</v>
          </cell>
          <cell r="AJ452">
            <v>12</v>
          </cell>
          <cell r="AK452">
            <v>9</v>
          </cell>
          <cell r="AL452">
            <v>108</v>
          </cell>
          <cell r="AM452">
            <v>1200</v>
          </cell>
          <cell r="AN452">
            <v>800</v>
          </cell>
          <cell r="AO452">
            <v>1377</v>
          </cell>
          <cell r="AP452">
            <v>679.96799999999996</v>
          </cell>
          <cell r="AQ452">
            <v>738.96500000000003</v>
          </cell>
          <cell r="AR452">
            <v>3</v>
          </cell>
          <cell r="AS452">
            <v>0</v>
          </cell>
          <cell r="AT452" t="str">
            <v>EURO CHEP</v>
          </cell>
          <cell r="AU452" t="str">
            <v>5449000731968</v>
          </cell>
        </row>
        <row r="453">
          <cell r="A453">
            <v>644046</v>
          </cell>
          <cell r="B453" t="str">
            <v>8404</v>
          </cell>
          <cell r="C453" t="str">
            <v>COCA-COLA (48) / COCA-COLA ZERO (48) PET 1.00L X96 PPD</v>
          </cell>
          <cell r="D453" t="str">
            <v>COCA-COLA (48) / COCA-COLA ZERO (48) PET 1.00L X96 PPD</v>
          </cell>
          <cell r="E453" t="str">
            <v>Coca-Cola/Coca-Cola Zero</v>
          </cell>
          <cell r="F453" t="str">
            <v>Mix</v>
          </cell>
          <cell r="G453" t="str">
            <v>PET</v>
          </cell>
          <cell r="H453" t="str">
            <v xml:space="preserve"> %</v>
          </cell>
          <cell r="I453" t="str">
            <v>96 x 1L</v>
          </cell>
          <cell r="J453" t="str">
            <v/>
          </cell>
          <cell r="K453">
            <v>96</v>
          </cell>
          <cell r="L453" t="str">
            <v>6% - 3%</v>
          </cell>
          <cell r="M453" t="str">
            <v>6</v>
          </cell>
          <cell r="N453" t="str">
            <v>M</v>
          </cell>
          <cell r="O453" t="str">
            <v>0</v>
          </cell>
          <cell r="P453">
            <v>1</v>
          </cell>
          <cell r="Q453" t="str">
            <v>n/a</v>
          </cell>
          <cell r="R453" t="str">
            <v>8.4 x 8.4 x 27.5</v>
          </cell>
          <cell r="S453">
            <v>1.018</v>
          </cell>
          <cell r="T453">
            <v>1.0509999999999999</v>
          </cell>
          <cell r="U453">
            <v>0</v>
          </cell>
          <cell r="V453" t="str">
            <v>1 x 1L</v>
          </cell>
          <cell r="W453" t="str">
            <v>PET</v>
          </cell>
          <cell r="X453" t="str">
            <v>n/a</v>
          </cell>
          <cell r="Y453" t="str">
            <v>8.4 x 8.4 x 27.5</v>
          </cell>
          <cell r="Z453">
            <v>1.018</v>
          </cell>
          <cell r="AA453">
            <v>1.0509999999999999</v>
          </cell>
          <cell r="AB453">
            <v>0</v>
          </cell>
          <cell r="AC453" t="str">
            <v>96 x 1L</v>
          </cell>
          <cell r="AD453" t="str">
            <v>QUARTER PALLET</v>
          </cell>
          <cell r="AE453" t="str">
            <v>3383260018938</v>
          </cell>
          <cell r="AF453" t="str">
            <v>60 x 40 x 159</v>
          </cell>
          <cell r="AG453">
            <v>97.756</v>
          </cell>
          <cell r="AH453">
            <v>111.99</v>
          </cell>
          <cell r="AI453">
            <v>0</v>
          </cell>
          <cell r="AJ453">
            <v>4</v>
          </cell>
          <cell r="AK453">
            <v>1</v>
          </cell>
          <cell r="AL453">
            <v>4</v>
          </cell>
          <cell r="AM453">
            <v>1200</v>
          </cell>
          <cell r="AN453">
            <v>800</v>
          </cell>
          <cell r="AO453">
            <v>1734</v>
          </cell>
          <cell r="AP453">
            <v>391.024</v>
          </cell>
          <cell r="AQ453">
            <v>472.97699999999998</v>
          </cell>
          <cell r="AR453">
            <v>1</v>
          </cell>
          <cell r="AS453">
            <v>0</v>
          </cell>
          <cell r="AT453" t="str">
            <v>1xECHEP + 4x1/4 CHEP</v>
          </cell>
          <cell r="AU453" t="str">
            <v>3383260018945</v>
          </cell>
        </row>
        <row r="454">
          <cell r="A454">
            <v>644080</v>
          </cell>
          <cell r="B454" t="str">
            <v>8408</v>
          </cell>
          <cell r="C454" t="str">
            <v>FANTA ZERO LEMON ELDERFLOWER SHOKATA BLIK 0.33L 4X6 SLEEK</v>
          </cell>
          <cell r="D454" t="str">
            <v>FANTA ZERO LEMON ELDERFLOWER SHOKATA BOITE 0.33L 4X6 SLEEK</v>
          </cell>
          <cell r="E454" t="str">
            <v>Fanta</v>
          </cell>
          <cell r="F454" t="str">
            <v>Zero Lemon Elderflower Shokata</v>
          </cell>
          <cell r="G454" t="str">
            <v>SLEEKCAN</v>
          </cell>
          <cell r="H454" t="str">
            <v xml:space="preserve"> %</v>
          </cell>
          <cell r="I454" t="str">
            <v>4 x 6 x 0.33L</v>
          </cell>
          <cell r="J454" t="str">
            <v/>
          </cell>
          <cell r="K454">
            <v>24</v>
          </cell>
          <cell r="L454" t="str">
            <v>6% - 3%</v>
          </cell>
          <cell r="M454" t="str">
            <v>6</v>
          </cell>
          <cell r="N454" t="str">
            <v>M</v>
          </cell>
          <cell r="O454" t="str">
            <v>0</v>
          </cell>
          <cell r="P454">
            <v>0.33</v>
          </cell>
          <cell r="Q454" t="str">
            <v>5449000314789</v>
          </cell>
          <cell r="R454" t="str">
            <v>5.8 x 5.8 x 14.55</v>
          </cell>
          <cell r="S454">
            <v>0.33</v>
          </cell>
          <cell r="T454">
            <v>0.34200000000000003</v>
          </cell>
          <cell r="U454">
            <v>0</v>
          </cell>
          <cell r="V454" t="str">
            <v>6 x 0.33L</v>
          </cell>
          <cell r="W454" t="str">
            <v>SHRINK</v>
          </cell>
          <cell r="X454" t="str">
            <v>5449000338655</v>
          </cell>
          <cell r="Y454" t="str">
            <v>17.55 x 11.7 x 14.55</v>
          </cell>
          <cell r="Z454">
            <v>1.9790000000000001</v>
          </cell>
          <cell r="AA454">
            <v>2.0579999999999998</v>
          </cell>
          <cell r="AB454">
            <v>0</v>
          </cell>
          <cell r="AC454" t="str">
            <v>4 x 6 x 0.33L</v>
          </cell>
          <cell r="AD454" t="str">
            <v>TRAY WITHOUT SHRINK</v>
          </cell>
          <cell r="AE454" t="str">
            <v>5449000338631</v>
          </cell>
          <cell r="AF454" t="str">
            <v>35.8 x 23.7 x 14.75</v>
          </cell>
          <cell r="AG454">
            <v>7.9139999999999997</v>
          </cell>
          <cell r="AH454">
            <v>8.2940000000000005</v>
          </cell>
          <cell r="AI454">
            <v>0</v>
          </cell>
          <cell r="AJ454">
            <v>13</v>
          </cell>
          <cell r="AK454">
            <v>10</v>
          </cell>
          <cell r="AL454">
            <v>130</v>
          </cell>
          <cell r="AM454">
            <v>1200</v>
          </cell>
          <cell r="AN454">
            <v>1000</v>
          </cell>
          <cell r="AO454">
            <v>1638</v>
          </cell>
          <cell r="AP454">
            <v>1028.82</v>
          </cell>
          <cell r="AQ454">
            <v>1108.5409999999999</v>
          </cell>
          <cell r="AR454">
            <v>3</v>
          </cell>
          <cell r="AS454">
            <v>0</v>
          </cell>
          <cell r="AT454" t="str">
            <v>CHEP</v>
          </cell>
          <cell r="AU454" t="str">
            <v>5449000732040</v>
          </cell>
        </row>
        <row r="455">
          <cell r="A455">
            <v>644090</v>
          </cell>
          <cell r="B455" t="str">
            <v>8409</v>
          </cell>
          <cell r="C455" t="str">
            <v>SPRITE PET 1.5L X4 HP DUSSELDORF</v>
          </cell>
          <cell r="D455" t="str">
            <v>SPRITE PET 1.5L X4 HP DUSSELDORF</v>
          </cell>
          <cell r="E455" t="str">
            <v>Sprite</v>
          </cell>
          <cell r="F455" t="str">
            <v/>
          </cell>
          <cell r="G455" t="str">
            <v>PET</v>
          </cell>
          <cell r="H455" t="str">
            <v xml:space="preserve"> %</v>
          </cell>
          <cell r="I455" t="str">
            <v>48 x 4 x 1.5L</v>
          </cell>
          <cell r="J455" t="str">
            <v/>
          </cell>
          <cell r="K455">
            <v>192</v>
          </cell>
          <cell r="L455" t="str">
            <v>6% - 3%</v>
          </cell>
          <cell r="M455" t="str">
            <v>6</v>
          </cell>
          <cell r="N455" t="str">
            <v>M</v>
          </cell>
          <cell r="O455" t="str">
            <v>0</v>
          </cell>
          <cell r="P455">
            <v>1.5</v>
          </cell>
          <cell r="Q455" t="str">
            <v>5449000012203</v>
          </cell>
          <cell r="R455" t="str">
            <v>9.48 x 9.48 x 31.3</v>
          </cell>
          <cell r="S455">
            <v>1.5489999999999999</v>
          </cell>
          <cell r="T455">
            <v>1.5920000000000001</v>
          </cell>
          <cell r="U455">
            <v>0</v>
          </cell>
          <cell r="V455" t="str">
            <v>4 x 1.5L</v>
          </cell>
          <cell r="W455" t="str">
            <v>SHRINK</v>
          </cell>
          <cell r="X455" t="str">
            <v>5449000019660</v>
          </cell>
          <cell r="Y455" t="str">
            <v>19.5 x 19.5 x 31.1</v>
          </cell>
          <cell r="Z455">
            <v>6.1970000000000001</v>
          </cell>
          <cell r="AA455">
            <v>6.3860000000000001</v>
          </cell>
          <cell r="AB455">
            <v>0</v>
          </cell>
          <cell r="AC455" t="str">
            <v>48 x 4 x 1.5L</v>
          </cell>
          <cell r="AD455" t="str">
            <v>HALF PALLET</v>
          </cell>
          <cell r="AE455" t="str">
            <v>3383260018969</v>
          </cell>
          <cell r="AF455" t="str">
            <v>80 x 60 x 141.4</v>
          </cell>
          <cell r="AG455">
            <v>297.45600000000002</v>
          </cell>
          <cell r="AH455">
            <v>321.04700000000003</v>
          </cell>
          <cell r="AI455">
            <v>0</v>
          </cell>
          <cell r="AJ455">
            <v>2</v>
          </cell>
          <cell r="AK455">
            <v>1</v>
          </cell>
          <cell r="AL455">
            <v>2</v>
          </cell>
          <cell r="AM455">
            <v>1200</v>
          </cell>
          <cell r="AN455">
            <v>800</v>
          </cell>
          <cell r="AO455">
            <v>1577</v>
          </cell>
          <cell r="AP455">
            <v>594.91200000000003</v>
          </cell>
          <cell r="AQ455">
            <v>667.09500000000003</v>
          </cell>
          <cell r="AR455">
            <v>2</v>
          </cell>
          <cell r="AS455">
            <v>0</v>
          </cell>
          <cell r="AT455" t="str">
            <v>1xECHEP + 2x Dusseldorfer CHEP</v>
          </cell>
          <cell r="AU455" t="str">
            <v>3383260018952</v>
          </cell>
        </row>
        <row r="456">
          <cell r="A456">
            <v>644112</v>
          </cell>
          <cell r="B456" t="str">
            <v>8406</v>
          </cell>
          <cell r="C456" t="str">
            <v>FANTA SINAAS BLIK 0.33L 4X6 SLEEK EURO CHEP</v>
          </cell>
          <cell r="D456" t="str">
            <v>FANTA ORANGE BOITE 0.33L 4X6 SLEEK EURO CHEP</v>
          </cell>
          <cell r="E456" t="str">
            <v>Fanta</v>
          </cell>
          <cell r="F456" t="str">
            <v>Orange</v>
          </cell>
          <cell r="G456" t="str">
            <v>SLEEKCAN</v>
          </cell>
          <cell r="H456" t="str">
            <v xml:space="preserve"> %</v>
          </cell>
          <cell r="I456" t="str">
            <v>4 x 6 x 0.33L</v>
          </cell>
          <cell r="J456" t="str">
            <v/>
          </cell>
          <cell r="K456">
            <v>24</v>
          </cell>
          <cell r="L456" t="str">
            <v>6% - 3%</v>
          </cell>
          <cell r="M456" t="str">
            <v>12</v>
          </cell>
          <cell r="N456" t="str">
            <v>M</v>
          </cell>
          <cell r="O456" t="str">
            <v>0</v>
          </cell>
          <cell r="P456">
            <v>0.33</v>
          </cell>
          <cell r="Q456" t="str">
            <v>5000112638783</v>
          </cell>
          <cell r="R456" t="str">
            <v>5.85 x 5.85 x 14.55</v>
          </cell>
          <cell r="S456">
            <v>0.34399999999999997</v>
          </cell>
          <cell r="T456">
            <v>0.35599999999999998</v>
          </cell>
          <cell r="U456">
            <v>0</v>
          </cell>
          <cell r="V456" t="str">
            <v>6 x 0.33L</v>
          </cell>
          <cell r="W456" t="str">
            <v>SHRINK</v>
          </cell>
          <cell r="X456" t="str">
            <v>5449000218452</v>
          </cell>
          <cell r="Y456" t="str">
            <v>17.55 x 11.7 x 14.55</v>
          </cell>
          <cell r="Z456">
            <v>2.0659999999999998</v>
          </cell>
          <cell r="AA456">
            <v>2.145</v>
          </cell>
          <cell r="AB456">
            <v>0</v>
          </cell>
          <cell r="AC456" t="str">
            <v>4 x 6 x 0.33L</v>
          </cell>
          <cell r="AD456" t="str">
            <v>TRAY WITHOUT SHRINK</v>
          </cell>
          <cell r="AE456" t="str">
            <v>5449000242174</v>
          </cell>
          <cell r="AF456" t="str">
            <v>35.8 x 23.7 x 14.75</v>
          </cell>
          <cell r="AG456">
            <v>8.2629999999999999</v>
          </cell>
          <cell r="AH456">
            <v>8.6430000000000007</v>
          </cell>
          <cell r="AI456">
            <v>0</v>
          </cell>
          <cell r="AJ456">
            <v>10</v>
          </cell>
          <cell r="AK456">
            <v>9</v>
          </cell>
          <cell r="AL456">
            <v>90</v>
          </cell>
          <cell r="AM456">
            <v>1200</v>
          </cell>
          <cell r="AN456">
            <v>800</v>
          </cell>
          <cell r="AO456">
            <v>1467</v>
          </cell>
          <cell r="AP456">
            <v>743.67</v>
          </cell>
          <cell r="AQ456">
            <v>803.19500000000005</v>
          </cell>
          <cell r="AR456">
            <v>1.5</v>
          </cell>
          <cell r="AS456">
            <v>0</v>
          </cell>
          <cell r="AT456" t="str">
            <v>EURO CHEP</v>
          </cell>
          <cell r="AU456" t="str">
            <v>3383260018976</v>
          </cell>
        </row>
        <row r="457">
          <cell r="A457">
            <v>644113</v>
          </cell>
          <cell r="B457" t="str">
            <v>8407</v>
          </cell>
          <cell r="C457" t="str">
            <v>SPRITE BLIK 0.33L 4X6 SLEEK EURO CHEP</v>
          </cell>
          <cell r="D457" t="str">
            <v>SPRITE BOITE 0.33L 4X6 SLEEK EURO CHEP</v>
          </cell>
          <cell r="E457" t="str">
            <v>Sprite</v>
          </cell>
          <cell r="F457" t="str">
            <v/>
          </cell>
          <cell r="G457" t="str">
            <v>SLEEKCAN</v>
          </cell>
          <cell r="H457" t="str">
            <v xml:space="preserve"> %</v>
          </cell>
          <cell r="I457" t="str">
            <v>4 x 6 x 0.33L</v>
          </cell>
          <cell r="J457" t="str">
            <v/>
          </cell>
          <cell r="K457">
            <v>24</v>
          </cell>
          <cell r="L457" t="str">
            <v>6% - 3%</v>
          </cell>
          <cell r="M457" t="str">
            <v>12</v>
          </cell>
          <cell r="N457" t="str">
            <v>M</v>
          </cell>
          <cell r="O457" t="str">
            <v>0</v>
          </cell>
          <cell r="P457">
            <v>0.33</v>
          </cell>
          <cell r="Q457" t="str">
            <v>5449000214775</v>
          </cell>
          <cell r="R457" t="str">
            <v>5.85 x 5.85 x 14.55</v>
          </cell>
          <cell r="S457">
            <v>0.33800000000000002</v>
          </cell>
          <cell r="T457">
            <v>0.35</v>
          </cell>
          <cell r="U457">
            <v>0</v>
          </cell>
          <cell r="V457" t="str">
            <v>6 x 0.33L</v>
          </cell>
          <cell r="W457" t="str">
            <v>SHRINK</v>
          </cell>
          <cell r="X457" t="str">
            <v>5449000225757</v>
          </cell>
          <cell r="Y457" t="str">
            <v>17.55 x 11.7 x 14.55</v>
          </cell>
          <cell r="Z457">
            <v>2.0270000000000001</v>
          </cell>
          <cell r="AA457">
            <v>2.1059999999999999</v>
          </cell>
          <cell r="AB457">
            <v>0</v>
          </cell>
          <cell r="AC457" t="str">
            <v>4 x 6 x 0.33L</v>
          </cell>
          <cell r="AD457" t="str">
            <v>TRAY WITHOUT SHRINK</v>
          </cell>
          <cell r="AE457" t="str">
            <v>5449000288516</v>
          </cell>
          <cell r="AF457" t="str">
            <v>35.8 x 23.7 x 14.75</v>
          </cell>
          <cell r="AG457">
            <v>8.1059999999999999</v>
          </cell>
          <cell r="AH457">
            <v>8.4870000000000001</v>
          </cell>
          <cell r="AI457">
            <v>0</v>
          </cell>
          <cell r="AJ457">
            <v>10</v>
          </cell>
          <cell r="AK457">
            <v>9</v>
          </cell>
          <cell r="AL457">
            <v>90</v>
          </cell>
          <cell r="AM457">
            <v>1200</v>
          </cell>
          <cell r="AN457">
            <v>800</v>
          </cell>
          <cell r="AO457">
            <v>1467</v>
          </cell>
          <cell r="AP457">
            <v>729.54</v>
          </cell>
          <cell r="AQ457">
            <v>789.13900000000001</v>
          </cell>
          <cell r="AR457">
            <v>1.5</v>
          </cell>
          <cell r="AS457">
            <v>0</v>
          </cell>
          <cell r="AT457" t="str">
            <v>EURO CHEP</v>
          </cell>
          <cell r="AU457" t="str">
            <v>3383260018983</v>
          </cell>
        </row>
        <row r="458">
          <cell r="A458">
            <v>644117</v>
          </cell>
          <cell r="B458" t="str">
            <v>8411</v>
          </cell>
          <cell r="C458" t="str">
            <v>ABSOLUT SPRITE BLIK 0.25L X12</v>
          </cell>
          <cell r="D458" t="str">
            <v>ABSOLUT SPRITE BOITE 0.25L X12</v>
          </cell>
          <cell r="E458" t="str">
            <v>Absolut Sprite</v>
          </cell>
          <cell r="F458" t="str">
            <v/>
          </cell>
          <cell r="G458" t="str">
            <v xml:space="preserve">SLIMCAN </v>
          </cell>
          <cell r="H458" t="str">
            <v>5.00 %</v>
          </cell>
          <cell r="I458" t="str">
            <v>12 x 0.25L</v>
          </cell>
          <cell r="J458" t="str">
            <v/>
          </cell>
          <cell r="K458">
            <v>12</v>
          </cell>
          <cell r="L458" t="str">
            <v>21% - 17%</v>
          </cell>
          <cell r="M458" t="str">
            <v>12</v>
          </cell>
          <cell r="N458" t="str">
            <v>M</v>
          </cell>
          <cell r="O458" t="str">
            <v>0</v>
          </cell>
          <cell r="P458">
            <v>0.25</v>
          </cell>
          <cell r="Q458" t="str">
            <v>5449000322982</v>
          </cell>
          <cell r="R458" t="str">
            <v>5.35 x 5.35 x 13.4</v>
          </cell>
          <cell r="S458">
            <v>0.25600000000000001</v>
          </cell>
          <cell r="T458">
            <v>0.26700000000000002</v>
          </cell>
          <cell r="U458">
            <v>0</v>
          </cell>
          <cell r="V458" t="str">
            <v>1 x 0.25L</v>
          </cell>
          <cell r="W458" t="str">
            <v>CAN</v>
          </cell>
          <cell r="X458" t="str">
            <v>5449000322982</v>
          </cell>
          <cell r="Y458" t="str">
            <v>5.35 x 5.35 x 13.4</v>
          </cell>
          <cell r="Z458">
            <v>0.25600000000000001</v>
          </cell>
          <cell r="AA458">
            <v>0.26700000000000002</v>
          </cell>
          <cell r="AB458">
            <v>0</v>
          </cell>
          <cell r="AC458" t="str">
            <v>12 x 0.25L</v>
          </cell>
          <cell r="AD458" t="str">
            <v>TRAY WITH SHRINK</v>
          </cell>
          <cell r="AE458" t="str">
            <v>5449000323682</v>
          </cell>
          <cell r="AF458" t="str">
            <v>21.2 x 16 x 13.7</v>
          </cell>
          <cell r="AG458">
            <v>3.0680000000000001</v>
          </cell>
          <cell r="AH458">
            <v>3.254</v>
          </cell>
          <cell r="AI458">
            <v>0</v>
          </cell>
          <cell r="AJ458">
            <v>24</v>
          </cell>
          <cell r="AK458">
            <v>10</v>
          </cell>
          <cell r="AL458">
            <v>240</v>
          </cell>
          <cell r="AM458">
            <v>1200</v>
          </cell>
          <cell r="AN458">
            <v>800</v>
          </cell>
          <cell r="AO458">
            <v>1514</v>
          </cell>
          <cell r="AP458">
            <v>736.32</v>
          </cell>
          <cell r="AQ458">
            <v>806.05100000000004</v>
          </cell>
          <cell r="AR458">
            <v>1</v>
          </cell>
          <cell r="AS458">
            <v>0</v>
          </cell>
          <cell r="AT458" t="str">
            <v>EURO CHEP</v>
          </cell>
          <cell r="AU458" t="str">
            <v>5449000727947</v>
          </cell>
        </row>
        <row r="459">
          <cell r="A459">
            <v>644121</v>
          </cell>
          <cell r="B459" t="str">
            <v>8410</v>
          </cell>
          <cell r="C459" t="str">
            <v>JACK DANIEL'S &amp; COCA-COLA BLIK 0.33L X12 EP</v>
          </cell>
          <cell r="D459" t="str">
            <v>JACK DANIELS &amp; COCA-COLA MIX BOITE 0.33L X12</v>
          </cell>
          <cell r="E459" t="str">
            <v>Jack Daniels &amp; Coca-Cola</v>
          </cell>
          <cell r="F459" t="str">
            <v/>
          </cell>
          <cell r="G459" t="str">
            <v xml:space="preserve">CAN </v>
          </cell>
          <cell r="H459" t="str">
            <v>5.00 %</v>
          </cell>
          <cell r="I459" t="str">
            <v>12 x 0.33L</v>
          </cell>
          <cell r="J459" t="str">
            <v/>
          </cell>
          <cell r="K459">
            <v>12</v>
          </cell>
          <cell r="L459" t="str">
            <v>21%-17%</v>
          </cell>
          <cell r="M459" t="str">
            <v>12</v>
          </cell>
          <cell r="N459" t="str">
            <v>M</v>
          </cell>
          <cell r="O459" t="str">
            <v>0</v>
          </cell>
          <cell r="P459">
            <v>0.33</v>
          </cell>
          <cell r="Q459" t="str">
            <v>5449000168481</v>
          </cell>
          <cell r="R459" t="str">
            <v>6.65 x 6.65 x 11.55</v>
          </cell>
          <cell r="S459">
            <v>0.34300000000000003</v>
          </cell>
          <cell r="T459">
            <v>0.35599999999999998</v>
          </cell>
          <cell r="U459">
            <v>0</v>
          </cell>
          <cell r="V459" t="str">
            <v>1 x 0.33L</v>
          </cell>
          <cell r="W459" t="str">
            <v>CAN</v>
          </cell>
          <cell r="X459" t="str">
            <v>5449000168481</v>
          </cell>
          <cell r="Y459" t="str">
            <v>6.65 x 6.65 x 11.55</v>
          </cell>
          <cell r="Z459">
            <v>0.34300000000000003</v>
          </cell>
          <cell r="AA459">
            <v>0.35599999999999998</v>
          </cell>
          <cell r="AB459">
            <v>0</v>
          </cell>
          <cell r="AC459" t="str">
            <v>12 x 0.33L</v>
          </cell>
          <cell r="AD459" t="str">
            <v>TRAY WITH SHRINK</v>
          </cell>
          <cell r="AE459" t="str">
            <v>5449000170095</v>
          </cell>
          <cell r="AF459" t="str">
            <v>27.1 x 20.2 x 11.8</v>
          </cell>
          <cell r="AG459">
            <v>4.1120000000000001</v>
          </cell>
          <cell r="AH459">
            <v>4.3330000000000002</v>
          </cell>
          <cell r="AI459">
            <v>0</v>
          </cell>
          <cell r="AJ459">
            <v>15</v>
          </cell>
          <cell r="AK459">
            <v>12</v>
          </cell>
          <cell r="AL459">
            <v>180</v>
          </cell>
          <cell r="AM459">
            <v>1200</v>
          </cell>
          <cell r="AN459">
            <v>800</v>
          </cell>
          <cell r="AO459">
            <v>1570</v>
          </cell>
          <cell r="AP459">
            <v>740.16</v>
          </cell>
          <cell r="AQ459">
            <v>805.279</v>
          </cell>
          <cell r="AR459">
            <v>2</v>
          </cell>
          <cell r="AS459">
            <v>0</v>
          </cell>
          <cell r="AT459" t="str">
            <v>EURO CHEP</v>
          </cell>
          <cell r="AU459" t="str">
            <v>5449000724939</v>
          </cell>
        </row>
        <row r="460">
          <cell r="A460">
            <v>644123</v>
          </cell>
          <cell r="B460" t="str">
            <v>8412</v>
          </cell>
          <cell r="C460" t="str">
            <v>BACARDI AND COCA COLA BLIK 0.25L X12</v>
          </cell>
          <cell r="D460" t="str">
            <v>BACARDI AND COCA COLA BOITE 0.25L X12</v>
          </cell>
          <cell r="E460" t="str">
            <v>Bacardi and Coca-Cola</v>
          </cell>
          <cell r="F460" t="str">
            <v/>
          </cell>
          <cell r="G460" t="str">
            <v xml:space="preserve">SLIMCAN </v>
          </cell>
          <cell r="H460" t="str">
            <v>5.00 %</v>
          </cell>
          <cell r="I460" t="str">
            <v>12 x 0.25L</v>
          </cell>
          <cell r="J460" t="str">
            <v/>
          </cell>
          <cell r="K460">
            <v>12</v>
          </cell>
          <cell r="L460" t="str">
            <v>21% - 17%</v>
          </cell>
          <cell r="M460" t="str">
            <v>12</v>
          </cell>
          <cell r="N460" t="str">
            <v>M</v>
          </cell>
          <cell r="O460" t="str">
            <v>0</v>
          </cell>
          <cell r="P460">
            <v>0.25</v>
          </cell>
          <cell r="Q460" t="str">
            <v>5449000336606</v>
          </cell>
          <cell r="R460" t="str">
            <v>5.35 x 5.35 x 13.4</v>
          </cell>
          <cell r="S460">
            <v>0.255</v>
          </cell>
          <cell r="T460">
            <v>0.25700000000000001</v>
          </cell>
          <cell r="U460">
            <v>0</v>
          </cell>
          <cell r="V460" t="str">
            <v>1 x 0.25L</v>
          </cell>
          <cell r="W460" t="str">
            <v>CAN</v>
          </cell>
          <cell r="X460" t="str">
            <v>5449000336606</v>
          </cell>
          <cell r="Y460" t="str">
            <v>5.35 x 5.35 x 13.4</v>
          </cell>
          <cell r="Z460">
            <v>0.255</v>
          </cell>
          <cell r="AA460">
            <v>0.25700000000000001</v>
          </cell>
          <cell r="AB460">
            <v>0</v>
          </cell>
          <cell r="AC460" t="str">
            <v>12 x 0.25L</v>
          </cell>
          <cell r="AD460" t="str">
            <v>TRAY WITH SHRINK</v>
          </cell>
          <cell r="AE460" t="str">
            <v>5449000336613</v>
          </cell>
          <cell r="AF460" t="str">
            <v>22.2 x 16.45 x 13.6</v>
          </cell>
          <cell r="AG460">
            <v>3.0539999999999998</v>
          </cell>
          <cell r="AH460">
            <v>3.1219999999999999</v>
          </cell>
          <cell r="AI460">
            <v>0</v>
          </cell>
          <cell r="AJ460">
            <v>24</v>
          </cell>
          <cell r="AK460">
            <v>10</v>
          </cell>
          <cell r="AL460">
            <v>240</v>
          </cell>
          <cell r="AM460">
            <v>1200</v>
          </cell>
          <cell r="AN460">
            <v>800</v>
          </cell>
          <cell r="AO460">
            <v>1525</v>
          </cell>
          <cell r="AP460">
            <v>732.96</v>
          </cell>
          <cell r="AQ460">
            <v>774.678</v>
          </cell>
          <cell r="AR460">
            <v>2</v>
          </cell>
          <cell r="AS460">
            <v>0</v>
          </cell>
          <cell r="AT460" t="str">
            <v>EURO CHEP</v>
          </cell>
          <cell r="AU460" t="str">
            <v>5449000731043</v>
          </cell>
        </row>
        <row r="461">
          <cell r="A461">
            <v>644153</v>
          </cell>
          <cell r="B461" t="str">
            <v>6332</v>
          </cell>
          <cell r="C461" t="str">
            <v>POWERADE MOUNTAIN BLAST PET 0.33L X24 EURO CHEP</v>
          </cell>
          <cell r="D461" t="str">
            <v>POWERADE MOUNTAIN BLAST PET 0.33L X24 EURO CHEP</v>
          </cell>
          <cell r="E461" t="str">
            <v xml:space="preserve">Powerade </v>
          </cell>
          <cell r="F461" t="str">
            <v>Mountain Blast</v>
          </cell>
          <cell r="G461" t="str">
            <v>PET</v>
          </cell>
          <cell r="H461" t="str">
            <v xml:space="preserve"> %</v>
          </cell>
          <cell r="I461" t="str">
            <v>24 x 0.33L</v>
          </cell>
          <cell r="J461" t="str">
            <v/>
          </cell>
          <cell r="K461">
            <v>24</v>
          </cell>
          <cell r="L461" t="str">
            <v>6% - 3%</v>
          </cell>
          <cell r="M461" t="str">
            <v>9</v>
          </cell>
          <cell r="N461" t="str">
            <v>M</v>
          </cell>
          <cell r="O461" t="str">
            <v>0</v>
          </cell>
          <cell r="P461">
            <v>0.33</v>
          </cell>
          <cell r="Q461" t="str">
            <v>5449000324504</v>
          </cell>
          <cell r="R461" t="str">
            <v>5.7 x 5.7 x 18.35</v>
          </cell>
          <cell r="S461">
            <v>0.33500000000000002</v>
          </cell>
          <cell r="T461">
            <v>0.35699999999999998</v>
          </cell>
          <cell r="U461">
            <v>0</v>
          </cell>
          <cell r="V461" t="str">
            <v>1 x 0.33L</v>
          </cell>
          <cell r="W461" t="str">
            <v>PET</v>
          </cell>
          <cell r="X461" t="str">
            <v>5449000324504</v>
          </cell>
          <cell r="Y461" t="str">
            <v>5.7 x 5.7 x 18.35</v>
          </cell>
          <cell r="Z461">
            <v>0.33500000000000002</v>
          </cell>
          <cell r="AA461">
            <v>0.35699999999999998</v>
          </cell>
          <cell r="AB461">
            <v>0</v>
          </cell>
          <cell r="AC461" t="str">
            <v>24 x 0.33L</v>
          </cell>
          <cell r="AD461" t="str">
            <v>SHRINKWRAPPED</v>
          </cell>
          <cell r="AE461" t="str">
            <v>5449000324511</v>
          </cell>
          <cell r="AF461" t="str">
            <v>34.4 x 22.9 x 18.4</v>
          </cell>
          <cell r="AG461">
            <v>8.0429999999999993</v>
          </cell>
          <cell r="AH461">
            <v>8.5909999999999993</v>
          </cell>
          <cell r="AI461">
            <v>0</v>
          </cell>
          <cell r="AJ461">
            <v>11</v>
          </cell>
          <cell r="AK461">
            <v>8</v>
          </cell>
          <cell r="AL461">
            <v>88</v>
          </cell>
          <cell r="AM461">
            <v>1200</v>
          </cell>
          <cell r="AN461">
            <v>800</v>
          </cell>
          <cell r="AO461">
            <v>1631</v>
          </cell>
          <cell r="AP461">
            <v>707.78399999999999</v>
          </cell>
          <cell r="AQ461">
            <v>782.56700000000001</v>
          </cell>
          <cell r="AR461">
            <v>1</v>
          </cell>
          <cell r="AS461">
            <v>0</v>
          </cell>
          <cell r="AT461" t="str">
            <v>EURO CHEP</v>
          </cell>
          <cell r="AU461" t="str">
            <v>3383260019027</v>
          </cell>
        </row>
        <row r="462">
          <cell r="A462">
            <v>644154</v>
          </cell>
          <cell r="B462" t="str">
            <v>6331</v>
          </cell>
          <cell r="C462" t="str">
            <v>MONSTER ENERGY BLIK 0.553L X24 EURO CHEP</v>
          </cell>
          <cell r="D462" t="str">
            <v>MONSTER ENERGY BOITE 0.553L X24 EURO CHEP</v>
          </cell>
          <cell r="E462" t="str">
            <v>Monster</v>
          </cell>
          <cell r="F462" t="str">
            <v>Energy</v>
          </cell>
          <cell r="G462" t="str">
            <v xml:space="preserve">CAN </v>
          </cell>
          <cell r="H462" t="str">
            <v xml:space="preserve"> %</v>
          </cell>
          <cell r="I462" t="str">
            <v>24 x 0.553L</v>
          </cell>
          <cell r="J462" t="str">
            <v/>
          </cell>
          <cell r="K462">
            <v>24</v>
          </cell>
          <cell r="L462" t="str">
            <v>6% - 3%</v>
          </cell>
          <cell r="M462" t="str">
            <v>24</v>
          </cell>
          <cell r="N462" t="str">
            <v>M</v>
          </cell>
          <cell r="O462" t="str">
            <v>0</v>
          </cell>
          <cell r="P462">
            <v>0.55300000000000005</v>
          </cell>
          <cell r="Q462" t="str">
            <v>5060335634429</v>
          </cell>
          <cell r="R462" t="str">
            <v>6.4 x 6.4 x 19</v>
          </cell>
          <cell r="S462">
            <v>0.57799999999999996</v>
          </cell>
          <cell r="T462">
            <v>0.60199999999999998</v>
          </cell>
          <cell r="U462">
            <v>0</v>
          </cell>
          <cell r="V462" t="str">
            <v>1 x 0.553L</v>
          </cell>
          <cell r="W462" t="str">
            <v>CAN</v>
          </cell>
          <cell r="X462" t="str">
            <v>5060335634429</v>
          </cell>
          <cell r="Y462" t="str">
            <v>6.4 x 6.4 x 19</v>
          </cell>
          <cell r="Z462">
            <v>0.57799999999999996</v>
          </cell>
          <cell r="AA462">
            <v>0.60199999999999998</v>
          </cell>
          <cell r="AB462">
            <v>0</v>
          </cell>
          <cell r="AC462" t="str">
            <v>24 x 0.553L</v>
          </cell>
          <cell r="AD462" t="str">
            <v>TRAY WITH SHRINK</v>
          </cell>
          <cell r="AE462" t="str">
            <v>5060335634436</v>
          </cell>
          <cell r="AF462" t="str">
            <v>39.9 x 26.5 x 19.1</v>
          </cell>
          <cell r="AG462">
            <v>13.879</v>
          </cell>
          <cell r="AH462">
            <v>14.552</v>
          </cell>
          <cell r="AI462">
            <v>0</v>
          </cell>
          <cell r="AJ462">
            <v>9</v>
          </cell>
          <cell r="AK462">
            <v>5</v>
          </cell>
          <cell r="AL462">
            <v>45</v>
          </cell>
          <cell r="AM462">
            <v>1218</v>
          </cell>
          <cell r="AN462">
            <v>813</v>
          </cell>
          <cell r="AO462">
            <v>1099</v>
          </cell>
          <cell r="AP462">
            <v>624.55499999999995</v>
          </cell>
          <cell r="AQ462">
            <v>680.52</v>
          </cell>
          <cell r="AR462">
            <v>2</v>
          </cell>
          <cell r="AS462">
            <v>0</v>
          </cell>
          <cell r="AT462" t="str">
            <v>EURO CHEP</v>
          </cell>
          <cell r="AU462" t="str">
            <v>3383260019010</v>
          </cell>
        </row>
        <row r="463">
          <cell r="A463">
            <v>644187</v>
          </cell>
          <cell r="B463" t="str">
            <v>8211</v>
          </cell>
          <cell r="C463" t="str">
            <v>NALU ORIGINAL ZERO SUGAR BLIK 0.25L 4X6</v>
          </cell>
          <cell r="D463" t="str">
            <v>NALU ORIGINAL ZERO SUGAR BOITE 0.25L 4X6</v>
          </cell>
          <cell r="E463" t="str">
            <v>Nalu</v>
          </cell>
          <cell r="F463" t="str">
            <v>Original Zero Sugar</v>
          </cell>
          <cell r="G463" t="str">
            <v xml:space="preserve">SLIMCAN </v>
          </cell>
          <cell r="H463" t="str">
            <v xml:space="preserve"> %</v>
          </cell>
          <cell r="I463" t="str">
            <v>4 x 6 x 0.25L</v>
          </cell>
          <cell r="J463" t="str">
            <v/>
          </cell>
          <cell r="K463">
            <v>24</v>
          </cell>
          <cell r="L463" t="str">
            <v>6% - 3%</v>
          </cell>
          <cell r="M463" t="str">
            <v>24</v>
          </cell>
          <cell r="N463" t="str">
            <v>M</v>
          </cell>
          <cell r="O463" t="str">
            <v>0</v>
          </cell>
          <cell r="P463">
            <v>0.25</v>
          </cell>
          <cell r="Q463" t="str">
            <v>5061013964135</v>
          </cell>
          <cell r="R463" t="str">
            <v>5.35 x 5.35 x 13.43</v>
          </cell>
          <cell r="S463">
            <v>0.25</v>
          </cell>
          <cell r="T463">
            <v>0.26</v>
          </cell>
          <cell r="U463">
            <v>0</v>
          </cell>
          <cell r="V463" t="str">
            <v>6 x 0.25L</v>
          </cell>
          <cell r="W463" t="str">
            <v>CARDBOARD</v>
          </cell>
          <cell r="X463" t="str">
            <v>5061013964142</v>
          </cell>
          <cell r="Y463" t="str">
            <v>15.9 x 10.6 x 13.55</v>
          </cell>
          <cell r="Z463">
            <v>1.502</v>
          </cell>
          <cell r="AA463">
            <v>1.597</v>
          </cell>
          <cell r="AB463">
            <v>0</v>
          </cell>
          <cell r="AC463" t="str">
            <v>4 x 6 x 0.25L</v>
          </cell>
          <cell r="AD463" t="str">
            <v>TRAY OVER CARDBOARD</v>
          </cell>
          <cell r="AE463" t="str">
            <v>5061013964159</v>
          </cell>
          <cell r="AF463" t="str">
            <v>33.1 x 21.7 x 13.8</v>
          </cell>
          <cell r="AG463">
            <v>6.008</v>
          </cell>
          <cell r="AH463">
            <v>6.44</v>
          </cell>
          <cell r="AI463">
            <v>0</v>
          </cell>
          <cell r="AJ463">
            <v>16</v>
          </cell>
          <cell r="AK463">
            <v>10</v>
          </cell>
          <cell r="AL463">
            <v>160</v>
          </cell>
          <cell r="AM463">
            <v>1200</v>
          </cell>
          <cell r="AN463">
            <v>1000</v>
          </cell>
          <cell r="AO463">
            <v>1543</v>
          </cell>
          <cell r="AP463">
            <v>961.28</v>
          </cell>
          <cell r="AQ463">
            <v>1061.011</v>
          </cell>
          <cell r="AR463">
            <v>3</v>
          </cell>
          <cell r="AS463">
            <v>0</v>
          </cell>
          <cell r="AT463" t="str">
            <v>CHEP</v>
          </cell>
          <cell r="AU463" t="str">
            <v>5061013964166</v>
          </cell>
        </row>
        <row r="464">
          <cell r="A464">
            <v>644238</v>
          </cell>
          <cell r="B464" t="str">
            <v>8218</v>
          </cell>
          <cell r="C464" t="str">
            <v>MONSTER MIXXD PUNCH BLIK 0.50L X24</v>
          </cell>
          <cell r="D464" t="str">
            <v>MONSTER PUNCH MIXXD BOITE 0.50L X24</v>
          </cell>
          <cell r="E464" t="str">
            <v>Monster</v>
          </cell>
          <cell r="F464" t="str">
            <v>Punch MIXXD</v>
          </cell>
          <cell r="G464" t="str">
            <v xml:space="preserve">CAN </v>
          </cell>
          <cell r="H464" t="str">
            <v xml:space="preserve"> %</v>
          </cell>
          <cell r="I464" t="str">
            <v>24 x 0.5L</v>
          </cell>
          <cell r="J464" t="str">
            <v/>
          </cell>
          <cell r="K464">
            <v>24</v>
          </cell>
          <cell r="L464" t="str">
            <v>6% - 3%</v>
          </cell>
          <cell r="M464" t="str">
            <v>24</v>
          </cell>
          <cell r="N464" t="str">
            <v>M</v>
          </cell>
          <cell r="O464" t="str">
            <v>28</v>
          </cell>
          <cell r="P464">
            <v>0.5</v>
          </cell>
          <cell r="Q464" t="str">
            <v>5060337507363</v>
          </cell>
          <cell r="R464" t="str">
            <v>6.65 x 6.65 x 16.8</v>
          </cell>
          <cell r="S464">
            <v>0.51900000000000002</v>
          </cell>
          <cell r="T464">
            <v>0.53500000000000003</v>
          </cell>
          <cell r="U464">
            <v>0</v>
          </cell>
          <cell r="V464" t="str">
            <v>1 x 0.5L</v>
          </cell>
          <cell r="W464" t="str">
            <v>CAN</v>
          </cell>
          <cell r="X464" t="str">
            <v>5060337507363</v>
          </cell>
          <cell r="Y464" t="str">
            <v>6.65 x 6.65 x 16.8</v>
          </cell>
          <cell r="Z464">
            <v>0.51900000000000002</v>
          </cell>
          <cell r="AA464">
            <v>0.53500000000000003</v>
          </cell>
          <cell r="AB464">
            <v>0</v>
          </cell>
          <cell r="AC464" t="str">
            <v>24 x 0.5L</v>
          </cell>
          <cell r="AD464" t="str">
            <v>TRAY WITH SHRINK</v>
          </cell>
          <cell r="AE464" t="str">
            <v>5056784906187</v>
          </cell>
          <cell r="AF464" t="str">
            <v>40.5 x 27.2 x 17.1</v>
          </cell>
          <cell r="AG464">
            <v>12.456</v>
          </cell>
          <cell r="AH464">
            <v>12.946</v>
          </cell>
          <cell r="AI464">
            <v>0</v>
          </cell>
          <cell r="AJ464">
            <v>10</v>
          </cell>
          <cell r="AK464">
            <v>8</v>
          </cell>
          <cell r="AL464">
            <v>80</v>
          </cell>
          <cell r="AM464">
            <v>1217</v>
          </cell>
          <cell r="AN464">
            <v>1000</v>
          </cell>
          <cell r="AO464">
            <v>1529</v>
          </cell>
          <cell r="AP464">
            <v>996.48</v>
          </cell>
          <cell r="AQ464">
            <v>1066.348</v>
          </cell>
          <cell r="AR464">
            <v>3</v>
          </cell>
          <cell r="AS464">
            <v>0</v>
          </cell>
          <cell r="AT464" t="str">
            <v>CHEP</v>
          </cell>
          <cell r="AU464" t="str">
            <v>5056784906194</v>
          </cell>
        </row>
        <row r="465">
          <cell r="A465">
            <v>644242</v>
          </cell>
          <cell r="B465" t="str">
            <v>8213</v>
          </cell>
          <cell r="C465" t="str">
            <v>MONSTER ABSOLUTELY ZERO BLIK 0.50L X24</v>
          </cell>
          <cell r="D465" t="str">
            <v>MONSTER ABSOLUTELY ZERO BOITE 0.50L X24</v>
          </cell>
          <cell r="E465" t="str">
            <v>Monster</v>
          </cell>
          <cell r="F465" t="str">
            <v>Absolutely Zero</v>
          </cell>
          <cell r="G465" t="str">
            <v xml:space="preserve">CAN </v>
          </cell>
          <cell r="H465" t="str">
            <v xml:space="preserve"> %</v>
          </cell>
          <cell r="I465" t="str">
            <v>24 x 0.5L</v>
          </cell>
          <cell r="J465" t="str">
            <v/>
          </cell>
          <cell r="K465">
            <v>24</v>
          </cell>
          <cell r="L465" t="str">
            <v>6% - 3%</v>
          </cell>
          <cell r="M465" t="str">
            <v>24</v>
          </cell>
          <cell r="N465" t="str">
            <v>M</v>
          </cell>
          <cell r="O465" t="str">
            <v>14</v>
          </cell>
          <cell r="P465">
            <v>0.5</v>
          </cell>
          <cell r="Q465" t="str">
            <v>5060166696641</v>
          </cell>
          <cell r="R465" t="str">
            <v>6.65 x 6.65 x 16.8</v>
          </cell>
          <cell r="S465">
            <v>0.502</v>
          </cell>
          <cell r="T465">
            <v>0.51800000000000002</v>
          </cell>
          <cell r="U465">
            <v>0</v>
          </cell>
          <cell r="V465" t="str">
            <v>1 x 0.5L</v>
          </cell>
          <cell r="W465" t="str">
            <v>CAN</v>
          </cell>
          <cell r="X465" t="str">
            <v>5060166696641</v>
          </cell>
          <cell r="Y465" t="str">
            <v>6.65 x 6.65 x 16.8</v>
          </cell>
          <cell r="Z465">
            <v>0.502</v>
          </cell>
          <cell r="AA465">
            <v>0.51800000000000002</v>
          </cell>
          <cell r="AB465">
            <v>0</v>
          </cell>
          <cell r="AC465" t="str">
            <v>24 x 0.5L</v>
          </cell>
          <cell r="AD465" t="str">
            <v>TRAY WITH SHRINK</v>
          </cell>
          <cell r="AE465" t="str">
            <v>5056784906163</v>
          </cell>
          <cell r="AF465" t="str">
            <v>40.5 x 27.2 x 17.1</v>
          </cell>
          <cell r="AG465">
            <v>12.05</v>
          </cell>
          <cell r="AH465">
            <v>12.54</v>
          </cell>
          <cell r="AI465">
            <v>0</v>
          </cell>
          <cell r="AJ465">
            <v>10</v>
          </cell>
          <cell r="AK465">
            <v>8</v>
          </cell>
          <cell r="AL465">
            <v>80</v>
          </cell>
          <cell r="AM465">
            <v>1217</v>
          </cell>
          <cell r="AN465">
            <v>1000</v>
          </cell>
          <cell r="AO465">
            <v>1529</v>
          </cell>
          <cell r="AP465">
            <v>964</v>
          </cell>
          <cell r="AQ465">
            <v>1033.9000000000001</v>
          </cell>
          <cell r="AR465">
            <v>3</v>
          </cell>
          <cell r="AS465">
            <v>0</v>
          </cell>
          <cell r="AT465" t="str">
            <v>CHEP</v>
          </cell>
          <cell r="AU465" t="str">
            <v>5056784906170</v>
          </cell>
        </row>
        <row r="466">
          <cell r="A466">
            <v>644250</v>
          </cell>
          <cell r="B466" t="str">
            <v>8236</v>
          </cell>
          <cell r="C466" t="str">
            <v>COCA-COLA BLIK 0.33L X24 SLEEK SAMP</v>
          </cell>
          <cell r="D466" t="str">
            <v>COCA-COLA BOITE 0.33L X24 SLEEK SAMP</v>
          </cell>
          <cell r="E466" t="str">
            <v>Coca-Cola</v>
          </cell>
          <cell r="F466" t="str">
            <v/>
          </cell>
          <cell r="G466" t="str">
            <v>SLEEKCAN</v>
          </cell>
          <cell r="H466" t="str">
            <v xml:space="preserve"> %</v>
          </cell>
          <cell r="I466" t="str">
            <v>24 x 0.33L</v>
          </cell>
          <cell r="J466" t="str">
            <v/>
          </cell>
          <cell r="K466">
            <v>24</v>
          </cell>
          <cell r="L466" t="str">
            <v>6% - 3%</v>
          </cell>
          <cell r="M466" t="str">
            <v>12</v>
          </cell>
          <cell r="N466" t="str">
            <v>M</v>
          </cell>
          <cell r="O466" t="str">
            <v>0</v>
          </cell>
          <cell r="P466">
            <v>0.33</v>
          </cell>
          <cell r="Q466" t="str">
            <v>n/a</v>
          </cell>
          <cell r="R466" t="str">
            <v>5.8 x 5.8 x 14.55</v>
          </cell>
          <cell r="S466">
            <v>0.34300000000000003</v>
          </cell>
          <cell r="T466">
            <v>0.35499999999999998</v>
          </cell>
          <cell r="U466">
            <v>0</v>
          </cell>
          <cell r="V466" t="str">
            <v>1 x 0.33L</v>
          </cell>
          <cell r="W466" t="str">
            <v>ALU</v>
          </cell>
          <cell r="X466" t="str">
            <v>n/a</v>
          </cell>
          <cell r="Y466" t="str">
            <v>5.8 x 5.8 x 14.55</v>
          </cell>
          <cell r="Z466">
            <v>0.34300000000000003</v>
          </cell>
          <cell r="AA466">
            <v>0.35499999999999998</v>
          </cell>
          <cell r="AB466">
            <v>0</v>
          </cell>
          <cell r="AC466" t="str">
            <v>24 x 0.33L</v>
          </cell>
          <cell r="AD466" t="str">
            <v>TRAY WITH SHRINK</v>
          </cell>
          <cell r="AE466" t="str">
            <v>5000112684636</v>
          </cell>
          <cell r="AF466" t="str">
            <v>35.8 x 23.7 x 14.75</v>
          </cell>
          <cell r="AG466">
            <v>8.2249999999999996</v>
          </cell>
          <cell r="AH466">
            <v>8.5909999999999993</v>
          </cell>
          <cell r="AI466">
            <v>0</v>
          </cell>
          <cell r="AJ466">
            <v>13</v>
          </cell>
          <cell r="AK466">
            <v>10</v>
          </cell>
          <cell r="AL466">
            <v>130</v>
          </cell>
          <cell r="AM466">
            <v>1200</v>
          </cell>
          <cell r="AN466">
            <v>1000</v>
          </cell>
          <cell r="AO466">
            <v>1638</v>
          </cell>
          <cell r="AP466">
            <v>1069.25</v>
          </cell>
          <cell r="AQ466">
            <v>1147.133</v>
          </cell>
          <cell r="AR466">
            <v>3</v>
          </cell>
          <cell r="AS466">
            <v>0</v>
          </cell>
          <cell r="AT466" t="str">
            <v>CHEP</v>
          </cell>
          <cell r="AU466" t="str">
            <v>5000112472684</v>
          </cell>
        </row>
        <row r="467">
          <cell r="A467">
            <v>644274</v>
          </cell>
          <cell r="B467" t="str">
            <v>8219</v>
          </cell>
          <cell r="C467" t="str">
            <v>FUZE TEA GREEN TEA PET 0.40L X4 EURO CHEP</v>
          </cell>
          <cell r="D467" t="str">
            <v>FUZE TEA GREEN TEA PET 0.40L X4 EURO CHEP</v>
          </cell>
          <cell r="E467" t="str">
            <v>Fuze tea</v>
          </cell>
          <cell r="F467" t="str">
            <v>Green Tea</v>
          </cell>
          <cell r="G467" t="str">
            <v>PET</v>
          </cell>
          <cell r="H467" t="str">
            <v xml:space="preserve"> %</v>
          </cell>
          <cell r="I467" t="str">
            <v>4 x 0.4L</v>
          </cell>
          <cell r="J467" t="str">
            <v/>
          </cell>
          <cell r="K467">
            <v>4</v>
          </cell>
          <cell r="L467" t="str">
            <v>6% - 3%</v>
          </cell>
          <cell r="M467" t="str">
            <v>7</v>
          </cell>
          <cell r="N467" t="str">
            <v>M</v>
          </cell>
          <cell r="O467" t="str">
            <v>0</v>
          </cell>
          <cell r="P467">
            <v>0.4</v>
          </cell>
          <cell r="Q467" t="str">
            <v>5449000333520</v>
          </cell>
          <cell r="R467" t="str">
            <v>6.31 x 6.31 x 19.5</v>
          </cell>
          <cell r="S467">
            <v>0.40600000000000003</v>
          </cell>
          <cell r="T467">
            <v>0.42899999999999999</v>
          </cell>
          <cell r="U467">
            <v>0</v>
          </cell>
          <cell r="V467" t="str">
            <v>4 x 0.4L</v>
          </cell>
          <cell r="W467" t="str">
            <v>SHRINK</v>
          </cell>
          <cell r="X467" t="str">
            <v>5449000333537</v>
          </cell>
          <cell r="Y467" t="str">
            <v>12.7 x 12.7 x 19.6</v>
          </cell>
          <cell r="Z467">
            <v>1.6240000000000001</v>
          </cell>
          <cell r="AA467">
            <v>1.7230000000000001</v>
          </cell>
          <cell r="AB467">
            <v>0</v>
          </cell>
          <cell r="AC467" t="str">
            <v>4 x 0.4L</v>
          </cell>
          <cell r="AD467" t="str">
            <v>SHRINKWRAPPED</v>
          </cell>
          <cell r="AE467" t="str">
            <v>5449000333537</v>
          </cell>
          <cell r="AF467" t="str">
            <v>12.7 x 12.7 x 19.6</v>
          </cell>
          <cell r="AG467">
            <v>1.6240000000000001</v>
          </cell>
          <cell r="AH467">
            <v>1.7230000000000001</v>
          </cell>
          <cell r="AI467">
            <v>0</v>
          </cell>
          <cell r="AJ467">
            <v>54</v>
          </cell>
          <cell r="AK467">
            <v>6</v>
          </cell>
          <cell r="AL467">
            <v>324</v>
          </cell>
          <cell r="AM467">
            <v>1200</v>
          </cell>
          <cell r="AN467">
            <v>800</v>
          </cell>
          <cell r="AO467">
            <v>1347</v>
          </cell>
          <cell r="AP467">
            <v>526.17600000000004</v>
          </cell>
          <cell r="AQ467">
            <v>585.35</v>
          </cell>
          <cell r="AR467">
            <v>1</v>
          </cell>
          <cell r="AS467">
            <v>0</v>
          </cell>
          <cell r="AT467" t="str">
            <v>EURO CHEP</v>
          </cell>
          <cell r="AU467" t="str">
            <v>3383260019065</v>
          </cell>
        </row>
        <row r="468">
          <cell r="A468">
            <v>644294</v>
          </cell>
          <cell r="B468" t="str">
            <v>1130</v>
          </cell>
          <cell r="C468" t="str">
            <v>COCA-COLA LEMON PDE BLIK 0.33L X24 SLEEK</v>
          </cell>
          <cell r="D468" t="str">
            <v>COCA-COLA LEMON PDE BOITE 0.33L X24 SLEEK</v>
          </cell>
          <cell r="E468" t="str">
            <v>Coca-Cola</v>
          </cell>
          <cell r="F468" t="str">
            <v>Lemon</v>
          </cell>
          <cell r="G468" t="str">
            <v>SLEEKCAN</v>
          </cell>
          <cell r="H468" t="str">
            <v xml:space="preserve"> %</v>
          </cell>
          <cell r="I468" t="str">
            <v>24 x 0.33L</v>
          </cell>
          <cell r="J468" t="str">
            <v/>
          </cell>
          <cell r="K468">
            <v>24</v>
          </cell>
          <cell r="L468" t="str">
            <v>N/A</v>
          </cell>
          <cell r="M468" t="str">
            <v>12</v>
          </cell>
          <cell r="N468" t="str">
            <v>M</v>
          </cell>
          <cell r="O468" t="str">
            <v>0</v>
          </cell>
          <cell r="P468">
            <v>0.33</v>
          </cell>
          <cell r="Q468" t="str">
            <v>5000112684667</v>
          </cell>
          <cell r="R468" t="str">
            <v>5.8 x 5.8 x 14.55</v>
          </cell>
          <cell r="S468">
            <v>0.34300000000000003</v>
          </cell>
          <cell r="T468">
            <v>0.35499999999999998</v>
          </cell>
          <cell r="U468">
            <v>0</v>
          </cell>
          <cell r="V468" t="str">
            <v>1 x 0.33L</v>
          </cell>
          <cell r="W468" t="str">
            <v>CAN</v>
          </cell>
          <cell r="X468" t="str">
            <v>5000112684667</v>
          </cell>
          <cell r="Y468" t="str">
            <v>5.8 x 5.8 x 14.55</v>
          </cell>
          <cell r="Z468">
            <v>0.34300000000000003</v>
          </cell>
          <cell r="AA468">
            <v>0.35499999999999998</v>
          </cell>
          <cell r="AB468">
            <v>0</v>
          </cell>
          <cell r="AC468" t="str">
            <v>24 x 0.33L</v>
          </cell>
          <cell r="AD468" t="str">
            <v>TRAY WITHOUT SHRINK</v>
          </cell>
          <cell r="AE468" t="str">
            <v>5000112684674</v>
          </cell>
          <cell r="AF468" t="str">
            <v>35.7 x 23.6 x 14.7</v>
          </cell>
          <cell r="AG468">
            <v>8.2260000000000009</v>
          </cell>
          <cell r="AH468">
            <v>8.5869999999999997</v>
          </cell>
          <cell r="AI468">
            <v>0</v>
          </cell>
          <cell r="AJ468">
            <v>11</v>
          </cell>
          <cell r="AK468">
            <v>9</v>
          </cell>
          <cell r="AL468">
            <v>99</v>
          </cell>
          <cell r="AM468">
            <v>1200</v>
          </cell>
          <cell r="AN468">
            <v>827</v>
          </cell>
          <cell r="AO468">
            <v>1467</v>
          </cell>
          <cell r="AP468">
            <v>814.37400000000002</v>
          </cell>
          <cell r="AQ468">
            <v>875.49400000000003</v>
          </cell>
          <cell r="AR468">
            <v>1</v>
          </cell>
          <cell r="AS468">
            <v>0</v>
          </cell>
          <cell r="AT468" t="str">
            <v xml:space="preserve">EURO One-way </v>
          </cell>
          <cell r="AU468" t="str">
            <v>5000112472004</v>
          </cell>
        </row>
        <row r="469">
          <cell r="A469">
            <v>644297</v>
          </cell>
          <cell r="B469" t="str">
            <v>8220</v>
          </cell>
          <cell r="C469" t="str">
            <v>MONSTER PIPELINE PUNCH (8) / ENERGY JUICE MANGO LOCO (8) / ULTRA (8) BLIK 0.50L X24 EURO CHEP</v>
          </cell>
          <cell r="D469" t="str">
            <v>MONSTER PIPELINE PUNCH (8) / ENERGY JUICE MANGO LOCO (8) / ULTRA (8) BOITE 0.50L X24 EURO CHEP</v>
          </cell>
          <cell r="E469" t="str">
            <v>Monster</v>
          </cell>
          <cell r="F469" t="str">
            <v>Mix</v>
          </cell>
          <cell r="G469" t="str">
            <v xml:space="preserve">CAN </v>
          </cell>
          <cell r="H469" t="str">
            <v xml:space="preserve"> %</v>
          </cell>
          <cell r="I469" t="str">
            <v>24 x 0.5L</v>
          </cell>
          <cell r="J469" t="str">
            <v/>
          </cell>
          <cell r="K469">
            <v>24</v>
          </cell>
          <cell r="L469" t="str">
            <v>6% - 3%</v>
          </cell>
          <cell r="M469" t="str">
            <v>24</v>
          </cell>
          <cell r="N469" t="str">
            <v>M</v>
          </cell>
          <cell r="O469" t="str">
            <v>0</v>
          </cell>
          <cell r="P469">
            <v>0.5</v>
          </cell>
          <cell r="Q469" t="str">
            <v>n/a</v>
          </cell>
          <cell r="R469" t="str">
            <v>6.65 x 6.65 x 16.8</v>
          </cell>
          <cell r="S469">
            <v>0.51600000000000001</v>
          </cell>
          <cell r="T469">
            <v>0.53200000000000003</v>
          </cell>
          <cell r="U469">
            <v>0</v>
          </cell>
          <cell r="V469" t="str">
            <v>1 x 0.5L</v>
          </cell>
          <cell r="W469" t="str">
            <v>CAN</v>
          </cell>
          <cell r="X469" t="str">
            <v>n/a</v>
          </cell>
          <cell r="Y469" t="str">
            <v>6.65 x 6.65 x 16.8</v>
          </cell>
          <cell r="Z469">
            <v>0.51600000000000001</v>
          </cell>
          <cell r="AA469">
            <v>0.53200000000000003</v>
          </cell>
          <cell r="AB469">
            <v>0</v>
          </cell>
          <cell r="AC469" t="str">
            <v>24 x 0.5L</v>
          </cell>
          <cell r="AD469" t="str">
            <v>TRAY WITH SHRINK</v>
          </cell>
          <cell r="AE469" t="str">
            <v>3383260019089</v>
          </cell>
          <cell r="AF469" t="str">
            <v>40.4 x 27.1 x 17.1</v>
          </cell>
          <cell r="AG469">
            <v>12.387</v>
          </cell>
          <cell r="AH469">
            <v>12.888999999999999</v>
          </cell>
          <cell r="AI469">
            <v>0</v>
          </cell>
          <cell r="AJ469">
            <v>9</v>
          </cell>
          <cell r="AK469">
            <v>7</v>
          </cell>
          <cell r="AL469">
            <v>63</v>
          </cell>
          <cell r="AM469">
            <v>1200</v>
          </cell>
          <cell r="AN469">
            <v>800</v>
          </cell>
          <cell r="AO469">
            <v>1341</v>
          </cell>
          <cell r="AP469">
            <v>780.38099999999997</v>
          </cell>
          <cell r="AQ469">
            <v>837.34100000000001</v>
          </cell>
          <cell r="AR469">
            <v>2</v>
          </cell>
          <cell r="AS469">
            <v>0</v>
          </cell>
          <cell r="AT469" t="str">
            <v>EURO CHEP</v>
          </cell>
          <cell r="AU469" t="str">
            <v>3383260019072</v>
          </cell>
        </row>
        <row r="470">
          <cell r="A470">
            <v>644368</v>
          </cell>
          <cell r="B470" t="str">
            <v>3272</v>
          </cell>
          <cell r="C470" t="str">
            <v>AQUARIUS DAILY ZERO LEMON BLIK 0.33L 4X6 SLEEK</v>
          </cell>
          <cell r="D470" t="str">
            <v>AQUARIUS DAILY ZERO CITRON BOITE 0.33L 4X6 SLEEK</v>
          </cell>
          <cell r="E470" t="str">
            <v>Aquarius</v>
          </cell>
          <cell r="F470" t="str">
            <v>Zero Lemon</v>
          </cell>
          <cell r="G470" t="str">
            <v>SLEEKCAN</v>
          </cell>
          <cell r="H470" t="str">
            <v xml:space="preserve"> %</v>
          </cell>
          <cell r="I470" t="str">
            <v>4 x 6 x 0.33L</v>
          </cell>
          <cell r="J470" t="str">
            <v/>
          </cell>
          <cell r="K470">
            <v>24</v>
          </cell>
          <cell r="L470" t="str">
            <v>6% - 3%</v>
          </cell>
          <cell r="M470" t="str">
            <v>6</v>
          </cell>
          <cell r="N470" t="str">
            <v>M</v>
          </cell>
          <cell r="O470" t="str">
            <v>0</v>
          </cell>
          <cell r="P470">
            <v>0.33</v>
          </cell>
          <cell r="Q470" t="str">
            <v>5449000340504</v>
          </cell>
          <cell r="R470" t="str">
            <v>5.8 x 5.8 x 14.55</v>
          </cell>
          <cell r="S470">
            <v>0.33</v>
          </cell>
          <cell r="T470">
            <v>0.34200000000000003</v>
          </cell>
          <cell r="U470">
            <v>0</v>
          </cell>
          <cell r="V470" t="str">
            <v>6 x 0.33L</v>
          </cell>
          <cell r="W470" t="str">
            <v>SHRINK</v>
          </cell>
          <cell r="X470" t="str">
            <v>5449000340511</v>
          </cell>
          <cell r="Y470" t="str">
            <v>17.55 x 11.7 x 14.55</v>
          </cell>
          <cell r="Z470">
            <v>1.9770000000000001</v>
          </cell>
          <cell r="AA470">
            <v>2.056</v>
          </cell>
          <cell r="AB470">
            <v>0</v>
          </cell>
          <cell r="AC470" t="str">
            <v>4 x 6 x 0.33L</v>
          </cell>
          <cell r="AD470" t="str">
            <v>TRAY WITHOUT SHRINK</v>
          </cell>
          <cell r="AE470" t="str">
            <v>5449000340559</v>
          </cell>
          <cell r="AF470" t="str">
            <v>35.8 x 23.7 x 14.75</v>
          </cell>
          <cell r="AG470">
            <v>7.9089999999999998</v>
          </cell>
          <cell r="AH470">
            <v>8.2889999999999997</v>
          </cell>
          <cell r="AI470">
            <v>0</v>
          </cell>
          <cell r="AJ470">
            <v>13</v>
          </cell>
          <cell r="AK470">
            <v>10</v>
          </cell>
          <cell r="AL470">
            <v>130</v>
          </cell>
          <cell r="AM470">
            <v>1200</v>
          </cell>
          <cell r="AN470">
            <v>1000</v>
          </cell>
          <cell r="AO470">
            <v>1638</v>
          </cell>
          <cell r="AP470">
            <v>1028.17</v>
          </cell>
          <cell r="AQ470">
            <v>1107.8720000000001</v>
          </cell>
          <cell r="AR470">
            <v>3</v>
          </cell>
          <cell r="AS470">
            <v>0</v>
          </cell>
          <cell r="AT470" t="str">
            <v>CHEP</v>
          </cell>
          <cell r="AU470" t="str">
            <v>5449000733146</v>
          </cell>
        </row>
        <row r="471">
          <cell r="A471">
            <v>644369</v>
          </cell>
          <cell r="B471" t="str">
            <v>3271</v>
          </cell>
          <cell r="C471" t="str">
            <v>AQUARIUS DAILY RED PEACH BLIK 0.33L 4X6 SLEEK</v>
          </cell>
          <cell r="D471" t="str">
            <v>AQUARIUS DAILY RED PEACH BOITE 0.33L 4X6 SLEEK</v>
          </cell>
          <cell r="E471" t="str">
            <v>Aquarius</v>
          </cell>
          <cell r="F471" t="str">
            <v>Red Peach</v>
          </cell>
          <cell r="G471" t="str">
            <v>SLEEKCAN</v>
          </cell>
          <cell r="H471" t="str">
            <v xml:space="preserve"> %</v>
          </cell>
          <cell r="I471" t="str">
            <v>4 x 6 x 0.33L</v>
          </cell>
          <cell r="J471" t="str">
            <v/>
          </cell>
          <cell r="K471">
            <v>24</v>
          </cell>
          <cell r="L471" t="str">
            <v>6% - 3%</v>
          </cell>
          <cell r="M471" t="str">
            <v>6</v>
          </cell>
          <cell r="N471" t="str">
            <v>M</v>
          </cell>
          <cell r="O471" t="str">
            <v>0</v>
          </cell>
          <cell r="P471">
            <v>0.33</v>
          </cell>
          <cell r="Q471" t="str">
            <v>5449000340528</v>
          </cell>
          <cell r="R471" t="str">
            <v>5.8 x 5.8 x 14.55</v>
          </cell>
          <cell r="S471">
            <v>0.33900000000000002</v>
          </cell>
          <cell r="T471">
            <v>0.35099999999999998</v>
          </cell>
          <cell r="U471">
            <v>0</v>
          </cell>
          <cell r="V471" t="str">
            <v>6 x 0.33L</v>
          </cell>
          <cell r="W471" t="str">
            <v>SHRINK</v>
          </cell>
          <cell r="X471" t="str">
            <v>5449000340535</v>
          </cell>
          <cell r="Y471" t="str">
            <v>17.55 x 11.7 x 14.55</v>
          </cell>
          <cell r="Z471">
            <v>2.0329999999999999</v>
          </cell>
          <cell r="AA471">
            <v>2.1120000000000001</v>
          </cell>
          <cell r="AB471">
            <v>0</v>
          </cell>
          <cell r="AC471" t="str">
            <v>4 x 6 x 0.33L</v>
          </cell>
          <cell r="AD471" t="str">
            <v>TRAY WITHOUT SHRINK</v>
          </cell>
          <cell r="AE471" t="str">
            <v>5449000340542</v>
          </cell>
          <cell r="AF471" t="str">
            <v>35.8 x 23.7 x 14.75</v>
          </cell>
          <cell r="AG471">
            <v>8.1329999999999991</v>
          </cell>
          <cell r="AH471">
            <v>8.5120000000000005</v>
          </cell>
          <cell r="AI471">
            <v>0</v>
          </cell>
          <cell r="AJ471">
            <v>13</v>
          </cell>
          <cell r="AK471">
            <v>10</v>
          </cell>
          <cell r="AL471">
            <v>130</v>
          </cell>
          <cell r="AM471">
            <v>1200</v>
          </cell>
          <cell r="AN471">
            <v>1000</v>
          </cell>
          <cell r="AO471">
            <v>1638</v>
          </cell>
          <cell r="AP471">
            <v>1057.29</v>
          </cell>
          <cell r="AQ471">
            <v>1136.9059999999999</v>
          </cell>
          <cell r="AR471">
            <v>3</v>
          </cell>
          <cell r="AS471">
            <v>0</v>
          </cell>
          <cell r="AT471" t="str">
            <v>CHEP</v>
          </cell>
          <cell r="AU471" t="str">
            <v>5449000733139</v>
          </cell>
        </row>
        <row r="472">
          <cell r="A472">
            <v>644384</v>
          </cell>
          <cell r="B472" t="str">
            <v>3200</v>
          </cell>
          <cell r="C472" t="str">
            <v>MONSTER ENERGY LANDO NORRIS ZERO SUGAR BLIK 0.50L X24</v>
          </cell>
          <cell r="D472" t="str">
            <v>MONSTER ENERGY LANDO NORRIS ZERO SUGAR BOITE 0.50L X24</v>
          </cell>
          <cell r="E472" t="str">
            <v>Monster</v>
          </cell>
          <cell r="F472" t="str">
            <v>Energy Lando Norris Zero Sugar</v>
          </cell>
          <cell r="G472" t="str">
            <v xml:space="preserve">CAN </v>
          </cell>
          <cell r="H472" t="str">
            <v xml:space="preserve"> %</v>
          </cell>
          <cell r="I472" t="str">
            <v>24 x 0.5L</v>
          </cell>
          <cell r="J472" t="str">
            <v/>
          </cell>
          <cell r="K472">
            <v>24</v>
          </cell>
          <cell r="L472" t="str">
            <v>6% - 3%</v>
          </cell>
          <cell r="M472" t="str">
            <v>24</v>
          </cell>
          <cell r="N472" t="str">
            <v>M</v>
          </cell>
          <cell r="O472" t="str">
            <v>0</v>
          </cell>
          <cell r="P472">
            <v>0.5</v>
          </cell>
          <cell r="Q472" t="str">
            <v>5056784907351</v>
          </cell>
          <cell r="R472" t="str">
            <v>6.65 x 6.65 x 16.8</v>
          </cell>
          <cell r="S472">
            <v>0.503</v>
          </cell>
          <cell r="T472">
            <v>0.51900000000000002</v>
          </cell>
          <cell r="U472">
            <v>0</v>
          </cell>
          <cell r="V472" t="str">
            <v>1 x 0.5L</v>
          </cell>
          <cell r="W472" t="str">
            <v>CAN</v>
          </cell>
          <cell r="X472" t="str">
            <v>5056784907351</v>
          </cell>
          <cell r="Y472" t="str">
            <v>6.65 x 6.65 x 16.8</v>
          </cell>
          <cell r="Z472">
            <v>0.503</v>
          </cell>
          <cell r="AA472">
            <v>0.51900000000000002</v>
          </cell>
          <cell r="AB472">
            <v>0</v>
          </cell>
          <cell r="AC472" t="str">
            <v>24 x 0.5L</v>
          </cell>
          <cell r="AD472" t="str">
            <v>TRAY WITH SHRINK</v>
          </cell>
          <cell r="AE472" t="str">
            <v>5056784907368</v>
          </cell>
          <cell r="AF472" t="str">
            <v>40.5 x 27.2 x 17.1</v>
          </cell>
          <cell r="AG472">
            <v>12.061</v>
          </cell>
          <cell r="AH472">
            <v>12.553000000000001</v>
          </cell>
          <cell r="AI472">
            <v>0</v>
          </cell>
          <cell r="AJ472">
            <v>10</v>
          </cell>
          <cell r="AK472">
            <v>8</v>
          </cell>
          <cell r="AL472">
            <v>80</v>
          </cell>
          <cell r="AM472">
            <v>1217</v>
          </cell>
          <cell r="AN472">
            <v>1000</v>
          </cell>
          <cell r="AO472">
            <v>1529</v>
          </cell>
          <cell r="AP472">
            <v>964.88</v>
          </cell>
          <cell r="AQ472">
            <v>1034.9559999999999</v>
          </cell>
          <cell r="AR472">
            <v>3</v>
          </cell>
          <cell r="AS472">
            <v>0</v>
          </cell>
          <cell r="AT472" t="str">
            <v>CHEP</v>
          </cell>
          <cell r="AU472" t="str">
            <v>5056784907375</v>
          </cell>
        </row>
        <row r="473">
          <cell r="A473">
            <v>644386</v>
          </cell>
          <cell r="B473" t="str">
            <v>6333</v>
          </cell>
          <cell r="C473" t="str">
            <v>JACK DANIEL'S &amp; COCA-COLA (36) / ABSOLUT SPRITE (36) / BACARDI AND COCA-COLA (36) BLIK 0.33L 36x1 BLIK 0.25L 72x1 PPD</v>
          </cell>
          <cell r="D473" t="str">
            <v>JACK DANIEL'S &amp; COCA-COLA (36) / ABSOLUT SPRITE (36) / BACARDI AND COCA-COLA (36) BOITE 0.33L 36x1 BOITE 0.25L 72x1 PPD</v>
          </cell>
          <cell r="E473" t="str">
            <v>Jack Daniels &amp; Coca-Cola/Absolut Sprite/Bacardi and Coca-Cola</v>
          </cell>
          <cell r="F473" t="str">
            <v>Mix</v>
          </cell>
          <cell r="G473" t="str">
            <v xml:space="preserve">CAN </v>
          </cell>
          <cell r="H473" t="str">
            <v>5.00 %</v>
          </cell>
          <cell r="I473" t="str">
            <v>36 x 0.33L/72 x 0.25L</v>
          </cell>
          <cell r="J473" t="str">
            <v/>
          </cell>
          <cell r="K473">
            <v>108</v>
          </cell>
          <cell r="L473" t="str">
            <v>21%-17%</v>
          </cell>
          <cell r="M473" t="str">
            <v>12</v>
          </cell>
          <cell r="N473" t="str">
            <v>M</v>
          </cell>
          <cell r="O473" t="str">
            <v>0</v>
          </cell>
          <cell r="P473" t="str">
            <v>0.33/0.25</v>
          </cell>
          <cell r="Q473" t="str">
            <v>n/a</v>
          </cell>
          <cell r="R473" t="str">
            <v>5.35 x 5.35 x 13.4/6.65 x 6.65 x 11.55</v>
          </cell>
          <cell r="S473">
            <v>0.28399999999999997</v>
          </cell>
          <cell r="T473">
            <v>0.29299999999999998</v>
          </cell>
          <cell r="U473">
            <v>0</v>
          </cell>
          <cell r="V473" t="str">
            <v>1 x 0.33L/1 x 0.25L</v>
          </cell>
          <cell r="W473" t="str">
            <v>CAN</v>
          </cell>
          <cell r="X473" t="str">
            <v>n/a</v>
          </cell>
          <cell r="Y473" t="str">
            <v>5.35 x 5.35 x 13.4/6.65 x 6.65 x 11.55</v>
          </cell>
          <cell r="Z473">
            <v>0.28399999999999997</v>
          </cell>
          <cell r="AA473">
            <v>0.29299999999999998</v>
          </cell>
          <cell r="AB473">
            <v>0</v>
          </cell>
          <cell r="AC473" t="str">
            <v>36 x 0.33L/72 x 0.25L</v>
          </cell>
          <cell r="AD473" t="str">
            <v>QUARTER PALLET DISPLAY</v>
          </cell>
          <cell r="AE473" t="str">
            <v>3383260019133</v>
          </cell>
          <cell r="AF473" t="str">
            <v>60 x 40 x 132.2</v>
          </cell>
          <cell r="AG473">
            <v>30.702000000000002</v>
          </cell>
          <cell r="AH473">
            <v>39.404000000000003</v>
          </cell>
          <cell r="AI473">
            <v>0</v>
          </cell>
          <cell r="AJ473">
            <v>4</v>
          </cell>
          <cell r="AK473">
            <v>1</v>
          </cell>
          <cell r="AL473">
            <v>4</v>
          </cell>
          <cell r="AM473">
            <v>1200</v>
          </cell>
          <cell r="AN473">
            <v>800</v>
          </cell>
          <cell r="AO473">
            <v>1466</v>
          </cell>
          <cell r="AP473">
            <v>122.80800000000001</v>
          </cell>
          <cell r="AQ473">
            <v>182.61600000000001</v>
          </cell>
          <cell r="AR473">
            <v>1</v>
          </cell>
          <cell r="AS473">
            <v>0</v>
          </cell>
          <cell r="AT473" t="str">
            <v>1xECHEP + 4x1/4 CHEP</v>
          </cell>
          <cell r="AU473" t="str">
            <v>3383260019140</v>
          </cell>
        </row>
        <row r="474">
          <cell r="A474">
            <v>644390</v>
          </cell>
          <cell r="B474" t="str">
            <v>0690</v>
          </cell>
          <cell r="C474" t="str">
            <v>FANTA ZERO ORANGE BLIK 0.25L 3X8</v>
          </cell>
          <cell r="D474" t="str">
            <v>FANTA ZERO ORANGE BOITE 0.25L 3X8</v>
          </cell>
          <cell r="E474" t="str">
            <v>Fanta</v>
          </cell>
          <cell r="F474" t="str">
            <v>Zero Orange</v>
          </cell>
          <cell r="G474" t="str">
            <v xml:space="preserve">SLIMCAN </v>
          </cell>
          <cell r="H474" t="str">
            <v xml:space="preserve"> %</v>
          </cell>
          <cell r="I474" t="str">
            <v>3 x 8 x 0.25L</v>
          </cell>
          <cell r="J474" t="str">
            <v/>
          </cell>
          <cell r="K474">
            <v>24</v>
          </cell>
          <cell r="L474" t="str">
            <v>6% - 3%</v>
          </cell>
          <cell r="M474" t="str">
            <v>6</v>
          </cell>
          <cell r="N474" t="str">
            <v>M</v>
          </cell>
          <cell r="O474" t="str">
            <v>0</v>
          </cell>
          <cell r="P474">
            <v>0.25</v>
          </cell>
          <cell r="Q474" t="str">
            <v>5449000256379</v>
          </cell>
          <cell r="R474" t="str">
            <v>5.35 x 5.35 x 13.43</v>
          </cell>
          <cell r="S474">
            <v>0.25</v>
          </cell>
          <cell r="T474">
            <v>0.26</v>
          </cell>
          <cell r="U474">
            <v>0</v>
          </cell>
          <cell r="V474" t="str">
            <v>8 x 0.25L</v>
          </cell>
          <cell r="W474" t="str">
            <v>SHRINK</v>
          </cell>
          <cell r="X474" t="str">
            <v>5449000256386</v>
          </cell>
          <cell r="Y474" t="str">
            <v>21.4 x 10.7 x 13.5</v>
          </cell>
          <cell r="Z474">
            <v>2.0019999999999998</v>
          </cell>
          <cell r="AA474">
            <v>2.0819999999999999</v>
          </cell>
          <cell r="AB474">
            <v>0</v>
          </cell>
          <cell r="AC474" t="str">
            <v>3 x 8 x 0.25L</v>
          </cell>
          <cell r="AD474" t="str">
            <v>TRAY WITH SHRINK</v>
          </cell>
          <cell r="AE474" t="str">
            <v>5449000256393</v>
          </cell>
          <cell r="AF474" t="str">
            <v>32.6 x 21.9 x 13.68</v>
          </cell>
          <cell r="AG474">
            <v>6.0060000000000002</v>
          </cell>
          <cell r="AH474">
            <v>6.2969999999999997</v>
          </cell>
          <cell r="AI474">
            <v>0</v>
          </cell>
          <cell r="AJ474">
            <v>16</v>
          </cell>
          <cell r="AK474">
            <v>10</v>
          </cell>
          <cell r="AL474">
            <v>160</v>
          </cell>
          <cell r="AM474">
            <v>1200</v>
          </cell>
          <cell r="AN474">
            <v>1000</v>
          </cell>
          <cell r="AO474">
            <v>1531</v>
          </cell>
          <cell r="AP474">
            <v>960.96</v>
          </cell>
          <cell r="AQ474">
            <v>1037.819</v>
          </cell>
          <cell r="AR474">
            <v>3</v>
          </cell>
          <cell r="AS474">
            <v>0</v>
          </cell>
          <cell r="AT474" t="str">
            <v>CHEP</v>
          </cell>
          <cell r="AU474" t="str">
            <v>5449000733436</v>
          </cell>
        </row>
        <row r="475">
          <cell r="A475">
            <v>644391</v>
          </cell>
          <cell r="B475" t="str">
            <v>0692</v>
          </cell>
          <cell r="C475" t="str">
            <v>SPRITE ZERO BLIK 0.25L 3X8</v>
          </cell>
          <cell r="D475" t="str">
            <v>SPRITE ZERO BOITE 0.25L 3X8</v>
          </cell>
          <cell r="E475" t="str">
            <v>Sprite</v>
          </cell>
          <cell r="F475" t="str">
            <v>No Sugar</v>
          </cell>
          <cell r="G475" t="str">
            <v xml:space="preserve">SLIMCAN </v>
          </cell>
          <cell r="H475" t="str">
            <v xml:space="preserve"> %</v>
          </cell>
          <cell r="I475" t="str">
            <v>3 x 8 x 0.25L</v>
          </cell>
          <cell r="J475" t="str">
            <v/>
          </cell>
          <cell r="K475">
            <v>24</v>
          </cell>
          <cell r="L475" t="str">
            <v>6% - 3%</v>
          </cell>
          <cell r="M475" t="str">
            <v>6</v>
          </cell>
          <cell r="N475" t="str">
            <v>M</v>
          </cell>
          <cell r="O475" t="str">
            <v>0</v>
          </cell>
          <cell r="P475">
            <v>0.25</v>
          </cell>
          <cell r="Q475" t="str">
            <v>5449000228321</v>
          </cell>
          <cell r="R475" t="str">
            <v>5.35 x 5.35 x 13.43</v>
          </cell>
          <cell r="S475">
            <v>0.25</v>
          </cell>
          <cell r="T475">
            <v>0.26</v>
          </cell>
          <cell r="U475">
            <v>0</v>
          </cell>
          <cell r="V475" t="str">
            <v>8 x 0.25L</v>
          </cell>
          <cell r="W475" t="str">
            <v>SHRINK</v>
          </cell>
          <cell r="X475" t="str">
            <v>5449000249302</v>
          </cell>
          <cell r="Y475" t="str">
            <v>21.4 x 10.7 x 13.5</v>
          </cell>
          <cell r="Z475">
            <v>1.996</v>
          </cell>
          <cell r="AA475">
            <v>2.077</v>
          </cell>
          <cell r="AB475">
            <v>0</v>
          </cell>
          <cell r="AC475" t="str">
            <v>3 x 8 x 0.25L</v>
          </cell>
          <cell r="AD475" t="str">
            <v>TRAY WITH SHRINK</v>
          </cell>
          <cell r="AE475" t="str">
            <v>5449000249319</v>
          </cell>
          <cell r="AF475" t="str">
            <v>32.6 x 21.9 x 13.68</v>
          </cell>
          <cell r="AG475">
            <v>5.9889999999999999</v>
          </cell>
          <cell r="AH475">
            <v>6.28</v>
          </cell>
          <cell r="AI475">
            <v>0</v>
          </cell>
          <cell r="AJ475">
            <v>16</v>
          </cell>
          <cell r="AK475">
            <v>10</v>
          </cell>
          <cell r="AL475">
            <v>160</v>
          </cell>
          <cell r="AM475">
            <v>1200</v>
          </cell>
          <cell r="AN475">
            <v>1000</v>
          </cell>
          <cell r="AO475">
            <v>1531</v>
          </cell>
          <cell r="AP475">
            <v>958.24</v>
          </cell>
          <cell r="AQ475">
            <v>1035.1310000000001</v>
          </cell>
          <cell r="AR475">
            <v>3</v>
          </cell>
          <cell r="AS475">
            <v>0</v>
          </cell>
          <cell r="AT475" t="str">
            <v>CHEP</v>
          </cell>
          <cell r="AU475" t="str">
            <v>5449000733429</v>
          </cell>
        </row>
        <row r="476">
          <cell r="A476">
            <v>644472</v>
          </cell>
          <cell r="B476" t="str">
            <v>6334</v>
          </cell>
          <cell r="C476" t="str">
            <v>MONSTER ENERGY JUICE MANGO LOCO (24)/ MONSTER ULTRA (24)/ MONSTER ENERGY ZERO SUGAR GREEN (24) BLIK 0.50L 72X4 PPD</v>
          </cell>
          <cell r="D476" t="str">
            <v>MONSTER ENERGY JUICE MANGO LOCO (24)/ MONSTER ULTRA (24)/ MONSTER ENERGY ZERO SUGAR GREEN (24) BOITE 0.50L 72X4 PPD</v>
          </cell>
          <cell r="E476" t="str">
            <v>Monster</v>
          </cell>
          <cell r="F476" t="str">
            <v>Mix</v>
          </cell>
          <cell r="G476" t="str">
            <v xml:space="preserve">CAN </v>
          </cell>
          <cell r="H476" t="str">
            <v xml:space="preserve"> %</v>
          </cell>
          <cell r="I476" t="str">
            <v>72 x 4 x 0.5L</v>
          </cell>
          <cell r="J476" t="str">
            <v/>
          </cell>
          <cell r="K476">
            <v>288</v>
          </cell>
          <cell r="L476" t="str">
            <v>6% - 3%</v>
          </cell>
          <cell r="M476" t="str">
            <v>24</v>
          </cell>
          <cell r="N476" t="str">
            <v>M</v>
          </cell>
          <cell r="O476" t="str">
            <v>0</v>
          </cell>
          <cell r="P476">
            <v>0.5</v>
          </cell>
          <cell r="Q476" t="str">
            <v>n/a</v>
          </cell>
          <cell r="R476" t="str">
            <v>6.65 x 6.65 x 16.8</v>
          </cell>
          <cell r="S476">
            <v>0.51</v>
          </cell>
          <cell r="T476">
            <v>0.52600000000000002</v>
          </cell>
          <cell r="U476">
            <v>0</v>
          </cell>
          <cell r="V476" t="str">
            <v>4 x 0.5L</v>
          </cell>
          <cell r="W476" t="str">
            <v>SHRINK</v>
          </cell>
          <cell r="X476" t="str">
            <v>n/a</v>
          </cell>
          <cell r="Y476" t="str">
            <v>13.3 x 13.3 x 16.83</v>
          </cell>
          <cell r="Z476">
            <v>2.0409999999999999</v>
          </cell>
          <cell r="AA476">
            <v>2.1120000000000001</v>
          </cell>
          <cell r="AB476">
            <v>0</v>
          </cell>
          <cell r="AC476" t="str">
            <v>72 x 4 x 0.5L</v>
          </cell>
          <cell r="AD476" t="str">
            <v>QUARTER PALLET DISPLAY</v>
          </cell>
          <cell r="AE476" t="str">
            <v>3383260019270</v>
          </cell>
          <cell r="AF476" t="str">
            <v>60 x 40 x 123.5</v>
          </cell>
          <cell r="AG476">
            <v>146.96899999999999</v>
          </cell>
          <cell r="AH476">
            <v>154.28299999999999</v>
          </cell>
          <cell r="AI476">
            <v>0</v>
          </cell>
          <cell r="AJ476">
            <v>4</v>
          </cell>
          <cell r="AK476">
            <v>1</v>
          </cell>
          <cell r="AL476">
            <v>4</v>
          </cell>
          <cell r="AM476">
            <v>1200</v>
          </cell>
          <cell r="AN476">
            <v>800</v>
          </cell>
          <cell r="AO476">
            <v>1379</v>
          </cell>
          <cell r="AP476">
            <v>587.87599999999998</v>
          </cell>
          <cell r="AQ476">
            <v>642.44399999999996</v>
          </cell>
          <cell r="AR476">
            <v>1</v>
          </cell>
          <cell r="AS476">
            <v>0</v>
          </cell>
          <cell r="AT476" t="str">
            <v>1xECHEP + 4x1/4 CHEP</v>
          </cell>
          <cell r="AU476" t="str">
            <v>3383260019287</v>
          </cell>
        </row>
        <row r="477">
          <cell r="A477">
            <v>644507</v>
          </cell>
          <cell r="B477" t="str">
            <v>0693</v>
          </cell>
          <cell r="C477" t="str">
            <v>FANTA ZERO APPLE CITRUS TWIST BLIK 0.33L 4X6 SLEEK</v>
          </cell>
          <cell r="D477" t="str">
            <v>FANTA ZERO APPLE CITRUS TWIST BOITE 0.33L 4X6 SLEEK</v>
          </cell>
          <cell r="E477" t="str">
            <v>Fanta</v>
          </cell>
          <cell r="F477" t="str">
            <v>Zero Apple Citrus Twist</v>
          </cell>
          <cell r="G477" t="str">
            <v>SLEEKCAN</v>
          </cell>
          <cell r="H477" t="str">
            <v xml:space="preserve"> %</v>
          </cell>
          <cell r="I477" t="str">
            <v>4 x 6 x 0.33L</v>
          </cell>
          <cell r="J477" t="str">
            <v/>
          </cell>
          <cell r="K477">
            <v>24</v>
          </cell>
          <cell r="L477" t="str">
            <v>6% - 3%</v>
          </cell>
          <cell r="M477" t="str">
            <v>12</v>
          </cell>
          <cell r="N477" t="str">
            <v>M</v>
          </cell>
          <cell r="O477" t="str">
            <v>0</v>
          </cell>
          <cell r="P477">
            <v>0.33</v>
          </cell>
          <cell r="Q477" t="str">
            <v>5449000341273</v>
          </cell>
          <cell r="R477" t="str">
            <v>5.8 x 5.8 x 14.55</v>
          </cell>
          <cell r="S477">
            <v>0.33</v>
          </cell>
          <cell r="T477">
            <v>0.34200000000000003</v>
          </cell>
          <cell r="U477">
            <v>0</v>
          </cell>
          <cell r="V477" t="str">
            <v>6 x 0.33L</v>
          </cell>
          <cell r="W477" t="str">
            <v>SHRINK</v>
          </cell>
          <cell r="X477" t="str">
            <v>5449000341310</v>
          </cell>
          <cell r="Y477" t="str">
            <v>17.55 x 11.7 x 15.85</v>
          </cell>
          <cell r="Z477">
            <v>1.98</v>
          </cell>
          <cell r="AA477">
            <v>2.0590000000000002</v>
          </cell>
          <cell r="AB477">
            <v>0</v>
          </cell>
          <cell r="AC477" t="str">
            <v>4 x 6 x 0.33L</v>
          </cell>
          <cell r="AD477" t="str">
            <v>TRAY WITH SHRINK</v>
          </cell>
          <cell r="AE477" t="str">
            <v>5449000341327</v>
          </cell>
          <cell r="AF477" t="str">
            <v>35.8 x 23.7 x 14.75</v>
          </cell>
          <cell r="AG477">
            <v>7.92</v>
          </cell>
          <cell r="AH477">
            <v>8.3000000000000007</v>
          </cell>
          <cell r="AI477">
            <v>0</v>
          </cell>
          <cell r="AJ477">
            <v>13</v>
          </cell>
          <cell r="AK477">
            <v>10</v>
          </cell>
          <cell r="AL477">
            <v>130</v>
          </cell>
          <cell r="AM477">
            <v>1200</v>
          </cell>
          <cell r="AN477">
            <v>1000</v>
          </cell>
          <cell r="AO477">
            <v>1638</v>
          </cell>
          <cell r="AP477">
            <v>1029.5999999999999</v>
          </cell>
          <cell r="AQ477">
            <v>1109.2919999999999</v>
          </cell>
          <cell r="AR477">
            <v>3</v>
          </cell>
          <cell r="AS477">
            <v>0</v>
          </cell>
          <cell r="AT477" t="str">
            <v>CHEP</v>
          </cell>
          <cell r="AU477" t="str">
            <v>5449000733740</v>
          </cell>
        </row>
        <row r="478">
          <cell r="A478">
            <v>644514</v>
          </cell>
          <cell r="B478" t="str">
            <v>0694</v>
          </cell>
          <cell r="C478" t="str">
            <v>FANTA ZERO APPLE CITRUS TWIST BLIK 0.33L 4X6 SLEEK EURO</v>
          </cell>
          <cell r="D478" t="str">
            <v>FANTA ZERO APPLE CITRUS TWIST BOITE 0.33L 4X6 SLEEK EURO</v>
          </cell>
          <cell r="E478" t="str">
            <v>Fanta</v>
          </cell>
          <cell r="F478" t="str">
            <v>Zero Apple Citrus Twist</v>
          </cell>
          <cell r="G478" t="str">
            <v>SLEEKCAN</v>
          </cell>
          <cell r="H478" t="str">
            <v xml:space="preserve"> %</v>
          </cell>
          <cell r="I478" t="str">
            <v>4 x 6 x 0.33L</v>
          </cell>
          <cell r="J478" t="str">
            <v/>
          </cell>
          <cell r="K478">
            <v>24</v>
          </cell>
          <cell r="L478" t="str">
            <v>6% - 3%</v>
          </cell>
          <cell r="M478" t="str">
            <v>12</v>
          </cell>
          <cell r="N478" t="str">
            <v>M</v>
          </cell>
          <cell r="O478" t="str">
            <v>0</v>
          </cell>
          <cell r="P478">
            <v>0.33</v>
          </cell>
          <cell r="Q478" t="str">
            <v>5449000341273</v>
          </cell>
          <cell r="R478" t="str">
            <v>5.85 x 5.85 x 14.55</v>
          </cell>
          <cell r="S478">
            <v>0.33</v>
          </cell>
          <cell r="T478">
            <v>0.34200000000000003</v>
          </cell>
          <cell r="U478">
            <v>0</v>
          </cell>
          <cell r="V478" t="str">
            <v>6 x 0.33L</v>
          </cell>
          <cell r="W478" t="str">
            <v>SHRINK</v>
          </cell>
          <cell r="X478" t="str">
            <v>5449000341310</v>
          </cell>
          <cell r="Y478" t="str">
            <v>17.55 x 11.7 x 14.55</v>
          </cell>
          <cell r="Z478">
            <v>1.98</v>
          </cell>
          <cell r="AA478">
            <v>2.0590000000000002</v>
          </cell>
          <cell r="AB478">
            <v>0</v>
          </cell>
          <cell r="AC478" t="str">
            <v>4 x 6 x 0.33L</v>
          </cell>
          <cell r="AD478" t="str">
            <v>TRAY WITH SHRINK</v>
          </cell>
          <cell r="AE478" t="str">
            <v>5449000341327</v>
          </cell>
          <cell r="AF478" t="str">
            <v>35.8 x 23.7 x 14.75</v>
          </cell>
          <cell r="AG478">
            <v>7.92</v>
          </cell>
          <cell r="AH478">
            <v>8.2379999999999995</v>
          </cell>
          <cell r="AI478">
            <v>0</v>
          </cell>
          <cell r="AJ478">
            <v>10</v>
          </cell>
          <cell r="AK478">
            <v>9</v>
          </cell>
          <cell r="AL478">
            <v>90</v>
          </cell>
          <cell r="AM478">
            <v>1200</v>
          </cell>
          <cell r="AN478">
            <v>800</v>
          </cell>
          <cell r="AO478">
            <v>1467</v>
          </cell>
          <cell r="AP478">
            <v>712.8</v>
          </cell>
          <cell r="AQ478">
            <v>766.70399999999995</v>
          </cell>
          <cell r="AR478">
            <v>1.5</v>
          </cell>
          <cell r="AS478">
            <v>0</v>
          </cell>
          <cell r="AT478" t="str">
            <v>EURO CHEP</v>
          </cell>
          <cell r="AU478" t="str">
            <v>3383260019300</v>
          </cell>
        </row>
        <row r="479">
          <cell r="A479">
            <v>644520</v>
          </cell>
          <cell r="B479" t="str">
            <v>0696</v>
          </cell>
          <cell r="C479" t="str">
            <v>COCA-COLA CHERRY GLAS 0.20L X24</v>
          </cell>
          <cell r="D479" t="str">
            <v>COCA-COLA CHERRY VERRE 0.20L X24</v>
          </cell>
          <cell r="E479" t="str">
            <v>Coca-Cola</v>
          </cell>
          <cell r="F479" t="str">
            <v>Cherry</v>
          </cell>
          <cell r="G479" t="str">
            <v>REF. GLASS</v>
          </cell>
          <cell r="H479" t="str">
            <v xml:space="preserve"> %</v>
          </cell>
          <cell r="I479" t="str">
            <v>24 x 0.2L</v>
          </cell>
          <cell r="J479" t="str">
            <v/>
          </cell>
          <cell r="K479">
            <v>24</v>
          </cell>
          <cell r="L479" t="str">
            <v>6% - 3%</v>
          </cell>
          <cell r="M479" t="str">
            <v>12</v>
          </cell>
          <cell r="N479" t="str">
            <v>M</v>
          </cell>
          <cell r="O479" t="str">
            <v>1</v>
          </cell>
          <cell r="P479">
            <v>0.2</v>
          </cell>
          <cell r="Q479" t="str">
            <v>42099765</v>
          </cell>
          <cell r="R479" t="str">
            <v>5.9 x 5.9 x 19.65</v>
          </cell>
          <cell r="S479">
            <v>0.20799999999999999</v>
          </cell>
          <cell r="T479">
            <v>0.52</v>
          </cell>
          <cell r="U479">
            <v>0.1</v>
          </cell>
          <cell r="V479" t="str">
            <v>1 x 0.2L</v>
          </cell>
          <cell r="W479" t="str">
            <v xml:space="preserve">REF. GLASS  </v>
          </cell>
          <cell r="X479" t="str">
            <v>42099765</v>
          </cell>
          <cell r="Y479" t="str">
            <v>5.9 x 5.9 x 19.65</v>
          </cell>
          <cell r="Z479">
            <v>0.20799999999999999</v>
          </cell>
          <cell r="AA479">
            <v>0.52</v>
          </cell>
          <cell r="AB479">
            <v>0.1</v>
          </cell>
          <cell r="AC479" t="str">
            <v>24 x 0.2L</v>
          </cell>
          <cell r="AD479" t="str">
            <v>CASE</v>
          </cell>
          <cell r="AE479" t="str">
            <v>5449000000187</v>
          </cell>
          <cell r="AF479" t="str">
            <v>40 x 30 x 23</v>
          </cell>
          <cell r="AG479">
            <v>4.9989999999999997</v>
          </cell>
          <cell r="AH479">
            <v>14.287000000000001</v>
          </cell>
          <cell r="AI479">
            <v>5</v>
          </cell>
          <cell r="AJ479">
            <v>10</v>
          </cell>
          <cell r="AK479">
            <v>7</v>
          </cell>
          <cell r="AL479">
            <v>70</v>
          </cell>
          <cell r="AM479">
            <v>1200</v>
          </cell>
          <cell r="AN479">
            <v>1000</v>
          </cell>
          <cell r="AO479">
            <v>1773</v>
          </cell>
          <cell r="AP479">
            <v>349.93</v>
          </cell>
          <cell r="AQ479">
            <v>1030.116</v>
          </cell>
          <cell r="AR479">
            <v>3</v>
          </cell>
          <cell r="AS479">
            <v>350</v>
          </cell>
          <cell r="AT479" t="str">
            <v>CHEP</v>
          </cell>
          <cell r="AU479" t="str">
            <v>5449000734167</v>
          </cell>
        </row>
        <row r="480">
          <cell r="A480">
            <v>644524</v>
          </cell>
          <cell r="B480" t="str">
            <v>0697</v>
          </cell>
          <cell r="C480" t="str">
            <v>COCA-COLA CHERRY PET 1.00L X6</v>
          </cell>
          <cell r="D480" t="str">
            <v>COCA-COLA CHERRY PET 1.00L X6</v>
          </cell>
          <cell r="E480" t="str">
            <v>Coca-Cola</v>
          </cell>
          <cell r="F480" t="str">
            <v>Cherry</v>
          </cell>
          <cell r="G480" t="str">
            <v>PET</v>
          </cell>
          <cell r="H480" t="str">
            <v xml:space="preserve"> %</v>
          </cell>
          <cell r="I480" t="str">
            <v>6 x 1L</v>
          </cell>
          <cell r="J480" t="str">
            <v/>
          </cell>
          <cell r="K480">
            <v>6</v>
          </cell>
          <cell r="L480" t="str">
            <v>6% - 3%</v>
          </cell>
          <cell r="M480" t="str">
            <v>6</v>
          </cell>
          <cell r="N480" t="str">
            <v>M</v>
          </cell>
          <cell r="O480" t="str">
            <v>0</v>
          </cell>
          <cell r="P480">
            <v>1</v>
          </cell>
          <cell r="Q480" t="str">
            <v>5449000093899</v>
          </cell>
          <cell r="R480" t="str">
            <v>8.4 x 8.4 x 27.5</v>
          </cell>
          <cell r="S480">
            <v>1.042</v>
          </cell>
          <cell r="T480">
            <v>1.075</v>
          </cell>
          <cell r="U480">
            <v>0</v>
          </cell>
          <cell r="V480" t="str">
            <v>6 x 1L</v>
          </cell>
          <cell r="W480" t="str">
            <v>SHRINK</v>
          </cell>
          <cell r="X480" t="str">
            <v>5449000341617</v>
          </cell>
          <cell r="Y480" t="str">
            <v>25.2 x 16.8 x 27.5</v>
          </cell>
          <cell r="Z480">
            <v>6.2489999999999997</v>
          </cell>
          <cell r="AA480">
            <v>6.4649999999999999</v>
          </cell>
          <cell r="AB480">
            <v>0</v>
          </cell>
          <cell r="AC480" t="str">
            <v>6 x 1L</v>
          </cell>
          <cell r="AD480" t="str">
            <v>SHRINKWRAPPED</v>
          </cell>
          <cell r="AE480" t="str">
            <v>5449000341617</v>
          </cell>
          <cell r="AF480" t="str">
            <v>25.2 x 16.8 x 27.5</v>
          </cell>
          <cell r="AG480">
            <v>6.2489999999999997</v>
          </cell>
          <cell r="AH480">
            <v>6.4649999999999999</v>
          </cell>
          <cell r="AI480">
            <v>0</v>
          </cell>
          <cell r="AJ480">
            <v>28</v>
          </cell>
          <cell r="AK480">
            <v>5</v>
          </cell>
          <cell r="AL480">
            <v>140</v>
          </cell>
          <cell r="AM480">
            <v>1200</v>
          </cell>
          <cell r="AN480">
            <v>1008</v>
          </cell>
          <cell r="AO480">
            <v>1548</v>
          </cell>
          <cell r="AP480">
            <v>874.86</v>
          </cell>
          <cell r="AQ480">
            <v>937.42100000000005</v>
          </cell>
          <cell r="AR480">
            <v>2</v>
          </cell>
          <cell r="AS480">
            <v>0</v>
          </cell>
          <cell r="AT480" t="str">
            <v>CHEP</v>
          </cell>
          <cell r="AU480" t="str">
            <v>5449000734099</v>
          </cell>
        </row>
        <row r="481">
          <cell r="A481">
            <v>644550</v>
          </cell>
          <cell r="B481" t="str">
            <v>0698</v>
          </cell>
          <cell r="C481" t="str">
            <v>MINUTE MAID ORANGE NECTAR BRICK 0.20L 5X6</v>
          </cell>
          <cell r="D481" t="str">
            <v>MINUTE MAID ORANGE NECTAR BRICK 0.20L 5X6</v>
          </cell>
          <cell r="E481" t="str">
            <v>Minute Maid</v>
          </cell>
          <cell r="F481" t="str">
            <v>Orange Nectar</v>
          </cell>
          <cell r="G481" t="str">
            <v>BRICKPACK</v>
          </cell>
          <cell r="H481" t="str">
            <v xml:space="preserve"> %</v>
          </cell>
          <cell r="I481" t="str">
            <v>5 x 6 x 0.2L</v>
          </cell>
          <cell r="J481" t="str">
            <v/>
          </cell>
          <cell r="K481">
            <v>30</v>
          </cell>
          <cell r="L481" t="str">
            <v>6% - 3%</v>
          </cell>
          <cell r="M481" t="str">
            <v>9</v>
          </cell>
          <cell r="N481" t="str">
            <v>M</v>
          </cell>
          <cell r="O481" t="str">
            <v>14</v>
          </cell>
          <cell r="P481">
            <v>0.2</v>
          </cell>
          <cell r="Q481" t="str">
            <v>54032613</v>
          </cell>
          <cell r="R481" t="str">
            <v>4.75 x 3.75 x 12</v>
          </cell>
          <cell r="S481">
            <v>0.20799999999999999</v>
          </cell>
          <cell r="T481">
            <v>0.217</v>
          </cell>
          <cell r="U481">
            <v>0</v>
          </cell>
          <cell r="V481" t="str">
            <v>6 x 0.2L</v>
          </cell>
          <cell r="W481" t="str">
            <v>SHRINK</v>
          </cell>
          <cell r="X481" t="str">
            <v>5449000340108</v>
          </cell>
          <cell r="Y481" t="str">
            <v>14.2 x 7.6 x 12</v>
          </cell>
          <cell r="Z481">
            <v>1.2509999999999999</v>
          </cell>
          <cell r="AA481">
            <v>1.3129999999999999</v>
          </cell>
          <cell r="AB481">
            <v>0</v>
          </cell>
          <cell r="AC481" t="str">
            <v>5 x 6 x 0.2L</v>
          </cell>
          <cell r="AD481" t="str">
            <v>TRAY WITHOUT SHRINK</v>
          </cell>
          <cell r="AE481" t="str">
            <v>5449000340092</v>
          </cell>
          <cell r="AF481" t="str">
            <v>39.6 x 15.2 x 12.3</v>
          </cell>
          <cell r="AG481">
            <v>6.2530000000000001</v>
          </cell>
          <cell r="AH481">
            <v>6.6379999999999999</v>
          </cell>
          <cell r="AI481">
            <v>0</v>
          </cell>
          <cell r="AJ481">
            <v>18</v>
          </cell>
          <cell r="AK481">
            <v>8</v>
          </cell>
          <cell r="AL481">
            <v>144</v>
          </cell>
          <cell r="AM481">
            <v>1200</v>
          </cell>
          <cell r="AN481">
            <v>1000</v>
          </cell>
          <cell r="AO481">
            <v>1147</v>
          </cell>
          <cell r="AP481">
            <v>900.43200000000002</v>
          </cell>
          <cell r="AQ481">
            <v>986.24800000000005</v>
          </cell>
          <cell r="AR481">
            <v>1</v>
          </cell>
          <cell r="AS481">
            <v>0</v>
          </cell>
          <cell r="AT481" t="str">
            <v>CHEP</v>
          </cell>
          <cell r="AU481" t="str">
            <v>5449000733610</v>
          </cell>
        </row>
        <row r="482">
          <cell r="A482">
            <v>644551</v>
          </cell>
          <cell r="B482" t="str">
            <v>6361</v>
          </cell>
          <cell r="C482" t="str">
            <v>MONSTER ENERGY JUICE BAD APPLE BLIK 0.50L X24 EURO</v>
          </cell>
          <cell r="D482" t="str">
            <v>MONSTER ENERGY JUICE BAD APPLE BOITE 0.50L X24 EURO</v>
          </cell>
          <cell r="E482" t="str">
            <v xml:space="preserve">Monster </v>
          </cell>
          <cell r="F482" t="str">
            <v>Juice Bad Apple</v>
          </cell>
          <cell r="G482" t="str">
            <v xml:space="preserve">CAN </v>
          </cell>
          <cell r="H482" t="str">
            <v xml:space="preserve"> %</v>
          </cell>
          <cell r="I482" t="str">
            <v>24 x 0.5L</v>
          </cell>
          <cell r="J482" t="str">
            <v/>
          </cell>
          <cell r="K482">
            <v>24</v>
          </cell>
          <cell r="L482" t="str">
            <v>6% - 3%</v>
          </cell>
          <cell r="M482" t="str">
            <v>24</v>
          </cell>
          <cell r="N482" t="str">
            <v>M</v>
          </cell>
          <cell r="O482" t="str">
            <v>0</v>
          </cell>
          <cell r="P482">
            <v>0.5</v>
          </cell>
          <cell r="Q482" t="str">
            <v>5061013945516</v>
          </cell>
          <cell r="R482" t="str">
            <v>6.65 x 6.65 x 16.8</v>
          </cell>
          <cell r="S482">
            <v>0.51800000000000002</v>
          </cell>
          <cell r="T482">
            <v>0.53400000000000003</v>
          </cell>
          <cell r="U482">
            <v>0</v>
          </cell>
          <cell r="V482" t="str">
            <v>1 x 0.5L</v>
          </cell>
          <cell r="W482" t="str">
            <v>CAN</v>
          </cell>
          <cell r="X482" t="str">
            <v>5061013945516</v>
          </cell>
          <cell r="Y482" t="str">
            <v>6.65 x 6.65 x 16.8</v>
          </cell>
          <cell r="Z482">
            <v>0.51800000000000002</v>
          </cell>
          <cell r="AA482">
            <v>0.53400000000000003</v>
          </cell>
          <cell r="AB482">
            <v>0</v>
          </cell>
          <cell r="AC482" t="str">
            <v>24 x 0.5L</v>
          </cell>
          <cell r="AD482" t="str">
            <v>TRAY WITH SHRINK</v>
          </cell>
          <cell r="AE482" t="str">
            <v>5061013945523</v>
          </cell>
          <cell r="AF482" t="str">
            <v>40.4 x 27.1 x 17.1</v>
          </cell>
          <cell r="AG482">
            <v>12.42</v>
          </cell>
          <cell r="AH482">
            <v>12.922000000000001</v>
          </cell>
          <cell r="AI482">
            <v>0</v>
          </cell>
          <cell r="AJ482">
            <v>9</v>
          </cell>
          <cell r="AK482">
            <v>7</v>
          </cell>
          <cell r="AL482">
            <v>63</v>
          </cell>
          <cell r="AM482">
            <v>1200</v>
          </cell>
          <cell r="AN482">
            <v>800</v>
          </cell>
          <cell r="AO482">
            <v>1341</v>
          </cell>
          <cell r="AP482">
            <v>782.46</v>
          </cell>
          <cell r="AQ482">
            <v>839.39200000000005</v>
          </cell>
          <cell r="AR482">
            <v>2</v>
          </cell>
          <cell r="AS482">
            <v>0</v>
          </cell>
          <cell r="AT482" t="str">
            <v>EURO CHEP</v>
          </cell>
          <cell r="AU482" t="str">
            <v>3383260019331</v>
          </cell>
        </row>
        <row r="483">
          <cell r="A483">
            <v>644552</v>
          </cell>
          <cell r="B483" t="str">
            <v>0842</v>
          </cell>
          <cell r="C483" t="str">
            <v>MINUTE MAID ORANGE NECTAR GLAS 0.20L X24</v>
          </cell>
          <cell r="D483" t="str">
            <v>MINUTE MAID ORANGE NECTAR VERRE 0.20L X24</v>
          </cell>
          <cell r="E483" t="str">
            <v>Minute Maid</v>
          </cell>
          <cell r="F483" t="str">
            <v>Orange Nectar</v>
          </cell>
          <cell r="G483" t="str">
            <v>REF. GLASS</v>
          </cell>
          <cell r="H483" t="str">
            <v xml:space="preserve"> %</v>
          </cell>
          <cell r="I483" t="str">
            <v>24 x 0.2L</v>
          </cell>
          <cell r="J483" t="str">
            <v/>
          </cell>
          <cell r="K483">
            <v>24</v>
          </cell>
          <cell r="L483" t="str">
            <v>6% - 3%</v>
          </cell>
          <cell r="M483" t="str">
            <v>9</v>
          </cell>
          <cell r="N483" t="str">
            <v>M</v>
          </cell>
          <cell r="O483" t="str">
            <v>0</v>
          </cell>
          <cell r="P483">
            <v>0.2</v>
          </cell>
          <cell r="Q483" t="str">
            <v>54033702</v>
          </cell>
          <cell r="R483" t="str">
            <v>5.9 x 5.9 x 19.89</v>
          </cell>
          <cell r="S483">
            <v>0.20799999999999999</v>
          </cell>
          <cell r="T483">
            <v>0.56699999999999995</v>
          </cell>
          <cell r="U483">
            <v>0.1</v>
          </cell>
          <cell r="V483" t="str">
            <v>1 x 0.2L</v>
          </cell>
          <cell r="W483" t="str">
            <v xml:space="preserve">REF. GLASS  </v>
          </cell>
          <cell r="X483" t="str">
            <v>54033702</v>
          </cell>
          <cell r="Y483" t="str">
            <v>5.9 x 5.9 x 19.89</v>
          </cell>
          <cell r="Z483">
            <v>0.20799999999999999</v>
          </cell>
          <cell r="AA483">
            <v>0.56699999999999995</v>
          </cell>
          <cell r="AB483">
            <v>0.1</v>
          </cell>
          <cell r="AC483" t="str">
            <v>24 x 0.2L</v>
          </cell>
          <cell r="AD483" t="str">
            <v>CASE</v>
          </cell>
          <cell r="AE483" t="str">
            <v>5449000341150</v>
          </cell>
          <cell r="AF483" t="str">
            <v>40 x 30 x 23</v>
          </cell>
          <cell r="AG483">
            <v>5.0019999999999998</v>
          </cell>
          <cell r="AH483">
            <v>15.419</v>
          </cell>
          <cell r="AI483">
            <v>5</v>
          </cell>
          <cell r="AJ483">
            <v>10</v>
          </cell>
          <cell r="AK483">
            <v>7</v>
          </cell>
          <cell r="AL483">
            <v>70</v>
          </cell>
          <cell r="AM483">
            <v>1200</v>
          </cell>
          <cell r="AN483">
            <v>1000</v>
          </cell>
          <cell r="AO483">
            <v>1773</v>
          </cell>
          <cell r="AP483">
            <v>350.14</v>
          </cell>
          <cell r="AQ483">
            <v>1109.4280000000001</v>
          </cell>
          <cell r="AR483">
            <v>3</v>
          </cell>
          <cell r="AS483">
            <v>350</v>
          </cell>
          <cell r="AT483" t="str">
            <v>CHEP</v>
          </cell>
          <cell r="AU483" t="str">
            <v>5449000733658</v>
          </cell>
        </row>
        <row r="484">
          <cell r="A484">
            <v>644556</v>
          </cell>
          <cell r="B484" t="str">
            <v>0843</v>
          </cell>
          <cell r="C484" t="str">
            <v>MINUTE MAID ORANGE NECTAR PET 0.33L 6X4</v>
          </cell>
          <cell r="D484" t="str">
            <v>MINUTE MAID ORANGE NECTAR PET 0.33L 6X4</v>
          </cell>
          <cell r="E484" t="str">
            <v>Minute Maid</v>
          </cell>
          <cell r="F484" t="str">
            <v>Orange Nectar</v>
          </cell>
          <cell r="G484" t="str">
            <v>PET</v>
          </cell>
          <cell r="H484" t="str">
            <v xml:space="preserve"> %</v>
          </cell>
          <cell r="I484" t="str">
            <v>6 x 4 x 0.33L</v>
          </cell>
          <cell r="J484" t="str">
            <v/>
          </cell>
          <cell r="K484">
            <v>24</v>
          </cell>
          <cell r="L484" t="str">
            <v>6% - 3%</v>
          </cell>
          <cell r="M484" t="str">
            <v>6</v>
          </cell>
          <cell r="N484" t="str">
            <v>M</v>
          </cell>
          <cell r="O484" t="str">
            <v>0</v>
          </cell>
          <cell r="P484">
            <v>0.33</v>
          </cell>
          <cell r="Q484" t="str">
            <v>54032491</v>
          </cell>
          <cell r="R484" t="str">
            <v>5.7 x 5.7 x 18.35</v>
          </cell>
          <cell r="S484">
            <v>0.34399999999999997</v>
          </cell>
          <cell r="T484">
            <v>0.36799999999999999</v>
          </cell>
          <cell r="U484">
            <v>0</v>
          </cell>
          <cell r="V484" t="str">
            <v>4 x 0.33L</v>
          </cell>
          <cell r="W484" t="str">
            <v>SHRINK</v>
          </cell>
          <cell r="X484" t="str">
            <v>5449000341136</v>
          </cell>
          <cell r="Y484" t="str">
            <v>11.5 x 11.5 x 18.4</v>
          </cell>
          <cell r="Z484">
            <v>1.3759999999999999</v>
          </cell>
          <cell r="AA484">
            <v>1.4770000000000001</v>
          </cell>
          <cell r="AB484">
            <v>0</v>
          </cell>
          <cell r="AC484" t="str">
            <v>6 x 4 x 0.33L</v>
          </cell>
          <cell r="AD484" t="str">
            <v>SHRINKWRAPPED</v>
          </cell>
          <cell r="AE484" t="str">
            <v>5449000341143</v>
          </cell>
          <cell r="AF484" t="str">
            <v>34.4 x 23 x 18.4</v>
          </cell>
          <cell r="AG484">
            <v>8.2539999999999996</v>
          </cell>
          <cell r="AH484">
            <v>8.891</v>
          </cell>
          <cell r="AI484">
            <v>0</v>
          </cell>
          <cell r="AJ484">
            <v>15</v>
          </cell>
          <cell r="AK484">
            <v>8</v>
          </cell>
          <cell r="AL484">
            <v>120</v>
          </cell>
          <cell r="AM484">
            <v>1200</v>
          </cell>
          <cell r="AN484">
            <v>1032</v>
          </cell>
          <cell r="AO484">
            <v>1648</v>
          </cell>
          <cell r="AP484">
            <v>990.48</v>
          </cell>
          <cell r="AQ484">
            <v>1100.02</v>
          </cell>
          <cell r="AR484">
            <v>1</v>
          </cell>
          <cell r="AS484">
            <v>0</v>
          </cell>
          <cell r="AT484" t="str">
            <v>CHEP</v>
          </cell>
          <cell r="AU484" t="str">
            <v>5449000733634</v>
          </cell>
        </row>
        <row r="485">
          <cell r="A485">
            <v>644557</v>
          </cell>
          <cell r="B485" t="str">
            <v>0844</v>
          </cell>
          <cell r="C485" t="str">
            <v>MINUTE MAID ORANGE NECTAR GTB 1.00L X6 HP</v>
          </cell>
          <cell r="D485" t="str">
            <v>MINUTE MAID ORANGE NECTAR GTB 1.00L X6 HP</v>
          </cell>
          <cell r="E485" t="str">
            <v>Minute Maid</v>
          </cell>
          <cell r="F485" t="str">
            <v>Orange Nectar</v>
          </cell>
          <cell r="G485" t="str">
            <v>GTB</v>
          </cell>
          <cell r="H485" t="str">
            <v xml:space="preserve"> %</v>
          </cell>
          <cell r="I485" t="str">
            <v>64 x 6 x 1L</v>
          </cell>
          <cell r="J485" t="str">
            <v/>
          </cell>
          <cell r="K485">
            <v>384</v>
          </cell>
          <cell r="L485" t="str">
            <v>6% - 3%</v>
          </cell>
          <cell r="M485" t="str">
            <v>9</v>
          </cell>
          <cell r="N485" t="str">
            <v>M</v>
          </cell>
          <cell r="O485" t="str">
            <v>0</v>
          </cell>
          <cell r="P485">
            <v>1</v>
          </cell>
          <cell r="Q485" t="str">
            <v>5449000341112</v>
          </cell>
          <cell r="R485" t="str">
            <v>7 x 6.1 x 25.5</v>
          </cell>
          <cell r="S485">
            <v>1.042</v>
          </cell>
          <cell r="T485">
            <v>1.073</v>
          </cell>
          <cell r="U485">
            <v>0</v>
          </cell>
          <cell r="V485" t="str">
            <v>1 x 1L</v>
          </cell>
          <cell r="W485" t="str">
            <v>GABLE TOP BRICK</v>
          </cell>
          <cell r="X485" t="str">
            <v>5449000341112</v>
          </cell>
          <cell r="Y485" t="str">
            <v>7 x 6.1 x 25.5</v>
          </cell>
          <cell r="Z485">
            <v>1.042</v>
          </cell>
          <cell r="AA485">
            <v>1.073</v>
          </cell>
          <cell r="AB485">
            <v>0</v>
          </cell>
          <cell r="AC485" t="str">
            <v>64 x 6 x 1L</v>
          </cell>
          <cell r="AD485" t="str">
            <v>HALF PALLET</v>
          </cell>
          <cell r="AE485" t="str">
            <v>3383260019317</v>
          </cell>
          <cell r="AF485" t="str">
            <v>80.5 x 61.5 x 120.3</v>
          </cell>
          <cell r="AG485">
            <v>400.19200000000001</v>
          </cell>
          <cell r="AH485">
            <v>431.077</v>
          </cell>
          <cell r="AI485">
            <v>0</v>
          </cell>
          <cell r="AJ485">
            <v>2</v>
          </cell>
          <cell r="AK485">
            <v>1</v>
          </cell>
          <cell r="AL485">
            <v>2</v>
          </cell>
          <cell r="AM485">
            <v>1200</v>
          </cell>
          <cell r="AN485">
            <v>800</v>
          </cell>
          <cell r="AO485">
            <v>1347</v>
          </cell>
          <cell r="AP485">
            <v>800.38400000000001</v>
          </cell>
          <cell r="AQ485">
            <v>887.15300000000002</v>
          </cell>
          <cell r="AR485">
            <v>1</v>
          </cell>
          <cell r="AS485">
            <v>0</v>
          </cell>
          <cell r="AT485" t="str">
            <v>1xECHEP + 2x Dusseldorfer CHEP</v>
          </cell>
          <cell r="AU485" t="str">
            <v>3383260019324</v>
          </cell>
        </row>
        <row r="486">
          <cell r="A486">
            <v>644558</v>
          </cell>
          <cell r="B486" t="str">
            <v>0846</v>
          </cell>
          <cell r="C486" t="str">
            <v>MINUTE MAID ORANGE NECTAR GTB 1.00L X6</v>
          </cell>
          <cell r="D486" t="str">
            <v>MINUTE MAID ORANGE NECTAR GTB 1.00L X6</v>
          </cell>
          <cell r="E486" t="str">
            <v>Minute Maid</v>
          </cell>
          <cell r="F486" t="str">
            <v>Orange Nectar</v>
          </cell>
          <cell r="G486" t="str">
            <v>GTB</v>
          </cell>
          <cell r="H486" t="str">
            <v xml:space="preserve"> %</v>
          </cell>
          <cell r="I486" t="str">
            <v>6 x 1L</v>
          </cell>
          <cell r="J486" t="str">
            <v/>
          </cell>
          <cell r="K486">
            <v>6</v>
          </cell>
          <cell r="L486" t="str">
            <v>6% - 3%</v>
          </cell>
          <cell r="M486" t="str">
            <v>9</v>
          </cell>
          <cell r="N486" t="str">
            <v>M</v>
          </cell>
          <cell r="O486" t="str">
            <v>14</v>
          </cell>
          <cell r="P486">
            <v>1</v>
          </cell>
          <cell r="Q486" t="str">
            <v>5449000341112</v>
          </cell>
          <cell r="R486" t="str">
            <v>7 x 6.1 x 25.5</v>
          </cell>
          <cell r="S486">
            <v>1.042</v>
          </cell>
          <cell r="T486">
            <v>1.073</v>
          </cell>
          <cell r="U486">
            <v>0</v>
          </cell>
          <cell r="V486" t="str">
            <v>1 x 1L</v>
          </cell>
          <cell r="W486" t="str">
            <v>GABLE TOP BRICK</v>
          </cell>
          <cell r="X486" t="str">
            <v>5449000341112</v>
          </cell>
          <cell r="Y486" t="str">
            <v>7 x 6.1 x 25.5</v>
          </cell>
          <cell r="Z486">
            <v>1.042</v>
          </cell>
          <cell r="AA486">
            <v>1.073</v>
          </cell>
          <cell r="AB486">
            <v>0</v>
          </cell>
          <cell r="AC486" t="str">
            <v>6 x 1L</v>
          </cell>
          <cell r="AD486" t="str">
            <v>TRAY WITHOUT SHRINK</v>
          </cell>
          <cell r="AE486" t="str">
            <v>5449000341129</v>
          </cell>
          <cell r="AF486" t="str">
            <v>20.5 x 15 x 26</v>
          </cell>
          <cell r="AG486">
            <v>6.2530000000000001</v>
          </cell>
          <cell r="AH486">
            <v>6.524</v>
          </cell>
          <cell r="AI486">
            <v>0</v>
          </cell>
          <cell r="AJ486">
            <v>40</v>
          </cell>
          <cell r="AK486">
            <v>4</v>
          </cell>
          <cell r="AL486">
            <v>160</v>
          </cell>
          <cell r="AM486">
            <v>1200</v>
          </cell>
          <cell r="AN486">
            <v>1000</v>
          </cell>
          <cell r="AO486">
            <v>1203</v>
          </cell>
          <cell r="AP486">
            <v>1000.48</v>
          </cell>
          <cell r="AQ486">
            <v>1074.21</v>
          </cell>
          <cell r="AR486">
            <v>1</v>
          </cell>
          <cell r="AS486">
            <v>0</v>
          </cell>
          <cell r="AT486" t="str">
            <v>CHEP</v>
          </cell>
          <cell r="AU486" t="str">
            <v>5449000733627</v>
          </cell>
        </row>
        <row r="487">
          <cell r="A487">
            <v>644559</v>
          </cell>
          <cell r="B487" t="str">
            <v>0845</v>
          </cell>
          <cell r="C487" t="str">
            <v>MINUTE MAID ORANGE NECTAR PET 0.33L X24</v>
          </cell>
          <cell r="D487" t="str">
            <v>MINUTE MAID ORANGE NECTAR PET 0.33L X24</v>
          </cell>
          <cell r="E487" t="str">
            <v>Minute Maid</v>
          </cell>
          <cell r="F487" t="str">
            <v>Orange Nectar</v>
          </cell>
          <cell r="G487" t="str">
            <v>PET</v>
          </cell>
          <cell r="H487" t="str">
            <v xml:space="preserve"> %</v>
          </cell>
          <cell r="I487" t="str">
            <v>24 x 0.33L</v>
          </cell>
          <cell r="J487" t="str">
            <v/>
          </cell>
          <cell r="K487">
            <v>24</v>
          </cell>
          <cell r="L487" t="str">
            <v>6% - 3%</v>
          </cell>
          <cell r="M487" t="str">
            <v>6</v>
          </cell>
          <cell r="N487" t="str">
            <v>M</v>
          </cell>
          <cell r="O487" t="str">
            <v>15</v>
          </cell>
          <cell r="P487">
            <v>0.33</v>
          </cell>
          <cell r="Q487" t="str">
            <v>54032491</v>
          </cell>
          <cell r="R487" t="str">
            <v>5.7 x 5.7 x 18.35</v>
          </cell>
          <cell r="S487">
            <v>0.34399999999999997</v>
          </cell>
          <cell r="T487">
            <v>0.36499999999999999</v>
          </cell>
          <cell r="U487">
            <v>0</v>
          </cell>
          <cell r="V487" t="str">
            <v>1 x 0.33L</v>
          </cell>
          <cell r="W487" t="str">
            <v>PET</v>
          </cell>
          <cell r="X487" t="str">
            <v>54032491</v>
          </cell>
          <cell r="Y487" t="str">
            <v>5.7 x 5.7 x 18.35</v>
          </cell>
          <cell r="Z487">
            <v>0.34399999999999997</v>
          </cell>
          <cell r="AA487">
            <v>0.36499999999999999</v>
          </cell>
          <cell r="AB487">
            <v>0</v>
          </cell>
          <cell r="AC487" t="str">
            <v>24 x 0.33L</v>
          </cell>
          <cell r="AD487" t="str">
            <v>SHRINKWRAPPED</v>
          </cell>
          <cell r="AE487" t="str">
            <v>5449000340054</v>
          </cell>
          <cell r="AF487" t="str">
            <v>34.4 x 22.9 x 18.4</v>
          </cell>
          <cell r="AG487">
            <v>8.2539999999999996</v>
          </cell>
          <cell r="AH487">
            <v>8.7959999999999994</v>
          </cell>
          <cell r="AI487">
            <v>0</v>
          </cell>
          <cell r="AJ487">
            <v>15</v>
          </cell>
          <cell r="AK487">
            <v>8</v>
          </cell>
          <cell r="AL487">
            <v>120</v>
          </cell>
          <cell r="AM487">
            <v>1200</v>
          </cell>
          <cell r="AN487">
            <v>1032</v>
          </cell>
          <cell r="AO487">
            <v>1648</v>
          </cell>
          <cell r="AP487">
            <v>990.48</v>
          </cell>
          <cell r="AQ487">
            <v>1088.414</v>
          </cell>
          <cell r="AR487">
            <v>1</v>
          </cell>
          <cell r="AS487">
            <v>0</v>
          </cell>
          <cell r="AT487" t="str">
            <v>CHEP</v>
          </cell>
          <cell r="AU487" t="str">
            <v>5449000733641</v>
          </cell>
        </row>
        <row r="488">
          <cell r="A488">
            <v>644563</v>
          </cell>
          <cell r="B488" t="str">
            <v>0872</v>
          </cell>
          <cell r="C488" t="str">
            <v>MONSTER ENERGY JUICE BAD APPLE BLIK 0.50L 6X4</v>
          </cell>
          <cell r="D488" t="str">
            <v>MONSTER ENERGY JUICE BAD APPLE BOITE 0.50L 6X4</v>
          </cell>
          <cell r="E488" t="str">
            <v xml:space="preserve">Monster </v>
          </cell>
          <cell r="F488" t="str">
            <v>Juice Bad Apple</v>
          </cell>
          <cell r="G488" t="str">
            <v xml:space="preserve">CAN </v>
          </cell>
          <cell r="H488" t="str">
            <v xml:space="preserve"> %</v>
          </cell>
          <cell r="I488" t="str">
            <v>6 x 4 x 0.5L</v>
          </cell>
          <cell r="J488" t="str">
            <v/>
          </cell>
          <cell r="K488">
            <v>24</v>
          </cell>
          <cell r="L488" t="str">
            <v>6% - 3%</v>
          </cell>
          <cell r="M488" t="str">
            <v>24</v>
          </cell>
          <cell r="N488" t="str">
            <v>M</v>
          </cell>
          <cell r="O488" t="str">
            <v>0</v>
          </cell>
          <cell r="P488">
            <v>0.5</v>
          </cell>
          <cell r="Q488" t="str">
            <v>5061013945516</v>
          </cell>
          <cell r="R488" t="str">
            <v>6.65 x 6.65 x 16.8</v>
          </cell>
          <cell r="S488">
            <v>0.51800000000000002</v>
          </cell>
          <cell r="T488">
            <v>0.53400000000000003</v>
          </cell>
          <cell r="U488">
            <v>0</v>
          </cell>
          <cell r="V488" t="str">
            <v>4 x 0.5L</v>
          </cell>
          <cell r="W488" t="str">
            <v>SHRINK</v>
          </cell>
          <cell r="X488" t="str">
            <v>5056784910894</v>
          </cell>
          <cell r="Y488" t="str">
            <v>13.3 x 13.3 x 16.83</v>
          </cell>
          <cell r="Z488">
            <v>2.0699999999999998</v>
          </cell>
          <cell r="AA488">
            <v>2.141</v>
          </cell>
          <cell r="AB488">
            <v>0</v>
          </cell>
          <cell r="AC488" t="str">
            <v>6 x 4 x 0.5L</v>
          </cell>
          <cell r="AD488" t="str">
            <v>TRAY WITH SHRINK</v>
          </cell>
          <cell r="AE488" t="str">
            <v>5056784910900</v>
          </cell>
          <cell r="AF488" t="str">
            <v>40.5 x 27.2 x 17.03</v>
          </cell>
          <cell r="AG488">
            <v>12.42</v>
          </cell>
          <cell r="AH488">
            <v>12.952</v>
          </cell>
          <cell r="AI488">
            <v>0</v>
          </cell>
          <cell r="AJ488">
            <v>10</v>
          </cell>
          <cell r="AK488">
            <v>8</v>
          </cell>
          <cell r="AL488">
            <v>80</v>
          </cell>
          <cell r="AM488">
            <v>1217</v>
          </cell>
          <cell r="AN488">
            <v>1000</v>
          </cell>
          <cell r="AO488">
            <v>1529</v>
          </cell>
          <cell r="AP488">
            <v>993.6</v>
          </cell>
          <cell r="AQ488">
            <v>1066.768</v>
          </cell>
          <cell r="AR488">
            <v>3</v>
          </cell>
          <cell r="AS488">
            <v>0</v>
          </cell>
          <cell r="AT488" t="str">
            <v>CHEP</v>
          </cell>
          <cell r="AU488" t="str">
            <v>5056784910917</v>
          </cell>
        </row>
        <row r="489">
          <cell r="A489">
            <v>644569</v>
          </cell>
          <cell r="B489" t="str">
            <v>4670</v>
          </cell>
          <cell r="C489" t="str">
            <v>COCA-COLA BLIK 0.33L X24 PROMOPACK</v>
          </cell>
          <cell r="D489" t="str">
            <v>COCA-COLA BOITE 0.33L X24 PROMOPACK</v>
          </cell>
          <cell r="E489" t="str">
            <v>Coca-Cola</v>
          </cell>
          <cell r="F489" t="str">
            <v/>
          </cell>
          <cell r="G489" t="str">
            <v xml:space="preserve">CAN </v>
          </cell>
          <cell r="H489" t="str">
            <v xml:space="preserve"> %</v>
          </cell>
          <cell r="I489" t="str">
            <v>24 x 0.33L</v>
          </cell>
          <cell r="J489" t="str">
            <v>PROMOPACK</v>
          </cell>
          <cell r="K489">
            <v>24</v>
          </cell>
          <cell r="L489" t="str">
            <v>6% - 3%</v>
          </cell>
          <cell r="M489" t="str">
            <v>12</v>
          </cell>
          <cell r="N489" t="str">
            <v>M</v>
          </cell>
          <cell r="O489" t="str">
            <v>0</v>
          </cell>
          <cell r="P489">
            <v>0.33</v>
          </cell>
          <cell r="Q489" t="str">
            <v>5449000000996</v>
          </cell>
          <cell r="R489" t="str">
            <v>6.65 x 6.65 x 11.55</v>
          </cell>
          <cell r="S489">
            <v>0.34300000000000003</v>
          </cell>
          <cell r="T489">
            <v>0.35499999999999998</v>
          </cell>
          <cell r="U489">
            <v>0</v>
          </cell>
          <cell r="V489" t="str">
            <v>24 x 0.33L</v>
          </cell>
          <cell r="W489" t="str">
            <v>TRAY WITH SHRINK</v>
          </cell>
          <cell r="X489" t="str">
            <v>5000112557107</v>
          </cell>
          <cell r="Y489" t="str">
            <v>40.4 x 27.1 x 11.8</v>
          </cell>
          <cell r="Z489">
            <v>8.2249999999999996</v>
          </cell>
          <cell r="AA489">
            <v>8.5129999999999999</v>
          </cell>
          <cell r="AB489">
            <v>0</v>
          </cell>
          <cell r="AC489" t="str">
            <v>24 x 0.33L</v>
          </cell>
          <cell r="AD489" t="str">
            <v>TRAY WITH SHRINK</v>
          </cell>
          <cell r="AE489" t="str">
            <v>5000112557107</v>
          </cell>
          <cell r="AF489" t="str">
            <v>40.4 x 27.1 x 11.8</v>
          </cell>
          <cell r="AG489">
            <v>8.2249999999999996</v>
          </cell>
          <cell r="AH489">
            <v>8.5129999999999999</v>
          </cell>
          <cell r="AI489">
            <v>0</v>
          </cell>
          <cell r="AJ489">
            <v>10</v>
          </cell>
          <cell r="AK489">
            <v>12</v>
          </cell>
          <cell r="AL489">
            <v>120</v>
          </cell>
          <cell r="AM489">
            <v>1217</v>
          </cell>
          <cell r="AN489">
            <v>1000</v>
          </cell>
          <cell r="AO489">
            <v>1579</v>
          </cell>
          <cell r="AP489">
            <v>987</v>
          </cell>
          <cell r="AQ489">
            <v>1051.8510000000001</v>
          </cell>
          <cell r="AR489">
            <v>3</v>
          </cell>
          <cell r="AS489">
            <v>0</v>
          </cell>
          <cell r="AT489" t="str">
            <v>CHEP</v>
          </cell>
          <cell r="AU489" t="str">
            <v>5000112423327</v>
          </cell>
        </row>
        <row r="490">
          <cell r="A490">
            <v>644570</v>
          </cell>
          <cell r="B490" t="str">
            <v>4671</v>
          </cell>
          <cell r="C490" t="str">
            <v>COCA-COLA ZERO BLIK 0.33L X24 PROMOPACK</v>
          </cell>
          <cell r="D490" t="str">
            <v>COCA-COLA ZERO BOITE 0.33L X24 PROMOPACK</v>
          </cell>
          <cell r="E490" t="str">
            <v>Coca-Cola Zero</v>
          </cell>
          <cell r="F490" t="str">
            <v/>
          </cell>
          <cell r="G490" t="str">
            <v xml:space="preserve">CAN </v>
          </cell>
          <cell r="H490" t="str">
            <v xml:space="preserve"> %</v>
          </cell>
          <cell r="I490" t="str">
            <v>24 x 0.33L</v>
          </cell>
          <cell r="J490" t="str">
            <v>PROMOPACK</v>
          </cell>
          <cell r="K490">
            <v>24</v>
          </cell>
          <cell r="L490" t="str">
            <v>6% - 3%</v>
          </cell>
          <cell r="M490" t="str">
            <v>6</v>
          </cell>
          <cell r="N490" t="str">
            <v>M</v>
          </cell>
          <cell r="O490" t="str">
            <v>0</v>
          </cell>
          <cell r="P490">
            <v>0.33</v>
          </cell>
          <cell r="Q490" t="str">
            <v>5449000131805</v>
          </cell>
          <cell r="R490" t="str">
            <v>6.65 x 6.65 x 11.55</v>
          </cell>
          <cell r="S490">
            <v>0.32900000000000001</v>
          </cell>
          <cell r="T490">
            <v>0.34100000000000003</v>
          </cell>
          <cell r="U490">
            <v>0</v>
          </cell>
          <cell r="V490" t="str">
            <v>24 x 0.33L</v>
          </cell>
          <cell r="W490" t="str">
            <v>TRAY WITH SHRINK</v>
          </cell>
          <cell r="X490" t="str">
            <v>5000112557169</v>
          </cell>
          <cell r="Y490" t="str">
            <v>40.4 x 27.1 x 11.8</v>
          </cell>
          <cell r="Z490">
            <v>7.9039999999999999</v>
          </cell>
          <cell r="AA490">
            <v>8.1910000000000007</v>
          </cell>
          <cell r="AB490">
            <v>0</v>
          </cell>
          <cell r="AC490" t="str">
            <v>24 x 0.33L</v>
          </cell>
          <cell r="AD490" t="str">
            <v>TRAY WITH SHRINK</v>
          </cell>
          <cell r="AE490" t="str">
            <v>5000112557169</v>
          </cell>
          <cell r="AF490" t="str">
            <v>40.4 x 27.1 x 11.8</v>
          </cell>
          <cell r="AG490">
            <v>7.9039999999999999</v>
          </cell>
          <cell r="AH490">
            <v>8.1910000000000007</v>
          </cell>
          <cell r="AI490">
            <v>0</v>
          </cell>
          <cell r="AJ490">
            <v>10</v>
          </cell>
          <cell r="AK490">
            <v>12</v>
          </cell>
          <cell r="AL490">
            <v>120</v>
          </cell>
          <cell r="AM490">
            <v>1217</v>
          </cell>
          <cell r="AN490">
            <v>1000</v>
          </cell>
          <cell r="AO490">
            <v>1579</v>
          </cell>
          <cell r="AP490">
            <v>948.48</v>
          </cell>
          <cell r="AQ490">
            <v>1013.265</v>
          </cell>
          <cell r="AR490">
            <v>3</v>
          </cell>
          <cell r="AS490">
            <v>0</v>
          </cell>
          <cell r="AT490" t="str">
            <v>CHEP</v>
          </cell>
          <cell r="AU490" t="str">
            <v>5000112423334</v>
          </cell>
        </row>
        <row r="491">
          <cell r="A491">
            <v>644571</v>
          </cell>
          <cell r="B491" t="str">
            <v>4673</v>
          </cell>
          <cell r="C491" t="str">
            <v>FANTA SINAAS BLIK 0.33L X24 PROMOPACK</v>
          </cell>
          <cell r="D491" t="str">
            <v>FANTA ORANGE BOITE 0.33L X24 PROMOPACK</v>
          </cell>
          <cell r="E491" t="str">
            <v>Fanta</v>
          </cell>
          <cell r="F491" t="str">
            <v>Orange</v>
          </cell>
          <cell r="G491" t="str">
            <v xml:space="preserve">CAN </v>
          </cell>
          <cell r="H491" t="str">
            <v xml:space="preserve"> %</v>
          </cell>
          <cell r="I491" t="str">
            <v>24 x 0.33L</v>
          </cell>
          <cell r="J491" t="str">
            <v>PROMOPACK</v>
          </cell>
          <cell r="K491">
            <v>24</v>
          </cell>
          <cell r="L491" t="str">
            <v>6% - 3%</v>
          </cell>
          <cell r="M491" t="str">
            <v>12</v>
          </cell>
          <cell r="N491" t="str">
            <v>M</v>
          </cell>
          <cell r="O491" t="str">
            <v>0</v>
          </cell>
          <cell r="P491">
            <v>0.33</v>
          </cell>
          <cell r="Q491" t="str">
            <v>5449000011527</v>
          </cell>
          <cell r="R491" t="str">
            <v>6.65 x 6.65 x 11.55</v>
          </cell>
          <cell r="S491">
            <v>0.34399999999999997</v>
          </cell>
          <cell r="T491">
            <v>0.35599999999999998</v>
          </cell>
          <cell r="U491">
            <v>0</v>
          </cell>
          <cell r="V491" t="str">
            <v>24 x 0.33L</v>
          </cell>
          <cell r="W491" t="str">
            <v>TRAY WITH SHRINK</v>
          </cell>
          <cell r="X491" t="str">
            <v>5000112557244</v>
          </cell>
          <cell r="Y491" t="str">
            <v>40.4 x 27.1 x 11.8</v>
          </cell>
          <cell r="Z491">
            <v>8.2629999999999999</v>
          </cell>
          <cell r="AA491">
            <v>8.5500000000000007</v>
          </cell>
          <cell r="AB491">
            <v>0</v>
          </cell>
          <cell r="AC491" t="str">
            <v>24 x 0.33L</v>
          </cell>
          <cell r="AD491" t="str">
            <v>TRAY WITH SHRINK</v>
          </cell>
          <cell r="AE491" t="str">
            <v>5000112557244</v>
          </cell>
          <cell r="AF491" t="str">
            <v>40.4 x 27.1 x 11.8</v>
          </cell>
          <cell r="AG491">
            <v>8.2629999999999999</v>
          </cell>
          <cell r="AH491">
            <v>8.5500000000000007</v>
          </cell>
          <cell r="AI491">
            <v>0</v>
          </cell>
          <cell r="AJ491">
            <v>10</v>
          </cell>
          <cell r="AK491">
            <v>12</v>
          </cell>
          <cell r="AL491">
            <v>120</v>
          </cell>
          <cell r="AM491">
            <v>1217</v>
          </cell>
          <cell r="AN491">
            <v>1000</v>
          </cell>
          <cell r="AO491">
            <v>1579</v>
          </cell>
          <cell r="AP491">
            <v>991.56</v>
          </cell>
          <cell r="AQ491">
            <v>1056.337</v>
          </cell>
          <cell r="AR491">
            <v>3</v>
          </cell>
          <cell r="AS491">
            <v>0</v>
          </cell>
          <cell r="AT491" t="str">
            <v>CHEP</v>
          </cell>
          <cell r="AU491" t="str">
            <v>5000112423365</v>
          </cell>
        </row>
        <row r="492">
          <cell r="A492">
            <v>644574</v>
          </cell>
          <cell r="B492" t="str">
            <v>2366</v>
          </cell>
          <cell r="C492" t="str">
            <v>COCA-COLA ZERO PET 0.50L X24 ICE COLD</v>
          </cell>
          <cell r="D492" t="str">
            <v>COCA-COLA ZERO PET 0.50L X24 ICE COLD</v>
          </cell>
          <cell r="E492" t="str">
            <v>Coca-Cola Zero</v>
          </cell>
          <cell r="F492" t="str">
            <v/>
          </cell>
          <cell r="G492" t="str">
            <v>PET</v>
          </cell>
          <cell r="H492" t="str">
            <v xml:space="preserve"> %</v>
          </cell>
          <cell r="I492" t="str">
            <v>24 x 0.5L</v>
          </cell>
          <cell r="J492" t="str">
            <v>ICE COLD</v>
          </cell>
          <cell r="K492">
            <v>24</v>
          </cell>
          <cell r="L492" t="str">
            <v>6% - 3%</v>
          </cell>
          <cell r="M492" t="str">
            <v>4</v>
          </cell>
          <cell r="N492" t="str">
            <v>M</v>
          </cell>
          <cell r="O492" t="str">
            <v>0</v>
          </cell>
          <cell r="P492">
            <v>0.5</v>
          </cell>
          <cell r="Q492" t="str">
            <v>5000112626469</v>
          </cell>
          <cell r="R492" t="str">
            <v>6.55 x 6.55 x 23.05</v>
          </cell>
          <cell r="S492">
            <v>0.499</v>
          </cell>
          <cell r="T492">
            <v>0.51900000000000002</v>
          </cell>
          <cell r="U492">
            <v>0</v>
          </cell>
          <cell r="V492" t="str">
            <v>1 x 0.5L</v>
          </cell>
          <cell r="W492" t="str">
            <v>PET</v>
          </cell>
          <cell r="X492" t="str">
            <v>5000112626469</v>
          </cell>
          <cell r="Y492" t="str">
            <v>6.55 x 6.55 x 23.05</v>
          </cell>
          <cell r="Z492">
            <v>0.499</v>
          </cell>
          <cell r="AA492">
            <v>0.51900000000000002</v>
          </cell>
          <cell r="AB492">
            <v>0</v>
          </cell>
          <cell r="AC492" t="str">
            <v>24 x 0.5L</v>
          </cell>
          <cell r="AD492" t="str">
            <v>SHRINKWRAPPED</v>
          </cell>
          <cell r="AE492" t="str">
            <v>5000112687897</v>
          </cell>
          <cell r="AF492" t="str">
            <v>39.3 x 26.2 x 23.05</v>
          </cell>
          <cell r="AG492">
            <v>11.976000000000001</v>
          </cell>
          <cell r="AH492">
            <v>12.494</v>
          </cell>
          <cell r="AI492">
            <v>0</v>
          </cell>
          <cell r="AJ492">
            <v>12</v>
          </cell>
          <cell r="AK492">
            <v>7</v>
          </cell>
          <cell r="AL492">
            <v>84</v>
          </cell>
          <cell r="AM492">
            <v>1200</v>
          </cell>
          <cell r="AN492">
            <v>1048</v>
          </cell>
          <cell r="AO492">
            <v>1776</v>
          </cell>
          <cell r="AP492">
            <v>1005.984</v>
          </cell>
          <cell r="AQ492">
            <v>1080.1199999999999</v>
          </cell>
          <cell r="AR492">
            <v>2</v>
          </cell>
          <cell r="AS492">
            <v>0</v>
          </cell>
          <cell r="AT492" t="str">
            <v>CHEP</v>
          </cell>
          <cell r="AU492" t="str">
            <v>5000112475067</v>
          </cell>
        </row>
        <row r="493">
          <cell r="A493">
            <v>644576</v>
          </cell>
          <cell r="B493" t="str">
            <v>3633</v>
          </cell>
          <cell r="C493" t="str">
            <v>FANTA ZERO FOREST BERRIES PET 0.50L 4X6</v>
          </cell>
          <cell r="D493" t="str">
            <v>FANTA ZERO FOREST BERRIES PET 0.50L 4X6</v>
          </cell>
          <cell r="E493" t="str">
            <v>Fanta</v>
          </cell>
          <cell r="F493" t="str">
            <v>Forest Berries Zero</v>
          </cell>
          <cell r="G493" t="str">
            <v>PET</v>
          </cell>
          <cell r="H493" t="str">
            <v xml:space="preserve"> %</v>
          </cell>
          <cell r="I493" t="str">
            <v>4 x 6 x 0.5L</v>
          </cell>
          <cell r="J493" t="str">
            <v/>
          </cell>
          <cell r="K493">
            <v>24</v>
          </cell>
          <cell r="L493" t="str">
            <v>6% - 3%</v>
          </cell>
          <cell r="M493" t="str">
            <v>4</v>
          </cell>
          <cell r="N493" t="str">
            <v>M</v>
          </cell>
          <cell r="O493" t="str">
            <v>0</v>
          </cell>
          <cell r="P493">
            <v>0.5</v>
          </cell>
          <cell r="Q493" t="str">
            <v>5449000255075</v>
          </cell>
          <cell r="R493" t="str">
            <v>6.55 x 6.55 x 23.05</v>
          </cell>
          <cell r="S493">
            <v>0.5</v>
          </cell>
          <cell r="T493">
            <v>0.52</v>
          </cell>
          <cell r="U493">
            <v>0</v>
          </cell>
          <cell r="V493" t="str">
            <v>6 x 0.5L</v>
          </cell>
          <cell r="W493" t="str">
            <v>SHRINK</v>
          </cell>
          <cell r="X493" t="str">
            <v>5449000341235</v>
          </cell>
          <cell r="Y493" t="str">
            <v>19.65 x 13.1 x 23.05</v>
          </cell>
          <cell r="Z493">
            <v>2.9980000000000002</v>
          </cell>
          <cell r="AA493">
            <v>3.1179999999999999</v>
          </cell>
          <cell r="AB493">
            <v>0</v>
          </cell>
          <cell r="AC493" t="str">
            <v>4 x 6 x 0.5L</v>
          </cell>
          <cell r="AD493" t="str">
            <v>SHRINKWRAP OVER SHRINKWRAP</v>
          </cell>
          <cell r="AE493" t="str">
            <v>5449000341242</v>
          </cell>
          <cell r="AF493" t="str">
            <v>39.3 x 26.2 x 23.05</v>
          </cell>
          <cell r="AG493">
            <v>11.992000000000001</v>
          </cell>
          <cell r="AH493">
            <v>12.49</v>
          </cell>
          <cell r="AI493">
            <v>0</v>
          </cell>
          <cell r="AJ493">
            <v>12</v>
          </cell>
          <cell r="AK493">
            <v>7</v>
          </cell>
          <cell r="AL493">
            <v>84</v>
          </cell>
          <cell r="AM493">
            <v>1200</v>
          </cell>
          <cell r="AN493">
            <v>1048</v>
          </cell>
          <cell r="AO493">
            <v>1776</v>
          </cell>
          <cell r="AP493">
            <v>1007.328</v>
          </cell>
          <cell r="AQ493">
            <v>1079.67</v>
          </cell>
          <cell r="AR493">
            <v>2</v>
          </cell>
          <cell r="AS493">
            <v>0</v>
          </cell>
          <cell r="AT493" t="str">
            <v>CHEP</v>
          </cell>
          <cell r="AU493" t="str">
            <v>5449000733696</v>
          </cell>
        </row>
        <row r="494">
          <cell r="A494">
            <v>644577</v>
          </cell>
          <cell r="B494" t="str">
            <v>6335</v>
          </cell>
          <cell r="C494" t="str">
            <v>COCA-COLA PET 0.50L X24 ICE COLD</v>
          </cell>
          <cell r="D494" t="str">
            <v>COCA-COLA PET 0.50L X24 ICE COLD</v>
          </cell>
          <cell r="E494" t="str">
            <v>Coca-Cola</v>
          </cell>
          <cell r="F494" t="str">
            <v/>
          </cell>
          <cell r="G494" t="str">
            <v>PET</v>
          </cell>
          <cell r="H494" t="str">
            <v xml:space="preserve"> %</v>
          </cell>
          <cell r="I494" t="str">
            <v>24 x 0.5L</v>
          </cell>
          <cell r="J494" t="str">
            <v>ICE COLD</v>
          </cell>
          <cell r="K494">
            <v>24</v>
          </cell>
          <cell r="L494" t="str">
            <v>6% - 3%</v>
          </cell>
          <cell r="M494" t="str">
            <v>4</v>
          </cell>
          <cell r="N494" t="str">
            <v>M</v>
          </cell>
          <cell r="O494" t="str">
            <v>0</v>
          </cell>
          <cell r="P494">
            <v>0.5</v>
          </cell>
          <cell r="Q494" t="str">
            <v>5000112642896</v>
          </cell>
          <cell r="R494" t="str">
            <v>6.55 x 6.55 x 23.05</v>
          </cell>
          <cell r="S494">
            <v>0.51900000000000002</v>
          </cell>
          <cell r="T494">
            <v>0.53900000000000003</v>
          </cell>
          <cell r="U494">
            <v>0</v>
          </cell>
          <cell r="V494" t="str">
            <v>1 x 0.5L</v>
          </cell>
          <cell r="W494" t="str">
            <v>PET</v>
          </cell>
          <cell r="X494" t="str">
            <v>5000112642896</v>
          </cell>
          <cell r="Y494" t="str">
            <v>6.55 x 6.55 x 23.05</v>
          </cell>
          <cell r="Z494">
            <v>0.51900000000000002</v>
          </cell>
          <cell r="AA494">
            <v>0.53900000000000003</v>
          </cell>
          <cell r="AB494">
            <v>0</v>
          </cell>
          <cell r="AC494" t="str">
            <v>24 x 0.5L</v>
          </cell>
          <cell r="AD494" t="str">
            <v>SHRINKWRAPPED</v>
          </cell>
          <cell r="AE494" t="str">
            <v>5000112687880</v>
          </cell>
          <cell r="AF494" t="str">
            <v>39.3 x 26.2 x 23.05</v>
          </cell>
          <cell r="AG494">
            <v>12.462999999999999</v>
          </cell>
          <cell r="AH494">
            <v>12.981</v>
          </cell>
          <cell r="AI494">
            <v>0</v>
          </cell>
          <cell r="AJ494">
            <v>12</v>
          </cell>
          <cell r="AK494">
            <v>7</v>
          </cell>
          <cell r="AL494">
            <v>84</v>
          </cell>
          <cell r="AM494">
            <v>1200</v>
          </cell>
          <cell r="AN494">
            <v>1048</v>
          </cell>
          <cell r="AO494">
            <v>1776</v>
          </cell>
          <cell r="AP494">
            <v>1046.8920000000001</v>
          </cell>
          <cell r="AQ494">
            <v>1121.0450000000001</v>
          </cell>
          <cell r="AR494">
            <v>2</v>
          </cell>
          <cell r="AS494">
            <v>0</v>
          </cell>
          <cell r="AT494" t="str">
            <v>CHEP</v>
          </cell>
          <cell r="AU494" t="str">
            <v>5000112475050</v>
          </cell>
        </row>
        <row r="495">
          <cell r="A495">
            <v>644578</v>
          </cell>
          <cell r="B495" t="str">
            <v>3642</v>
          </cell>
          <cell r="C495" t="str">
            <v>COCA-COLA ZERO LEMON PET 1.00L X6</v>
          </cell>
          <cell r="D495" t="str">
            <v>COCA-COLA ZERO LEMON PET 1.00L X6</v>
          </cell>
          <cell r="E495" t="str">
            <v>Coca-Cola Zero</v>
          </cell>
          <cell r="F495" t="str">
            <v>Lemon</v>
          </cell>
          <cell r="G495" t="str">
            <v>PET</v>
          </cell>
          <cell r="H495" t="str">
            <v xml:space="preserve"> %</v>
          </cell>
          <cell r="I495" t="str">
            <v>6 x 1L</v>
          </cell>
          <cell r="J495" t="str">
            <v/>
          </cell>
          <cell r="K495">
            <v>6</v>
          </cell>
          <cell r="L495" t="str">
            <v>6% - 3%</v>
          </cell>
          <cell r="M495" t="str">
            <v>6</v>
          </cell>
          <cell r="N495" t="str">
            <v>M</v>
          </cell>
          <cell r="O495" t="str">
            <v>0</v>
          </cell>
          <cell r="P495">
            <v>1</v>
          </cell>
          <cell r="Q495" t="str">
            <v>5449000227560</v>
          </cell>
          <cell r="R495" t="str">
            <v>8.4 x 8.4 x 27.5</v>
          </cell>
          <cell r="S495">
            <v>0.998</v>
          </cell>
          <cell r="T495">
            <v>1.0309999999999999</v>
          </cell>
          <cell r="U495">
            <v>0</v>
          </cell>
          <cell r="V495" t="str">
            <v>6 x 1L</v>
          </cell>
          <cell r="W495" t="str">
            <v>SHRINK</v>
          </cell>
          <cell r="X495" t="str">
            <v>5449000342133</v>
          </cell>
          <cell r="Y495" t="str">
            <v>25.2 x 16.8 x 27.5</v>
          </cell>
          <cell r="Z495">
            <v>5.9870000000000001</v>
          </cell>
          <cell r="AA495">
            <v>6.2030000000000003</v>
          </cell>
          <cell r="AB495">
            <v>0</v>
          </cell>
          <cell r="AC495" t="str">
            <v>6 x 1L</v>
          </cell>
          <cell r="AD495" t="str">
            <v>SHRINKWRAPPED</v>
          </cell>
          <cell r="AE495" t="str">
            <v>5449000342133</v>
          </cell>
          <cell r="AF495" t="str">
            <v>25.2 x 16.8 x 27.5</v>
          </cell>
          <cell r="AG495">
            <v>5.9870000000000001</v>
          </cell>
          <cell r="AH495">
            <v>6.2030000000000003</v>
          </cell>
          <cell r="AI495">
            <v>0</v>
          </cell>
          <cell r="AJ495">
            <v>28</v>
          </cell>
          <cell r="AK495">
            <v>5</v>
          </cell>
          <cell r="AL495">
            <v>140</v>
          </cell>
          <cell r="AM495">
            <v>1200</v>
          </cell>
          <cell r="AN495">
            <v>1008</v>
          </cell>
          <cell r="AO495">
            <v>1548</v>
          </cell>
          <cell r="AP495">
            <v>838.18</v>
          </cell>
          <cell r="AQ495">
            <v>900.74699999999996</v>
          </cell>
          <cell r="AR495">
            <v>2</v>
          </cell>
          <cell r="AS495">
            <v>0</v>
          </cell>
          <cell r="AT495" t="str">
            <v>CHEP</v>
          </cell>
          <cell r="AU495" t="str">
            <v>5449000734471</v>
          </cell>
        </row>
        <row r="496">
          <cell r="A496">
            <v>644579</v>
          </cell>
          <cell r="B496" t="str">
            <v>6336</v>
          </cell>
          <cell r="C496" t="str">
            <v>FANTA SINAAS PET 0.50L X24 ICE COLD</v>
          </cell>
          <cell r="D496" t="str">
            <v>FANTA ORANGE PET 0.50L X24 ICE COLD</v>
          </cell>
          <cell r="E496" t="str">
            <v>Fanta</v>
          </cell>
          <cell r="F496" t="str">
            <v>Orange</v>
          </cell>
          <cell r="G496" t="str">
            <v>PET</v>
          </cell>
          <cell r="H496" t="str">
            <v xml:space="preserve"> %</v>
          </cell>
          <cell r="I496" t="str">
            <v>24 x 0.5L</v>
          </cell>
          <cell r="J496" t="str">
            <v>ICE COLD</v>
          </cell>
          <cell r="K496">
            <v>24</v>
          </cell>
          <cell r="L496" t="str">
            <v>6% - 3%</v>
          </cell>
          <cell r="M496" t="str">
            <v>4</v>
          </cell>
          <cell r="N496" t="str">
            <v>M</v>
          </cell>
          <cell r="O496" t="str">
            <v>0</v>
          </cell>
          <cell r="P496">
            <v>0.5</v>
          </cell>
          <cell r="Q496" t="str">
            <v>5000112570601</v>
          </cell>
          <cell r="R496" t="str">
            <v>6.55 x 6.55 x 23.05</v>
          </cell>
          <cell r="S496">
            <v>0.52200000000000002</v>
          </cell>
          <cell r="T496">
            <v>0.54200000000000004</v>
          </cell>
          <cell r="U496">
            <v>0</v>
          </cell>
          <cell r="V496" t="str">
            <v>1 x 0.5L</v>
          </cell>
          <cell r="W496" t="str">
            <v>PET</v>
          </cell>
          <cell r="X496" t="str">
            <v>5000112570601</v>
          </cell>
          <cell r="Y496" t="str">
            <v>6.55 x 6.55 x 23.05</v>
          </cell>
          <cell r="Z496">
            <v>0.52200000000000002</v>
          </cell>
          <cell r="AA496">
            <v>0.54200000000000004</v>
          </cell>
          <cell r="AB496">
            <v>0</v>
          </cell>
          <cell r="AC496" t="str">
            <v>24 x 0.5L</v>
          </cell>
          <cell r="AD496" t="str">
            <v>SHRINKWRAPPED</v>
          </cell>
          <cell r="AE496" t="str">
            <v>5000112687903</v>
          </cell>
          <cell r="AF496" t="str">
            <v>39.3 x 26.2 x 23.05</v>
          </cell>
          <cell r="AG496">
            <v>12.519</v>
          </cell>
          <cell r="AH496">
            <v>13.038</v>
          </cell>
          <cell r="AI496">
            <v>0</v>
          </cell>
          <cell r="AJ496">
            <v>12</v>
          </cell>
          <cell r="AK496">
            <v>7</v>
          </cell>
          <cell r="AL496">
            <v>84</v>
          </cell>
          <cell r="AM496">
            <v>1200</v>
          </cell>
          <cell r="AN496">
            <v>1048</v>
          </cell>
          <cell r="AO496">
            <v>1776</v>
          </cell>
          <cell r="AP496">
            <v>1051.596</v>
          </cell>
          <cell r="AQ496">
            <v>1125.682</v>
          </cell>
          <cell r="AR496">
            <v>2</v>
          </cell>
          <cell r="AS496">
            <v>0</v>
          </cell>
          <cell r="AT496" t="str">
            <v>CHEP</v>
          </cell>
          <cell r="AU496" t="str">
            <v>5000112475074</v>
          </cell>
        </row>
        <row r="497">
          <cell r="A497">
            <v>644580</v>
          </cell>
          <cell r="B497" t="str">
            <v>6337</v>
          </cell>
          <cell r="C497" t="str">
            <v>SPRITE PET 0.50L X24 ICE COLD</v>
          </cell>
          <cell r="D497" t="str">
            <v>SPRITE PET 0.50L X24 ICE COLD</v>
          </cell>
          <cell r="E497" t="str">
            <v>Sprite</v>
          </cell>
          <cell r="F497" t="str">
            <v/>
          </cell>
          <cell r="G497" t="str">
            <v>PET</v>
          </cell>
          <cell r="H497" t="str">
            <v xml:space="preserve"> %</v>
          </cell>
          <cell r="I497" t="str">
            <v>24 x 0.5L</v>
          </cell>
          <cell r="J497" t="str">
            <v>ICE COLD</v>
          </cell>
          <cell r="K497">
            <v>24</v>
          </cell>
          <cell r="L497" t="str">
            <v>6% - 3%</v>
          </cell>
          <cell r="M497" t="str">
            <v>4</v>
          </cell>
          <cell r="N497" t="str">
            <v>M</v>
          </cell>
          <cell r="O497" t="str">
            <v>0</v>
          </cell>
          <cell r="P497">
            <v>0.5</v>
          </cell>
          <cell r="Q497" t="str">
            <v>5000112687910</v>
          </cell>
          <cell r="R497" t="str">
            <v>6.55 x 6.55 x 23.05</v>
          </cell>
          <cell r="S497">
            <v>0.51200000000000001</v>
          </cell>
          <cell r="T497">
            <v>0.53200000000000003</v>
          </cell>
          <cell r="U497">
            <v>0</v>
          </cell>
          <cell r="V497" t="str">
            <v>1 x 0.5L</v>
          </cell>
          <cell r="W497" t="str">
            <v>PET</v>
          </cell>
          <cell r="X497" t="str">
            <v>5000112687910</v>
          </cell>
          <cell r="Y497" t="str">
            <v>6.55 x 6.55 x 23.05</v>
          </cell>
          <cell r="Z497">
            <v>0.51200000000000001</v>
          </cell>
          <cell r="AA497">
            <v>0.53200000000000003</v>
          </cell>
          <cell r="AB497">
            <v>0</v>
          </cell>
          <cell r="AC497" t="str">
            <v>24 x 0.5L</v>
          </cell>
          <cell r="AD497" t="str">
            <v>SHRINKWRAPPED</v>
          </cell>
          <cell r="AE497" t="str">
            <v>5000112687927</v>
          </cell>
          <cell r="AF497" t="str">
            <v>39.3 x 26.2 x 23.05</v>
          </cell>
          <cell r="AG497">
            <v>12.282999999999999</v>
          </cell>
          <cell r="AH497">
            <v>12.801</v>
          </cell>
          <cell r="AI497">
            <v>0</v>
          </cell>
          <cell r="AJ497">
            <v>12</v>
          </cell>
          <cell r="AK497">
            <v>7</v>
          </cell>
          <cell r="AL497">
            <v>84</v>
          </cell>
          <cell r="AM497">
            <v>1200</v>
          </cell>
          <cell r="AN497">
            <v>1048</v>
          </cell>
          <cell r="AO497">
            <v>1776</v>
          </cell>
          <cell r="AP497">
            <v>1031.7719999999999</v>
          </cell>
          <cell r="AQ497">
            <v>1105.8040000000001</v>
          </cell>
          <cell r="AR497">
            <v>2</v>
          </cell>
          <cell r="AS497">
            <v>0</v>
          </cell>
          <cell r="AT497" t="str">
            <v>CHEP</v>
          </cell>
          <cell r="AU497" t="str">
            <v>5000112475081</v>
          </cell>
        </row>
        <row r="498">
          <cell r="A498">
            <v>644582</v>
          </cell>
          <cell r="B498" t="str">
            <v>3649</v>
          </cell>
          <cell r="C498" t="str">
            <v>FANTA ZERO ORANGE (27)/FANTA LEMON (27)/ FANTA PINEAPPLE AND GRAPEFRUIT ZERO SUGAR (27) BLIK 0.33L 81X6 SLEEK PPD</v>
          </cell>
          <cell r="D498" t="str">
            <v>FANTA ZERO ORANGE (27)/FANTA LEMON (27)/ FANTA PINEAPPLE AND GRAPEFRUIT ZERO SUGAR (27) BOITE 0.33L 81X6 SLEEK PPD</v>
          </cell>
          <cell r="E498" t="str">
            <v>Fanta</v>
          </cell>
          <cell r="F498" t="str">
            <v>Mix</v>
          </cell>
          <cell r="G498" t="str">
            <v>SLEEKCAN</v>
          </cell>
          <cell r="H498" t="str">
            <v xml:space="preserve"> %</v>
          </cell>
          <cell r="I498" t="str">
            <v>81 x 6 x 0.33L</v>
          </cell>
          <cell r="J498" t="str">
            <v/>
          </cell>
          <cell r="K498">
            <v>486</v>
          </cell>
          <cell r="L498" t="str">
            <v>6% - 3%</v>
          </cell>
          <cell r="M498" t="str">
            <v>6</v>
          </cell>
          <cell r="N498" t="str">
            <v>M</v>
          </cell>
          <cell r="O498" t="str">
            <v>0</v>
          </cell>
          <cell r="P498">
            <v>0.33</v>
          </cell>
          <cell r="Q498" t="str">
            <v>n/a</v>
          </cell>
          <cell r="R498" t="str">
            <v>5.8 x 5.8 x 14.55</v>
          </cell>
          <cell r="S498">
            <v>0.33500000000000002</v>
          </cell>
          <cell r="T498">
            <v>0.34699999999999998</v>
          </cell>
          <cell r="U498">
            <v>0</v>
          </cell>
          <cell r="V498" t="str">
            <v>6 x 0.33L</v>
          </cell>
          <cell r="W498" t="str">
            <v>SHRINK</v>
          </cell>
          <cell r="X498" t="str">
            <v>n/a</v>
          </cell>
          <cell r="Y498" t="str">
            <v>17.55 x 11.7 x 14.55</v>
          </cell>
          <cell r="Z498">
            <v>2.0099999999999998</v>
          </cell>
          <cell r="AA498">
            <v>2.089</v>
          </cell>
          <cell r="AB498">
            <v>0</v>
          </cell>
          <cell r="AC498" t="str">
            <v>81 x 6 x 0.33L</v>
          </cell>
          <cell r="AD498" t="str">
            <v>QUARTER PALLET</v>
          </cell>
          <cell r="AE498" t="str">
            <v>3383260019362</v>
          </cell>
          <cell r="AF498" t="str">
            <v>60 x 40 x 158.5</v>
          </cell>
          <cell r="AG498">
            <v>162.81</v>
          </cell>
          <cell r="AH498">
            <v>171.44900000000001</v>
          </cell>
          <cell r="AI498">
            <v>0</v>
          </cell>
          <cell r="AJ498">
            <v>4</v>
          </cell>
          <cell r="AK498">
            <v>1</v>
          </cell>
          <cell r="AL498">
            <v>4</v>
          </cell>
          <cell r="AM498">
            <v>1200</v>
          </cell>
          <cell r="AN498">
            <v>800</v>
          </cell>
          <cell r="AO498">
            <v>1729</v>
          </cell>
          <cell r="AP498">
            <v>651.24</v>
          </cell>
          <cell r="AQ498">
            <v>711.02099999999996</v>
          </cell>
          <cell r="AR498">
            <v>1</v>
          </cell>
          <cell r="AS498">
            <v>0</v>
          </cell>
          <cell r="AT498" t="str">
            <v>1xECHEP + 4x1/4 CHEP</v>
          </cell>
          <cell r="AU498" t="str">
            <v>3383260019355</v>
          </cell>
        </row>
        <row r="499">
          <cell r="A499">
            <v>644593</v>
          </cell>
          <cell r="B499" t="str">
            <v>3645</v>
          </cell>
          <cell r="C499" t="str">
            <v>FANTA EXOTIC (27)/FANTA CASSIS (27)/ FANTA ZERO LEMON ELDERFLOWER SHOKATA (27) BLIK 0.33L 81X6 SLEEK PPD</v>
          </cell>
          <cell r="D499" t="str">
            <v>FANTA EXOTIC (27)/FANTA CASSIS (27)/ FANTA ZERO LEMON ELDERFLOWER SHOKATA (27) BOITE 0.33L 81X6 SLEEK PPD</v>
          </cell>
          <cell r="E499" t="str">
            <v>Fanta</v>
          </cell>
          <cell r="F499" t="str">
            <v>Mix</v>
          </cell>
          <cell r="G499" t="str">
            <v>SLEEKCAN</v>
          </cell>
          <cell r="H499" t="str">
            <v xml:space="preserve"> %</v>
          </cell>
          <cell r="I499" t="str">
            <v>81 x 6 x 0.33L</v>
          </cell>
          <cell r="J499" t="str">
            <v/>
          </cell>
          <cell r="K499">
            <v>486</v>
          </cell>
          <cell r="L499" t="str">
            <v>6% - 3%</v>
          </cell>
          <cell r="M499" t="str">
            <v>6</v>
          </cell>
          <cell r="N499" t="str">
            <v>M</v>
          </cell>
          <cell r="O499" t="str">
            <v>0</v>
          </cell>
          <cell r="P499">
            <v>0.33</v>
          </cell>
          <cell r="Q499" t="str">
            <v>n/a</v>
          </cell>
          <cell r="R499" t="str">
            <v>5.8 x 5.8 x 14.55</v>
          </cell>
          <cell r="S499">
            <v>0.33700000000000002</v>
          </cell>
          <cell r="T499">
            <v>0.34899999999999998</v>
          </cell>
          <cell r="U499">
            <v>0</v>
          </cell>
          <cell r="V499" t="str">
            <v>6 x 0.33L</v>
          </cell>
          <cell r="W499" t="str">
            <v>SHRINK</v>
          </cell>
          <cell r="X499" t="str">
            <v>n/a</v>
          </cell>
          <cell r="Y499" t="str">
            <v>17.55 x 11.7 x 14.55</v>
          </cell>
          <cell r="Z499">
            <v>2.0219999999999998</v>
          </cell>
          <cell r="AA499">
            <v>2.101</v>
          </cell>
          <cell r="AB499">
            <v>0</v>
          </cell>
          <cell r="AC499" t="str">
            <v>81 x 6 x 0.33L</v>
          </cell>
          <cell r="AD499" t="str">
            <v>QUARTER PALLET</v>
          </cell>
          <cell r="AE499" t="str">
            <v>3383260019379</v>
          </cell>
          <cell r="AF499" t="str">
            <v>60 x 40 x 158.5</v>
          </cell>
          <cell r="AG499">
            <v>163.755</v>
          </cell>
          <cell r="AH499">
            <v>172.39500000000001</v>
          </cell>
          <cell r="AI499">
            <v>0</v>
          </cell>
          <cell r="AJ499">
            <v>4</v>
          </cell>
          <cell r="AK499">
            <v>1</v>
          </cell>
          <cell r="AL499">
            <v>4</v>
          </cell>
          <cell r="AM499">
            <v>1200</v>
          </cell>
          <cell r="AN499">
            <v>800</v>
          </cell>
          <cell r="AO499">
            <v>1729</v>
          </cell>
          <cell r="AP499">
            <v>655.02</v>
          </cell>
          <cell r="AQ499">
            <v>714.80399999999997</v>
          </cell>
          <cell r="AR499">
            <v>1</v>
          </cell>
          <cell r="AS499">
            <v>0</v>
          </cell>
          <cell r="AT499" t="str">
            <v>1xECHEP + 4x1/4 CHEP</v>
          </cell>
          <cell r="AU499" t="str">
            <v>3383260019393</v>
          </cell>
        </row>
        <row r="500">
          <cell r="A500">
            <v>644651</v>
          </cell>
          <cell r="B500" t="str">
            <v>6479</v>
          </cell>
          <cell r="C500" t="str">
            <v>COCA-COLA BLIK 0.25L X24</v>
          </cell>
          <cell r="D500" t="str">
            <v>COCA-COLA BOITE 0.25L X24</v>
          </cell>
          <cell r="E500" t="str">
            <v>Coca-Cola</v>
          </cell>
          <cell r="F500" t="str">
            <v/>
          </cell>
          <cell r="G500" t="str">
            <v xml:space="preserve">SLIMCAN </v>
          </cell>
          <cell r="H500" t="str">
            <v xml:space="preserve"> %</v>
          </cell>
          <cell r="I500" t="str">
            <v>24 x 0.25L</v>
          </cell>
          <cell r="J500" t="str">
            <v/>
          </cell>
          <cell r="K500">
            <v>24</v>
          </cell>
          <cell r="L500" t="str">
            <v>6% - 3%</v>
          </cell>
          <cell r="M500" t="str">
            <v>12</v>
          </cell>
          <cell r="N500" t="str">
            <v>M</v>
          </cell>
          <cell r="O500" t="str">
            <v>0</v>
          </cell>
          <cell r="P500">
            <v>0.25</v>
          </cell>
          <cell r="Q500" t="str">
            <v>5449000008046</v>
          </cell>
          <cell r="R500" t="str">
            <v>5.35 x 5.35 x 13.43</v>
          </cell>
          <cell r="S500">
            <v>0.26</v>
          </cell>
          <cell r="T500">
            <v>0.27</v>
          </cell>
          <cell r="U500">
            <v>0</v>
          </cell>
          <cell r="V500" t="str">
            <v>1 x 0.25L</v>
          </cell>
          <cell r="W500" t="str">
            <v>CAN</v>
          </cell>
          <cell r="X500" t="str">
            <v>5449000008046</v>
          </cell>
          <cell r="Y500" t="str">
            <v>5.35 x 5.35 x 13.43</v>
          </cell>
          <cell r="Z500">
            <v>0.26</v>
          </cell>
          <cell r="AA500">
            <v>0.27</v>
          </cell>
          <cell r="AB500">
            <v>0</v>
          </cell>
          <cell r="AC500" t="str">
            <v>24 x 0.25L</v>
          </cell>
          <cell r="AD500" t="str">
            <v>TRAY WITH SHRINK</v>
          </cell>
          <cell r="AE500" t="str">
            <v>5449000226334</v>
          </cell>
          <cell r="AF500" t="str">
            <v>32.6 x 21.9 x 13.7</v>
          </cell>
          <cell r="AG500">
            <v>6.2309999999999999</v>
          </cell>
          <cell r="AH500">
            <v>6.5410000000000004</v>
          </cell>
          <cell r="AI500">
            <v>0</v>
          </cell>
          <cell r="AJ500">
            <v>16</v>
          </cell>
          <cell r="AK500">
            <v>10</v>
          </cell>
          <cell r="AL500">
            <v>160</v>
          </cell>
          <cell r="AM500">
            <v>1200</v>
          </cell>
          <cell r="AN500">
            <v>1000</v>
          </cell>
          <cell r="AO500">
            <v>1531</v>
          </cell>
          <cell r="AP500">
            <v>996.96</v>
          </cell>
          <cell r="AQ500">
            <v>1076.8489999999999</v>
          </cell>
          <cell r="AR500">
            <v>3</v>
          </cell>
          <cell r="AS500">
            <v>0</v>
          </cell>
          <cell r="AT500" t="str">
            <v>CHEP</v>
          </cell>
          <cell r="AU500" t="str">
            <v>5449000734808</v>
          </cell>
        </row>
        <row r="501">
          <cell r="A501">
            <v>644659</v>
          </cell>
          <cell r="B501" t="str">
            <v>6421</v>
          </cell>
          <cell r="C501" t="str">
            <v>PIS MINUTE MAID ORANGE NECTAR GTB 1.00L X6</v>
          </cell>
          <cell r="D501" t="str">
            <v>PIS MINUTE MAID ORANGE NECTAR GTB 1.00L X6</v>
          </cell>
          <cell r="E501" t="str">
            <v>Minute Maid</v>
          </cell>
          <cell r="F501" t="str">
            <v>Orange Nectar</v>
          </cell>
          <cell r="G501" t="str">
            <v>GTB</v>
          </cell>
          <cell r="H501" t="str">
            <v xml:space="preserve"> %</v>
          </cell>
          <cell r="I501" t="str">
            <v>6 x 1L</v>
          </cell>
          <cell r="J501" t="str">
            <v/>
          </cell>
          <cell r="K501">
            <v>6</v>
          </cell>
          <cell r="L501" t="str">
            <v>N/A</v>
          </cell>
          <cell r="M501" t="str">
            <v>9</v>
          </cell>
          <cell r="N501" t="str">
            <v>M</v>
          </cell>
          <cell r="O501" t="str">
            <v>15</v>
          </cell>
          <cell r="P501">
            <v>1</v>
          </cell>
          <cell r="Q501" t="str">
            <v>5449000341112</v>
          </cell>
          <cell r="R501" t="str">
            <v>7 x 6.1 x 25.5</v>
          </cell>
          <cell r="S501">
            <v>1.0429999999999999</v>
          </cell>
          <cell r="T501">
            <v>1.0740000000000001</v>
          </cell>
          <cell r="U501">
            <v>0</v>
          </cell>
          <cell r="V501" t="str">
            <v>1 x 1L</v>
          </cell>
          <cell r="W501" t="str">
            <v>GABLE TOP BRICK</v>
          </cell>
          <cell r="X501" t="str">
            <v>5449000341112</v>
          </cell>
          <cell r="Y501" t="str">
            <v>7 x 6.1 x 25.5</v>
          </cell>
          <cell r="Z501">
            <v>1.0429999999999999</v>
          </cell>
          <cell r="AA501">
            <v>1.0740000000000001</v>
          </cell>
          <cell r="AB501">
            <v>0</v>
          </cell>
          <cell r="AC501" t="str">
            <v>6 x 1L</v>
          </cell>
          <cell r="AD501" t="str">
            <v>TRAY WITHOUT SHRINK</v>
          </cell>
          <cell r="AE501" t="str">
            <v>5449000341129</v>
          </cell>
          <cell r="AF501" t="str">
            <v>20.5 x 15 x 26</v>
          </cell>
          <cell r="AG501">
            <v>6.2560000000000002</v>
          </cell>
          <cell r="AH501">
            <v>6.5259999999999998</v>
          </cell>
          <cell r="AI501">
            <v>0</v>
          </cell>
          <cell r="AJ501">
            <v>40</v>
          </cell>
          <cell r="AK501">
            <v>4</v>
          </cell>
          <cell r="AL501">
            <v>160</v>
          </cell>
          <cell r="AM501">
            <v>1200</v>
          </cell>
          <cell r="AN501">
            <v>1000</v>
          </cell>
          <cell r="AO501">
            <v>1203</v>
          </cell>
          <cell r="AP501">
            <v>1000.96</v>
          </cell>
          <cell r="AQ501">
            <v>1074.623</v>
          </cell>
          <cell r="AR501">
            <v>1</v>
          </cell>
          <cell r="AS501">
            <v>0</v>
          </cell>
          <cell r="AT501" t="str">
            <v>CHEP</v>
          </cell>
          <cell r="AU501" t="str">
            <v>3383260019447</v>
          </cell>
        </row>
        <row r="502">
          <cell r="A502">
            <v>644660</v>
          </cell>
          <cell r="B502" t="str">
            <v>6420</v>
          </cell>
          <cell r="C502" t="str">
            <v>PIS MINUTE MAID ORANGE NECTAR BRICK 0.20L 5X6</v>
          </cell>
          <cell r="D502" t="str">
            <v>PIS MINUTE MAID ORANGE NECTAR BRICK 0.20L 5X6</v>
          </cell>
          <cell r="E502" t="str">
            <v>Minute Maid</v>
          </cell>
          <cell r="F502" t="str">
            <v>Orange Nectar</v>
          </cell>
          <cell r="G502" t="str">
            <v>BRICKPACK</v>
          </cell>
          <cell r="H502" t="str">
            <v xml:space="preserve"> %</v>
          </cell>
          <cell r="I502" t="str">
            <v>5 x 6 x 0.2L</v>
          </cell>
          <cell r="J502" t="str">
            <v/>
          </cell>
          <cell r="K502">
            <v>30</v>
          </cell>
          <cell r="L502" t="str">
            <v>N/A</v>
          </cell>
          <cell r="M502" t="str">
            <v>9</v>
          </cell>
          <cell r="N502" t="str">
            <v>M</v>
          </cell>
          <cell r="O502" t="str">
            <v>0</v>
          </cell>
          <cell r="P502">
            <v>0.2</v>
          </cell>
          <cell r="Q502" t="str">
            <v>54032613</v>
          </cell>
          <cell r="R502" t="str">
            <v>4.75 x 3.75 x 12</v>
          </cell>
          <cell r="S502">
            <v>0.20799999999999999</v>
          </cell>
          <cell r="T502">
            <v>0.217</v>
          </cell>
          <cell r="U502">
            <v>0</v>
          </cell>
          <cell r="V502" t="str">
            <v>6 x 0.2L</v>
          </cell>
          <cell r="W502" t="str">
            <v>SHRINK</v>
          </cell>
          <cell r="X502" t="str">
            <v>5449000340108</v>
          </cell>
          <cell r="Y502" t="str">
            <v>14.2 x 7.6 x 12</v>
          </cell>
          <cell r="Z502">
            <v>1.2509999999999999</v>
          </cell>
          <cell r="AA502">
            <v>1.3129999999999999</v>
          </cell>
          <cell r="AB502">
            <v>0</v>
          </cell>
          <cell r="AC502" t="str">
            <v>5 x 6 x 0.2L</v>
          </cell>
          <cell r="AD502" t="str">
            <v>TRAY WITHOUT SHRINK</v>
          </cell>
          <cell r="AE502" t="str">
            <v>5449000340092</v>
          </cell>
          <cell r="AF502" t="str">
            <v>39.6 x 15.2 x 12.3</v>
          </cell>
          <cell r="AG502">
            <v>6.2530000000000001</v>
          </cell>
          <cell r="AH502">
            <v>6.6379999999999999</v>
          </cell>
          <cell r="AI502">
            <v>0</v>
          </cell>
          <cell r="AJ502">
            <v>18</v>
          </cell>
          <cell r="AK502">
            <v>8</v>
          </cell>
          <cell r="AL502">
            <v>144</v>
          </cell>
          <cell r="AM502">
            <v>1200</v>
          </cell>
          <cell r="AN502">
            <v>1000</v>
          </cell>
          <cell r="AO502">
            <v>1147</v>
          </cell>
          <cell r="AP502">
            <v>900.43200000000002</v>
          </cell>
          <cell r="AQ502">
            <v>986.24800000000005</v>
          </cell>
          <cell r="AR502">
            <v>1</v>
          </cell>
          <cell r="AS502">
            <v>0</v>
          </cell>
          <cell r="AT502" t="str">
            <v>CHEP</v>
          </cell>
          <cell r="AU502" t="str">
            <v>3383260019430</v>
          </cell>
        </row>
        <row r="503">
          <cell r="A503">
            <v>644671</v>
          </cell>
          <cell r="B503" t="str">
            <v>6428</v>
          </cell>
          <cell r="C503" t="str">
            <v>MONSTER ENERGY VALENTINO ROSSI ZERO SUGAR BLIK 0.50L X24</v>
          </cell>
          <cell r="D503" t="str">
            <v>MONSTER ENERGY VALENTINO ROSSI ZERO SUGAR BOITE 0.50L X24</v>
          </cell>
          <cell r="E503" t="str">
            <v>Monster</v>
          </cell>
          <cell r="F503" t="str">
            <v>Energy Valentino Rossi Zero Sugar</v>
          </cell>
          <cell r="G503" t="str">
            <v xml:space="preserve">CAN </v>
          </cell>
          <cell r="H503" t="str">
            <v xml:space="preserve"> %</v>
          </cell>
          <cell r="I503" t="str">
            <v>24 x 0.5L</v>
          </cell>
          <cell r="J503" t="str">
            <v/>
          </cell>
          <cell r="K503">
            <v>24</v>
          </cell>
          <cell r="L503" t="str">
            <v>6% - 3%</v>
          </cell>
          <cell r="M503" t="str">
            <v>24</v>
          </cell>
          <cell r="N503" t="str">
            <v>M</v>
          </cell>
          <cell r="O503" t="str">
            <v>0</v>
          </cell>
          <cell r="P503">
            <v>0.5</v>
          </cell>
          <cell r="Q503" t="str">
            <v>5056784909034</v>
          </cell>
          <cell r="R503" t="str">
            <v>6.65 x 6.65 x 16.8</v>
          </cell>
          <cell r="S503">
            <v>0.502</v>
          </cell>
          <cell r="T503">
            <v>0.51800000000000002</v>
          </cell>
          <cell r="U503">
            <v>0</v>
          </cell>
          <cell r="V503" t="str">
            <v>1 x 0.5L</v>
          </cell>
          <cell r="W503" t="str">
            <v>CAN</v>
          </cell>
          <cell r="X503" t="str">
            <v>5056784909034</v>
          </cell>
          <cell r="Y503" t="str">
            <v>6.65 x 6.65 x 16.8</v>
          </cell>
          <cell r="Z503">
            <v>0.502</v>
          </cell>
          <cell r="AA503">
            <v>0.51800000000000002</v>
          </cell>
          <cell r="AB503">
            <v>0</v>
          </cell>
          <cell r="AC503" t="str">
            <v>24 x 0.5L</v>
          </cell>
          <cell r="AD503" t="str">
            <v>TRAY WITH SHRINK</v>
          </cell>
          <cell r="AE503" t="str">
            <v>5056784909041</v>
          </cell>
          <cell r="AF503" t="str">
            <v>40.5 x 27.2 x 17.1</v>
          </cell>
          <cell r="AG503">
            <v>12.057</v>
          </cell>
          <cell r="AH503">
            <v>12.55</v>
          </cell>
          <cell r="AI503">
            <v>0</v>
          </cell>
          <cell r="AJ503">
            <v>10</v>
          </cell>
          <cell r="AK503">
            <v>8</v>
          </cell>
          <cell r="AL503">
            <v>80</v>
          </cell>
          <cell r="AM503">
            <v>1217</v>
          </cell>
          <cell r="AN503">
            <v>1000</v>
          </cell>
          <cell r="AO503">
            <v>1529</v>
          </cell>
          <cell r="AP503">
            <v>964.56</v>
          </cell>
          <cell r="AQ503">
            <v>1034.6679999999999</v>
          </cell>
          <cell r="AR503">
            <v>3</v>
          </cell>
          <cell r="AS503">
            <v>0</v>
          </cell>
          <cell r="AT503" t="str">
            <v>CHEP</v>
          </cell>
          <cell r="AU503" t="str">
            <v>5056784909058</v>
          </cell>
        </row>
        <row r="504">
          <cell r="A504">
            <v>644678</v>
          </cell>
          <cell r="B504" t="str">
            <v>3634</v>
          </cell>
          <cell r="C504" t="str">
            <v>FANTA ZERO FOREST BERRIES BLIK 0.33L 4X6 SLEEK</v>
          </cell>
          <cell r="D504" t="str">
            <v>FANTA ZERO FOREST BERRIES BOITE 0.33L 4X6 SLEEK</v>
          </cell>
          <cell r="E504" t="str">
            <v>Fanta</v>
          </cell>
          <cell r="F504" t="str">
            <v>Forest Berries Zero</v>
          </cell>
          <cell r="G504" t="str">
            <v>SLEEKCAN</v>
          </cell>
          <cell r="H504" t="str">
            <v xml:space="preserve"> %</v>
          </cell>
          <cell r="I504" t="str">
            <v>4 x 6 x 0.33L</v>
          </cell>
          <cell r="J504" t="str">
            <v/>
          </cell>
          <cell r="K504">
            <v>24</v>
          </cell>
          <cell r="L504" t="str">
            <v>6% - 3%</v>
          </cell>
          <cell r="M504" t="str">
            <v>12</v>
          </cell>
          <cell r="N504" t="str">
            <v>M</v>
          </cell>
          <cell r="O504" t="str">
            <v>0</v>
          </cell>
          <cell r="P504">
            <v>0.33</v>
          </cell>
          <cell r="Q504" t="str">
            <v>5449000341457</v>
          </cell>
          <cell r="R504" t="str">
            <v>5.8 x 5.8 x 14.55</v>
          </cell>
          <cell r="S504">
            <v>0.33</v>
          </cell>
          <cell r="T504">
            <v>0.34200000000000003</v>
          </cell>
          <cell r="U504">
            <v>0</v>
          </cell>
          <cell r="V504" t="str">
            <v>6 x 0.33L</v>
          </cell>
          <cell r="W504" t="str">
            <v>SHRINK</v>
          </cell>
          <cell r="X504" t="str">
            <v>5449000342751</v>
          </cell>
          <cell r="Y504" t="str">
            <v>17.55 x 11.7 x 14.55</v>
          </cell>
          <cell r="Z504">
            <v>1.9790000000000001</v>
          </cell>
          <cell r="AA504">
            <v>2.0579999999999998</v>
          </cell>
          <cell r="AB504">
            <v>0</v>
          </cell>
          <cell r="AC504" t="str">
            <v>4 x 6 x 0.33L</v>
          </cell>
          <cell r="AD504" t="str">
            <v>TRAY WITHOUT SHRINK</v>
          </cell>
          <cell r="AE504" t="str">
            <v>5449000342768</v>
          </cell>
          <cell r="AF504" t="str">
            <v>35.8 x 23.7 x 14.75</v>
          </cell>
          <cell r="AG504">
            <v>7.9139999999999997</v>
          </cell>
          <cell r="AH504">
            <v>8.2940000000000005</v>
          </cell>
          <cell r="AI504">
            <v>0</v>
          </cell>
          <cell r="AJ504">
            <v>13</v>
          </cell>
          <cell r="AK504">
            <v>10</v>
          </cell>
          <cell r="AL504">
            <v>130</v>
          </cell>
          <cell r="AM504">
            <v>1200</v>
          </cell>
          <cell r="AN504">
            <v>1000</v>
          </cell>
          <cell r="AO504">
            <v>1638</v>
          </cell>
          <cell r="AP504">
            <v>1028.82</v>
          </cell>
          <cell r="AQ504">
            <v>1108.53</v>
          </cell>
          <cell r="AR504">
            <v>3</v>
          </cell>
          <cell r="AS504">
            <v>0</v>
          </cell>
          <cell r="AT504" t="str">
            <v>CHEP</v>
          </cell>
          <cell r="AU504" t="str">
            <v>5449000734747</v>
          </cell>
        </row>
        <row r="505">
          <cell r="A505">
            <v>644680</v>
          </cell>
          <cell r="B505" t="str">
            <v>6340</v>
          </cell>
          <cell r="C505" t="str">
            <v>COCA-COLA ZERO BLIK 0.25L X24</v>
          </cell>
          <cell r="D505" t="str">
            <v>COCA-COLA ZERO BOITE 0.25L X24</v>
          </cell>
          <cell r="E505" t="str">
            <v>Coca-Cola Zero</v>
          </cell>
          <cell r="F505" t="str">
            <v/>
          </cell>
          <cell r="G505" t="str">
            <v xml:space="preserve">SLIMCAN </v>
          </cell>
          <cell r="H505" t="str">
            <v xml:space="preserve"> %</v>
          </cell>
          <cell r="I505" t="str">
            <v>24 x 0.25L</v>
          </cell>
          <cell r="J505" t="str">
            <v/>
          </cell>
          <cell r="K505">
            <v>24</v>
          </cell>
          <cell r="L505" t="str">
            <v>6% - 3%</v>
          </cell>
          <cell r="M505" t="str">
            <v>6</v>
          </cell>
          <cell r="N505" t="str">
            <v>M</v>
          </cell>
          <cell r="O505" t="str">
            <v>0</v>
          </cell>
          <cell r="P505">
            <v>0.25</v>
          </cell>
          <cell r="Q505" t="str">
            <v>5449000020987</v>
          </cell>
          <cell r="R505" t="str">
            <v>5.35 x 5.35 x 13.4</v>
          </cell>
          <cell r="S505">
            <v>0.25</v>
          </cell>
          <cell r="T505">
            <v>0.26</v>
          </cell>
          <cell r="U505">
            <v>0</v>
          </cell>
          <cell r="V505" t="str">
            <v>1 x 0.25L</v>
          </cell>
          <cell r="W505" t="str">
            <v>CAN</v>
          </cell>
          <cell r="X505" t="str">
            <v>5449000020987</v>
          </cell>
          <cell r="Y505" t="str">
            <v>5.35 x 5.35 x 13.4</v>
          </cell>
          <cell r="Z505">
            <v>0.25</v>
          </cell>
          <cell r="AA505">
            <v>0.26</v>
          </cell>
          <cell r="AB505">
            <v>0</v>
          </cell>
          <cell r="AC505" t="str">
            <v>24 x 0.25L</v>
          </cell>
          <cell r="AD505" t="str">
            <v>TRAY WITH SHRINK</v>
          </cell>
          <cell r="AE505" t="str">
            <v>5449000253972</v>
          </cell>
          <cell r="AF505" t="str">
            <v>32.6 x 21.9 x 13.7</v>
          </cell>
          <cell r="AG505">
            <v>5.9880000000000004</v>
          </cell>
          <cell r="AH505">
            <v>6.2969999999999997</v>
          </cell>
          <cell r="AI505">
            <v>0</v>
          </cell>
          <cell r="AJ505">
            <v>16</v>
          </cell>
          <cell r="AK505">
            <v>10</v>
          </cell>
          <cell r="AL505">
            <v>160</v>
          </cell>
          <cell r="AM505">
            <v>1200</v>
          </cell>
          <cell r="AN505">
            <v>1000</v>
          </cell>
          <cell r="AO505">
            <v>1531</v>
          </cell>
          <cell r="AP505">
            <v>958.08</v>
          </cell>
          <cell r="AQ505">
            <v>1037.857</v>
          </cell>
          <cell r="AR505">
            <v>3</v>
          </cell>
          <cell r="AS505">
            <v>0</v>
          </cell>
          <cell r="AT505" t="str">
            <v>CHEP</v>
          </cell>
          <cell r="AU505" t="str">
            <v>5449000734815</v>
          </cell>
        </row>
        <row r="506">
          <cell r="A506">
            <v>644684</v>
          </cell>
          <cell r="B506" t="str">
            <v>6341</v>
          </cell>
          <cell r="C506" t="str">
            <v>FANTA SINAAS BLIK 0.25L X24</v>
          </cell>
          <cell r="D506" t="str">
            <v>FANTA ORANGE BOITE 0.25L X24</v>
          </cell>
          <cell r="E506" t="str">
            <v>Fanta</v>
          </cell>
          <cell r="F506" t="str">
            <v>Orange</v>
          </cell>
          <cell r="G506" t="str">
            <v xml:space="preserve">SLIMCAN </v>
          </cell>
          <cell r="H506" t="str">
            <v xml:space="preserve"> %</v>
          </cell>
          <cell r="I506" t="str">
            <v>24 x 0.25L</v>
          </cell>
          <cell r="J506" t="str">
            <v/>
          </cell>
          <cell r="K506">
            <v>24</v>
          </cell>
          <cell r="L506" t="str">
            <v>6% - 3%</v>
          </cell>
          <cell r="M506" t="str">
            <v>12</v>
          </cell>
          <cell r="N506" t="str">
            <v>M</v>
          </cell>
          <cell r="O506" t="str">
            <v>0</v>
          </cell>
          <cell r="P506">
            <v>0.25</v>
          </cell>
          <cell r="Q506" t="str">
            <v>5449000000712</v>
          </cell>
          <cell r="R506" t="str">
            <v>5.35 x 5.35 x 13.4</v>
          </cell>
          <cell r="S506">
            <v>0.26100000000000001</v>
          </cell>
          <cell r="T506">
            <v>0.27100000000000002</v>
          </cell>
          <cell r="U506">
            <v>0</v>
          </cell>
          <cell r="V506" t="str">
            <v>1 x 0.25L</v>
          </cell>
          <cell r="W506" t="str">
            <v>CAN</v>
          </cell>
          <cell r="X506" t="str">
            <v>5449000000712</v>
          </cell>
          <cell r="Y506" t="str">
            <v>5.35 x 5.35 x 13.4</v>
          </cell>
          <cell r="Z506">
            <v>0.26100000000000001</v>
          </cell>
          <cell r="AA506">
            <v>0.27100000000000002</v>
          </cell>
          <cell r="AB506">
            <v>0</v>
          </cell>
          <cell r="AC506" t="str">
            <v>24 x 0.25L</v>
          </cell>
          <cell r="AD506" t="str">
            <v>TRAY WITH SHRINK</v>
          </cell>
          <cell r="AE506" t="str">
            <v>5449000342843</v>
          </cell>
          <cell r="AF506" t="str">
            <v>32.6 x 21.9 x 13.7</v>
          </cell>
          <cell r="AG506">
            <v>6.2590000000000003</v>
          </cell>
          <cell r="AH506">
            <v>6.569</v>
          </cell>
          <cell r="AI506">
            <v>0</v>
          </cell>
          <cell r="AJ506">
            <v>16</v>
          </cell>
          <cell r="AK506">
            <v>10</v>
          </cell>
          <cell r="AL506">
            <v>160</v>
          </cell>
          <cell r="AM506">
            <v>1200</v>
          </cell>
          <cell r="AN506">
            <v>1000</v>
          </cell>
          <cell r="AO506">
            <v>1531</v>
          </cell>
          <cell r="AP506">
            <v>1001.44</v>
          </cell>
          <cell r="AQ506">
            <v>1081.364</v>
          </cell>
          <cell r="AR506">
            <v>3</v>
          </cell>
          <cell r="AS506">
            <v>0</v>
          </cell>
          <cell r="AT506" t="str">
            <v>CHEP</v>
          </cell>
          <cell r="AU506" t="str">
            <v>5449000734822</v>
          </cell>
        </row>
        <row r="507">
          <cell r="A507">
            <v>644696</v>
          </cell>
          <cell r="B507" t="str">
            <v>3635</v>
          </cell>
          <cell r="C507" t="str">
            <v>FUZE TEA BLACK TEA ZERO PEACH ROSE PET 0.40L 6X4</v>
          </cell>
          <cell r="D507" t="str">
            <v>FUZE TEA BLACK TEA ZERO PEACH ROSE PET 0.40L 6X4</v>
          </cell>
          <cell r="E507" t="str">
            <v>Fuze tea</v>
          </cell>
          <cell r="F507" t="str">
            <v>Black Tea Zero Peach Rose</v>
          </cell>
          <cell r="G507" t="str">
            <v>PET</v>
          </cell>
          <cell r="H507" t="str">
            <v xml:space="preserve"> %</v>
          </cell>
          <cell r="I507" t="str">
            <v>6 x 4 x 0.4L</v>
          </cell>
          <cell r="J507" t="str">
            <v/>
          </cell>
          <cell r="K507">
            <v>24</v>
          </cell>
          <cell r="L507" t="str">
            <v>6% - 3%</v>
          </cell>
          <cell r="M507" t="str">
            <v>6</v>
          </cell>
          <cell r="N507" t="str">
            <v>M</v>
          </cell>
          <cell r="O507" t="str">
            <v>15</v>
          </cell>
          <cell r="P507">
            <v>0.4</v>
          </cell>
          <cell r="Q507" t="str">
            <v>5449000255440</v>
          </cell>
          <cell r="R507" t="str">
            <v>6.31 x 6.31 x 19.5</v>
          </cell>
          <cell r="S507">
            <v>0.4</v>
          </cell>
          <cell r="T507">
            <v>0.42199999999999999</v>
          </cell>
          <cell r="U507">
            <v>0</v>
          </cell>
          <cell r="V507" t="str">
            <v>4 x 0.4L</v>
          </cell>
          <cell r="W507" t="str">
            <v>SHRINK</v>
          </cell>
          <cell r="X507" t="str">
            <v>5449000342737</v>
          </cell>
          <cell r="Y507" t="str">
            <v>12.7 x 12.7 x 19.5</v>
          </cell>
          <cell r="Z507">
            <v>1.5980000000000001</v>
          </cell>
          <cell r="AA507">
            <v>1.6919999999999999</v>
          </cell>
          <cell r="AB507">
            <v>0</v>
          </cell>
          <cell r="AC507" t="str">
            <v>6 x 4 x 0.4L</v>
          </cell>
          <cell r="AD507" t="str">
            <v>SHRINKWRAP OVER SHRINKWRAP</v>
          </cell>
          <cell r="AE507" t="str">
            <v>5449000342744</v>
          </cell>
          <cell r="AF507" t="str">
            <v>38 x 25.3 x 19.5</v>
          </cell>
          <cell r="AG507">
            <v>9.59</v>
          </cell>
          <cell r="AH507">
            <v>10.175000000000001</v>
          </cell>
          <cell r="AI507">
            <v>0</v>
          </cell>
          <cell r="AJ507">
            <v>12</v>
          </cell>
          <cell r="AK507">
            <v>7</v>
          </cell>
          <cell r="AL507">
            <v>84</v>
          </cell>
          <cell r="AM507">
            <v>1200</v>
          </cell>
          <cell r="AN507">
            <v>1013</v>
          </cell>
          <cell r="AO507">
            <v>1520</v>
          </cell>
          <cell r="AP507">
            <v>805.56</v>
          </cell>
          <cell r="AQ507">
            <v>885.09500000000003</v>
          </cell>
          <cell r="AR507">
            <v>1</v>
          </cell>
          <cell r="AS507">
            <v>0</v>
          </cell>
          <cell r="AT507" t="str">
            <v>CHEP</v>
          </cell>
          <cell r="AU507" t="str">
            <v>5449000734730</v>
          </cell>
        </row>
        <row r="508">
          <cell r="A508">
            <v>644724</v>
          </cell>
          <cell r="B508" t="str">
            <v>6339</v>
          </cell>
          <cell r="C508" t="str">
            <v>COCA-COLA ZERO BLIK 0.25L X24 18+6 EURO</v>
          </cell>
          <cell r="D508" t="str">
            <v>COCA-COLA ZERO BOITE 0.25L X24 18+6 EURO</v>
          </cell>
          <cell r="E508" t="str">
            <v>Coca-Cola Zero</v>
          </cell>
          <cell r="F508" t="str">
            <v/>
          </cell>
          <cell r="G508" t="str">
            <v xml:space="preserve">SLIMCAN </v>
          </cell>
          <cell r="H508" t="str">
            <v xml:space="preserve"> %</v>
          </cell>
          <cell r="I508" t="str">
            <v>24 x 0.25L</v>
          </cell>
          <cell r="J508" t="str">
            <v>18+6</v>
          </cell>
          <cell r="K508">
            <v>24</v>
          </cell>
          <cell r="L508" t="str">
            <v>6% - 3%</v>
          </cell>
          <cell r="M508" t="str">
            <v>6</v>
          </cell>
          <cell r="N508" t="str">
            <v>M</v>
          </cell>
          <cell r="O508" t="str">
            <v>0</v>
          </cell>
          <cell r="P508">
            <v>0.25</v>
          </cell>
          <cell r="Q508" t="str">
            <v>5449000020987</v>
          </cell>
          <cell r="R508" t="str">
            <v>5.35 x 5.35 x 13.4</v>
          </cell>
          <cell r="S508">
            <v>0.25</v>
          </cell>
          <cell r="T508">
            <v>0.26</v>
          </cell>
          <cell r="U508">
            <v>0</v>
          </cell>
          <cell r="V508" t="str">
            <v>24 x 0.25L</v>
          </cell>
          <cell r="W508" t="str">
            <v>TRAY WITH SHRINK</v>
          </cell>
          <cell r="X508" t="str">
            <v>5000112688238</v>
          </cell>
          <cell r="Y508" t="str">
            <v>32.4 x 21.5 x 13.5</v>
          </cell>
          <cell r="Z508">
            <v>5.9880000000000004</v>
          </cell>
          <cell r="AA508">
            <v>6.2960000000000003</v>
          </cell>
          <cell r="AB508">
            <v>0</v>
          </cell>
          <cell r="AC508" t="str">
            <v>24 x 0.25L</v>
          </cell>
          <cell r="AD508" t="str">
            <v>TRAY WITH SHRINK</v>
          </cell>
          <cell r="AE508" t="str">
            <v>5000112688238</v>
          </cell>
          <cell r="AF508" t="str">
            <v>32.4 x 21.5 x 13.5</v>
          </cell>
          <cell r="AG508">
            <v>5.9880000000000004</v>
          </cell>
          <cell r="AH508">
            <v>6.2960000000000003</v>
          </cell>
          <cell r="AI508">
            <v>0</v>
          </cell>
          <cell r="AJ508">
            <v>12</v>
          </cell>
          <cell r="AK508">
            <v>10</v>
          </cell>
          <cell r="AL508">
            <v>120</v>
          </cell>
          <cell r="AM508">
            <v>1200</v>
          </cell>
          <cell r="AN508">
            <v>800</v>
          </cell>
          <cell r="AO508">
            <v>1514</v>
          </cell>
          <cell r="AP508">
            <v>718.56</v>
          </cell>
          <cell r="AQ508">
            <v>780.83</v>
          </cell>
          <cell r="AR508">
            <v>3</v>
          </cell>
          <cell r="AS508">
            <v>0</v>
          </cell>
          <cell r="AT508" t="str">
            <v>EURO CHEP</v>
          </cell>
          <cell r="AU508" t="str">
            <v>5000112475517</v>
          </cell>
        </row>
        <row r="509">
          <cell r="A509">
            <v>644726</v>
          </cell>
          <cell r="B509" t="str">
            <v>6338</v>
          </cell>
          <cell r="C509" t="str">
            <v>COCA-COLA BLIK 0.25L X24 18+6 EURO</v>
          </cell>
          <cell r="D509" t="str">
            <v>COCA-COLA BOITE 0.25L X24 18+6 EURO</v>
          </cell>
          <cell r="E509" t="str">
            <v>Coca-Cola</v>
          </cell>
          <cell r="F509" t="str">
            <v/>
          </cell>
          <cell r="G509" t="str">
            <v xml:space="preserve">SLIMCAN </v>
          </cell>
          <cell r="H509" t="str">
            <v xml:space="preserve"> %</v>
          </cell>
          <cell r="I509" t="str">
            <v>24 x 0.25L</v>
          </cell>
          <cell r="J509" t="str">
            <v>18+6</v>
          </cell>
          <cell r="K509">
            <v>24</v>
          </cell>
          <cell r="L509" t="str">
            <v>6% - 3%</v>
          </cell>
          <cell r="M509" t="str">
            <v>12</v>
          </cell>
          <cell r="N509" t="str">
            <v>M</v>
          </cell>
          <cell r="O509" t="str">
            <v>0</v>
          </cell>
          <cell r="P509">
            <v>0.25</v>
          </cell>
          <cell r="Q509" t="str">
            <v>5449000008046</v>
          </cell>
          <cell r="R509" t="str">
            <v>5.35 x 5.35 x 13.4</v>
          </cell>
          <cell r="S509">
            <v>0.26</v>
          </cell>
          <cell r="T509">
            <v>0.27</v>
          </cell>
          <cell r="U509">
            <v>0</v>
          </cell>
          <cell r="V509" t="str">
            <v>24 x 0.25L</v>
          </cell>
          <cell r="W509" t="str">
            <v>TRAY WITH SHRINK</v>
          </cell>
          <cell r="X509" t="str">
            <v>5000112688221</v>
          </cell>
          <cell r="Y509" t="str">
            <v>32.4 x 21.5 x 13.5</v>
          </cell>
          <cell r="Z509">
            <v>6.2309999999999999</v>
          </cell>
          <cell r="AA509">
            <v>6.54</v>
          </cell>
          <cell r="AB509">
            <v>0</v>
          </cell>
          <cell r="AC509" t="str">
            <v>24 x 0.25L</v>
          </cell>
          <cell r="AD509" t="str">
            <v>TRAY WITH SHRINK</v>
          </cell>
          <cell r="AE509" t="str">
            <v>5000112688221</v>
          </cell>
          <cell r="AF509" t="str">
            <v>32.4 x 21.5 x 13.5</v>
          </cell>
          <cell r="AG509">
            <v>6.2309999999999999</v>
          </cell>
          <cell r="AH509">
            <v>6.54</v>
          </cell>
          <cell r="AI509">
            <v>0</v>
          </cell>
          <cell r="AJ509">
            <v>12</v>
          </cell>
          <cell r="AK509">
            <v>10</v>
          </cell>
          <cell r="AL509">
            <v>120</v>
          </cell>
          <cell r="AM509">
            <v>1200</v>
          </cell>
          <cell r="AN509">
            <v>800</v>
          </cell>
          <cell r="AO509">
            <v>1514</v>
          </cell>
          <cell r="AP509">
            <v>747.72</v>
          </cell>
          <cell r="AQ509">
            <v>810.06200000000001</v>
          </cell>
          <cell r="AR509">
            <v>3</v>
          </cell>
          <cell r="AS509">
            <v>0</v>
          </cell>
          <cell r="AT509" t="str">
            <v>EURO CHEP</v>
          </cell>
          <cell r="AU509" t="str">
            <v>5000112475500</v>
          </cell>
        </row>
        <row r="510">
          <cell r="A510">
            <v>644746</v>
          </cell>
          <cell r="B510" t="str">
            <v>2367</v>
          </cell>
          <cell r="C510" t="str">
            <v>COCA-COLA PET 1.00L X6 5+1</v>
          </cell>
          <cell r="D510" t="str">
            <v>COCA-COLA PET 1.00L X6 5+1</v>
          </cell>
          <cell r="E510" t="str">
            <v>Coca-Cola</v>
          </cell>
          <cell r="F510" t="str">
            <v/>
          </cell>
          <cell r="G510" t="str">
            <v>PET</v>
          </cell>
          <cell r="H510" t="str">
            <v xml:space="preserve"> %</v>
          </cell>
          <cell r="I510" t="str">
            <v>6 x 1L</v>
          </cell>
          <cell r="J510" t="str">
            <v>5+1</v>
          </cell>
          <cell r="K510">
            <v>6</v>
          </cell>
          <cell r="L510" t="str">
            <v>6% - 3%</v>
          </cell>
          <cell r="M510" t="str">
            <v>6</v>
          </cell>
          <cell r="N510" t="str">
            <v>M</v>
          </cell>
          <cell r="O510" t="str">
            <v>0</v>
          </cell>
          <cell r="P510">
            <v>1</v>
          </cell>
          <cell r="Q510" t="str">
            <v>5449000054227</v>
          </cell>
          <cell r="R510" t="str">
            <v>8.4 x 8.4 x 27.5</v>
          </cell>
          <cell r="S510">
            <v>1.0389999999999999</v>
          </cell>
          <cell r="T510">
            <v>1.0720000000000001</v>
          </cell>
          <cell r="U510">
            <v>0</v>
          </cell>
          <cell r="V510" t="str">
            <v>6 x 1L</v>
          </cell>
          <cell r="W510" t="str">
            <v>SHRINK</v>
          </cell>
          <cell r="X510" t="str">
            <v>5000112523089</v>
          </cell>
          <cell r="Y510" t="str">
            <v>25.2 x 16.8 x 27.5</v>
          </cell>
          <cell r="Z510">
            <v>6.2309999999999999</v>
          </cell>
          <cell r="AA510">
            <v>6.43</v>
          </cell>
          <cell r="AB510">
            <v>0</v>
          </cell>
          <cell r="AC510" t="str">
            <v>6 x 1L</v>
          </cell>
          <cell r="AD510" t="str">
            <v>SHRINKWRAPPED</v>
          </cell>
          <cell r="AE510" t="str">
            <v>5000112523089</v>
          </cell>
          <cell r="AF510" t="str">
            <v>25.2 x 16.8 x 27.5</v>
          </cell>
          <cell r="AG510">
            <v>6.2309999999999999</v>
          </cell>
          <cell r="AH510">
            <v>6.43</v>
          </cell>
          <cell r="AI510">
            <v>0</v>
          </cell>
          <cell r="AJ510">
            <v>28</v>
          </cell>
          <cell r="AK510">
            <v>5</v>
          </cell>
          <cell r="AL510">
            <v>140</v>
          </cell>
          <cell r="AM510">
            <v>1200</v>
          </cell>
          <cell r="AN510">
            <v>1008</v>
          </cell>
          <cell r="AO510">
            <v>1548</v>
          </cell>
          <cell r="AP510">
            <v>872.34</v>
          </cell>
          <cell r="AQ510">
            <v>932.46500000000003</v>
          </cell>
          <cell r="AR510">
            <v>2</v>
          </cell>
          <cell r="AS510">
            <v>0</v>
          </cell>
          <cell r="AT510" t="str">
            <v>CHEP</v>
          </cell>
          <cell r="AU510" t="str">
            <v>5000112475524</v>
          </cell>
        </row>
        <row r="511">
          <cell r="A511">
            <v>644748</v>
          </cell>
          <cell r="B511" t="str">
            <v>2369</v>
          </cell>
          <cell r="C511" t="str">
            <v>COCA-COLA ZERO PET 1.00L X6 5+1</v>
          </cell>
          <cell r="D511" t="str">
            <v>COCA-COLA ZERO PET 1.00L X6 5+1</v>
          </cell>
          <cell r="E511" t="str">
            <v>Coca-Cola Zero</v>
          </cell>
          <cell r="F511" t="str">
            <v/>
          </cell>
          <cell r="G511" t="str">
            <v>PET</v>
          </cell>
          <cell r="H511" t="str">
            <v xml:space="preserve"> %</v>
          </cell>
          <cell r="I511" t="str">
            <v>6 x 1L</v>
          </cell>
          <cell r="J511" t="str">
            <v>5+1</v>
          </cell>
          <cell r="K511">
            <v>6</v>
          </cell>
          <cell r="L511" t="str">
            <v>6% - 3%</v>
          </cell>
          <cell r="M511" t="str">
            <v>6</v>
          </cell>
          <cell r="N511" t="str">
            <v>M</v>
          </cell>
          <cell r="O511" t="str">
            <v>0</v>
          </cell>
          <cell r="P511">
            <v>1</v>
          </cell>
          <cell r="Q511" t="str">
            <v>5449000133328</v>
          </cell>
          <cell r="R511" t="str">
            <v>8.4 x 8.4 x 27.5</v>
          </cell>
          <cell r="S511">
            <v>0.998</v>
          </cell>
          <cell r="T511">
            <v>1.0309999999999999</v>
          </cell>
          <cell r="U511">
            <v>0</v>
          </cell>
          <cell r="V511" t="str">
            <v>6 x 1L</v>
          </cell>
          <cell r="W511" t="str">
            <v>SHRINK</v>
          </cell>
          <cell r="X511" t="str">
            <v>5000112688245</v>
          </cell>
          <cell r="Y511" t="str">
            <v>25.2 x 16.8 x 27.5</v>
          </cell>
          <cell r="Z511">
            <v>5.9880000000000004</v>
          </cell>
          <cell r="AA511">
            <v>6.1859999999999999</v>
          </cell>
          <cell r="AB511">
            <v>0</v>
          </cell>
          <cell r="AC511" t="str">
            <v>6 x 1L</v>
          </cell>
          <cell r="AD511" t="str">
            <v>SHRINKWRAPPED</v>
          </cell>
          <cell r="AE511" t="str">
            <v>5000112688245</v>
          </cell>
          <cell r="AF511" t="str">
            <v>25.2 x 16.8 x 27.5</v>
          </cell>
          <cell r="AG511">
            <v>5.9880000000000004</v>
          </cell>
          <cell r="AH511">
            <v>6.1859999999999999</v>
          </cell>
          <cell r="AI511">
            <v>0</v>
          </cell>
          <cell r="AJ511">
            <v>28</v>
          </cell>
          <cell r="AK511">
            <v>5</v>
          </cell>
          <cell r="AL511">
            <v>140</v>
          </cell>
          <cell r="AM511">
            <v>1200</v>
          </cell>
          <cell r="AN511">
            <v>1008</v>
          </cell>
          <cell r="AO511">
            <v>1548</v>
          </cell>
          <cell r="AP511">
            <v>838.32</v>
          </cell>
          <cell r="AQ511">
            <v>898.36099999999999</v>
          </cell>
          <cell r="AR511">
            <v>2</v>
          </cell>
          <cell r="AS511">
            <v>0</v>
          </cell>
          <cell r="AT511" t="str">
            <v>CHEP</v>
          </cell>
          <cell r="AU511" t="str">
            <v>5000112475531</v>
          </cell>
        </row>
        <row r="512">
          <cell r="A512">
            <v>644769</v>
          </cell>
          <cell r="B512" t="str">
            <v>0739</v>
          </cell>
          <cell r="C512" t="str">
            <v>JACK DANIELS &amp; COCA-COLA BLIK 0.33L X12 SLEEK EP</v>
          </cell>
          <cell r="D512" t="str">
            <v>JACK DANIELS &amp; COCA-COLA BOITE 0.33L X12 SLEEK EP</v>
          </cell>
          <cell r="E512" t="str">
            <v>Jack Daniel's &amp; Coca-Cola</v>
          </cell>
          <cell r="F512" t="str">
            <v/>
          </cell>
          <cell r="G512" t="str">
            <v>SLEEKCAN</v>
          </cell>
          <cell r="H512" t="str">
            <v>5.00 %</v>
          </cell>
          <cell r="I512" t="str">
            <v>12 x 0.33L</v>
          </cell>
          <cell r="J512" t="str">
            <v/>
          </cell>
          <cell r="K512">
            <v>12</v>
          </cell>
          <cell r="L512" t="str">
            <v>21%-17%</v>
          </cell>
          <cell r="M512" t="str">
            <v>12</v>
          </cell>
          <cell r="N512" t="str">
            <v>M</v>
          </cell>
          <cell r="O512" t="str">
            <v>0</v>
          </cell>
          <cell r="P512">
            <v>0.33</v>
          </cell>
          <cell r="Q512" t="str">
            <v>5449000341723</v>
          </cell>
          <cell r="R512" t="str">
            <v>5.85 x 5.85 x 14.55</v>
          </cell>
          <cell r="S512">
            <v>0.33800000000000002</v>
          </cell>
          <cell r="T512">
            <v>0.34899999999999998</v>
          </cell>
          <cell r="U512">
            <v>0</v>
          </cell>
          <cell r="V512" t="str">
            <v>1 x 0.33L</v>
          </cell>
          <cell r="W512" t="str">
            <v>CAN</v>
          </cell>
          <cell r="X512" t="str">
            <v>5449000341723</v>
          </cell>
          <cell r="Y512" t="str">
            <v>5.85 x 5.85 x 14.55</v>
          </cell>
          <cell r="Z512">
            <v>0.33800000000000002</v>
          </cell>
          <cell r="AA512">
            <v>0.34899999999999998</v>
          </cell>
          <cell r="AB512">
            <v>0</v>
          </cell>
          <cell r="AC512" t="str">
            <v>12 x 0.33L</v>
          </cell>
          <cell r="AD512" t="str">
            <v>TRAY WITH SHRINK</v>
          </cell>
          <cell r="AE512" t="str">
            <v>5449000341730</v>
          </cell>
          <cell r="AF512" t="str">
            <v>23.6 x 17.6 x 14.8</v>
          </cell>
          <cell r="AG512">
            <v>4.0599999999999996</v>
          </cell>
          <cell r="AH512">
            <v>4.2619999999999996</v>
          </cell>
          <cell r="AI512">
            <v>0</v>
          </cell>
          <cell r="AJ512">
            <v>21</v>
          </cell>
          <cell r="AK512">
            <v>8</v>
          </cell>
          <cell r="AL512">
            <v>168</v>
          </cell>
          <cell r="AM512">
            <v>1200</v>
          </cell>
          <cell r="AN512">
            <v>800</v>
          </cell>
          <cell r="AO512">
            <v>1320</v>
          </cell>
          <cell r="AP512">
            <v>682.08</v>
          </cell>
          <cell r="AQ512">
            <v>741.27200000000005</v>
          </cell>
          <cell r="AR512">
            <v>2.5</v>
          </cell>
          <cell r="AS512">
            <v>0</v>
          </cell>
          <cell r="AT512" t="str">
            <v xml:space="preserve">EURO White </v>
          </cell>
          <cell r="AU512" t="str">
            <v>5449000735355</v>
          </cell>
        </row>
        <row r="513">
          <cell r="A513">
            <v>644777</v>
          </cell>
          <cell r="B513" t="str">
            <v>2001</v>
          </cell>
          <cell r="C513" t="str">
            <v>COCA-COLA PET 1.00L X6 HP 5+1 IND</v>
          </cell>
          <cell r="D513" t="str">
            <v>COCA-COLA PET 1.00L X6 HP 5+1 IND</v>
          </cell>
          <cell r="E513" t="str">
            <v>Coca-Cola</v>
          </cell>
          <cell r="F513" t="str">
            <v/>
          </cell>
          <cell r="G513" t="str">
            <v>PET</v>
          </cell>
          <cell r="H513" t="str">
            <v xml:space="preserve"> %</v>
          </cell>
          <cell r="I513" t="str">
            <v>56 x 6 x 1L</v>
          </cell>
          <cell r="J513" t="str">
            <v>5+1</v>
          </cell>
          <cell r="K513">
            <v>336</v>
          </cell>
          <cell r="L513" t="str">
            <v>6% - 3%</v>
          </cell>
          <cell r="M513" t="str">
            <v>6</v>
          </cell>
          <cell r="N513" t="str">
            <v>M</v>
          </cell>
          <cell r="O513" t="str">
            <v>0</v>
          </cell>
          <cell r="P513">
            <v>1</v>
          </cell>
          <cell r="Q513" t="str">
            <v>5449000054227</v>
          </cell>
          <cell r="R513" t="str">
            <v>8.4 x 8.4 x 27.5</v>
          </cell>
          <cell r="S513">
            <v>1.0389999999999999</v>
          </cell>
          <cell r="T513">
            <v>1.0720000000000001</v>
          </cell>
          <cell r="U513">
            <v>0</v>
          </cell>
          <cell r="V513" t="str">
            <v>6 x 1L</v>
          </cell>
          <cell r="W513" t="str">
            <v>SHRINK</v>
          </cell>
          <cell r="X513" t="str">
            <v>5000112523089</v>
          </cell>
          <cell r="Y513" t="str">
            <v>25.2 x 16.8 x 27.5</v>
          </cell>
          <cell r="Z513">
            <v>6.2309999999999999</v>
          </cell>
          <cell r="AA513">
            <v>6.4669999999999996</v>
          </cell>
          <cell r="AB513">
            <v>0</v>
          </cell>
          <cell r="AC513" t="str">
            <v>56 x 6 x 1L</v>
          </cell>
          <cell r="AD513" t="str">
            <v>HALF PALLET</v>
          </cell>
          <cell r="AE513" t="str">
            <v>5000112475852</v>
          </cell>
          <cell r="AF513" t="str">
            <v>100.8 x 60 x 127</v>
          </cell>
          <cell r="AG513">
            <v>348.93599999999998</v>
          </cell>
          <cell r="AH513">
            <v>378.25700000000001</v>
          </cell>
          <cell r="AI513">
            <v>0</v>
          </cell>
          <cell r="AJ513">
            <v>2</v>
          </cell>
          <cell r="AK513">
            <v>1</v>
          </cell>
          <cell r="AL513">
            <v>2</v>
          </cell>
          <cell r="AM513">
            <v>1200</v>
          </cell>
          <cell r="AN513">
            <v>1008</v>
          </cell>
          <cell r="AO513">
            <v>1433</v>
          </cell>
          <cell r="AP513">
            <v>697.87199999999996</v>
          </cell>
          <cell r="AQ513">
            <v>786.51300000000003</v>
          </cell>
          <cell r="AR513">
            <v>2</v>
          </cell>
          <cell r="AS513">
            <v>0</v>
          </cell>
          <cell r="AT513" t="str">
            <v>1xCHEP + 2x1/2 CHEP</v>
          </cell>
          <cell r="AU513" t="str">
            <v>5000112475883</v>
          </cell>
        </row>
        <row r="514">
          <cell r="A514">
            <v>644778</v>
          </cell>
          <cell r="B514" t="str">
            <v>2002</v>
          </cell>
          <cell r="C514" t="str">
            <v>COCA-COLA ZERO PET 1.00L X6 HP 5+1 IND</v>
          </cell>
          <cell r="D514" t="str">
            <v>COCA-COLA ZERO PET 1.00L X6 HP 5+1 IND</v>
          </cell>
          <cell r="E514" t="str">
            <v>Coca-Cola Zero</v>
          </cell>
          <cell r="F514" t="str">
            <v/>
          </cell>
          <cell r="G514" t="str">
            <v>PET</v>
          </cell>
          <cell r="H514" t="str">
            <v xml:space="preserve"> %</v>
          </cell>
          <cell r="I514" t="str">
            <v>56 x 6 x 1L</v>
          </cell>
          <cell r="J514" t="str">
            <v>5+1</v>
          </cell>
          <cell r="K514">
            <v>336</v>
          </cell>
          <cell r="L514" t="str">
            <v>6% - 3%</v>
          </cell>
          <cell r="M514" t="str">
            <v>6</v>
          </cell>
          <cell r="N514" t="str">
            <v>M</v>
          </cell>
          <cell r="O514" t="str">
            <v>0</v>
          </cell>
          <cell r="P514">
            <v>1</v>
          </cell>
          <cell r="Q514" t="str">
            <v>5449000133328</v>
          </cell>
          <cell r="R514" t="str">
            <v>8.4 x 8.4 x 27.5</v>
          </cell>
          <cell r="S514">
            <v>0.998</v>
          </cell>
          <cell r="T514">
            <v>1.0309999999999999</v>
          </cell>
          <cell r="U514">
            <v>0</v>
          </cell>
          <cell r="V514" t="str">
            <v>6 x 1L</v>
          </cell>
          <cell r="W514" t="str">
            <v>SHRINK</v>
          </cell>
          <cell r="X514" t="str">
            <v>5000112688245</v>
          </cell>
          <cell r="Y514" t="str">
            <v>25.2 x 16.8 x 27.5</v>
          </cell>
          <cell r="Z514">
            <v>5.9880000000000004</v>
          </cell>
          <cell r="AA514">
            <v>6.2229999999999999</v>
          </cell>
          <cell r="AB514">
            <v>0</v>
          </cell>
          <cell r="AC514" t="str">
            <v>56 x 6 x 1L</v>
          </cell>
          <cell r="AD514" t="str">
            <v>HALF PALLET</v>
          </cell>
          <cell r="AE514" t="str">
            <v>5000112475876</v>
          </cell>
          <cell r="AF514" t="str">
            <v>100.8 x 60 x 127</v>
          </cell>
          <cell r="AG514">
            <v>335.32799999999997</v>
          </cell>
          <cell r="AH514">
            <v>364.61500000000001</v>
          </cell>
          <cell r="AI514">
            <v>0</v>
          </cell>
          <cell r="AJ514">
            <v>2</v>
          </cell>
          <cell r="AK514">
            <v>1</v>
          </cell>
          <cell r="AL514">
            <v>2</v>
          </cell>
          <cell r="AM514">
            <v>1200</v>
          </cell>
          <cell r="AN514">
            <v>1008</v>
          </cell>
          <cell r="AO514">
            <v>1433</v>
          </cell>
          <cell r="AP514">
            <v>670.65599999999995</v>
          </cell>
          <cell r="AQ514">
            <v>759.23</v>
          </cell>
          <cell r="AR514">
            <v>2</v>
          </cell>
          <cell r="AS514">
            <v>0</v>
          </cell>
          <cell r="AT514" t="str">
            <v>1xCHEP + 2x1/2 CHEP</v>
          </cell>
          <cell r="AU514" t="str">
            <v>5000112475869</v>
          </cell>
        </row>
        <row r="515">
          <cell r="A515">
            <v>644787</v>
          </cell>
          <cell r="B515" t="str">
            <v>1980</v>
          </cell>
          <cell r="C515" t="str">
            <v>FANTA SINAAS PET 1.00L X6</v>
          </cell>
          <cell r="D515" t="str">
            <v>FANTA ORANGE PET 1.00L X6</v>
          </cell>
          <cell r="E515" t="str">
            <v>Fanta</v>
          </cell>
          <cell r="F515" t="str">
            <v>Orange</v>
          </cell>
          <cell r="G515" t="str">
            <v>PET</v>
          </cell>
          <cell r="H515" t="str">
            <v xml:space="preserve"> %</v>
          </cell>
          <cell r="I515" t="str">
            <v>6 x 1L</v>
          </cell>
          <cell r="J515" t="str">
            <v/>
          </cell>
          <cell r="K515">
            <v>6</v>
          </cell>
          <cell r="L515" t="str">
            <v>6% - 3%</v>
          </cell>
          <cell r="M515" t="str">
            <v>6</v>
          </cell>
          <cell r="N515" t="str">
            <v>M</v>
          </cell>
          <cell r="O515" t="str">
            <v>0</v>
          </cell>
          <cell r="P515">
            <v>1</v>
          </cell>
          <cell r="Q515" t="str">
            <v>5449000006271</v>
          </cell>
          <cell r="R515" t="str">
            <v>8.4 x 8.4 x 27.5</v>
          </cell>
          <cell r="S515">
            <v>1.0429999999999999</v>
          </cell>
          <cell r="T515">
            <v>1.0760000000000001</v>
          </cell>
          <cell r="U515">
            <v>0</v>
          </cell>
          <cell r="V515" t="str">
            <v>6 x 1L</v>
          </cell>
          <cell r="W515" t="str">
            <v>SHRINK</v>
          </cell>
          <cell r="X515" t="str">
            <v>5449000058362</v>
          </cell>
          <cell r="Y515" t="str">
            <v>25.2 x 16.8 x 27.5</v>
          </cell>
          <cell r="Z515">
            <v>6.2590000000000003</v>
          </cell>
          <cell r="AA515">
            <v>6.476</v>
          </cell>
          <cell r="AB515">
            <v>0</v>
          </cell>
          <cell r="AC515" t="str">
            <v>6 x 1L</v>
          </cell>
          <cell r="AD515" t="str">
            <v>SHRINKWRAPPED</v>
          </cell>
          <cell r="AE515" t="str">
            <v>5449000058362</v>
          </cell>
          <cell r="AF515" t="str">
            <v>25.2 x 16.8 x 27.5</v>
          </cell>
          <cell r="AG515">
            <v>6.2590000000000003</v>
          </cell>
          <cell r="AH515">
            <v>6.476</v>
          </cell>
          <cell r="AI515">
            <v>0</v>
          </cell>
          <cell r="AJ515">
            <v>28</v>
          </cell>
          <cell r="AK515">
            <v>5</v>
          </cell>
          <cell r="AL515">
            <v>140</v>
          </cell>
          <cell r="AM515">
            <v>1200</v>
          </cell>
          <cell r="AN515">
            <v>1008</v>
          </cell>
          <cell r="AO515">
            <v>1548</v>
          </cell>
          <cell r="AP515">
            <v>876.26</v>
          </cell>
          <cell r="AQ515">
            <v>938.57399999999996</v>
          </cell>
          <cell r="AR515">
            <v>2</v>
          </cell>
          <cell r="AS515">
            <v>0</v>
          </cell>
          <cell r="AT515" t="str">
            <v>CHEP</v>
          </cell>
          <cell r="AU515" t="str">
            <v>5449000978073</v>
          </cell>
        </row>
        <row r="516">
          <cell r="A516">
            <v>644793</v>
          </cell>
          <cell r="B516" t="str">
            <v>1981</v>
          </cell>
          <cell r="C516" t="str">
            <v>FANTA ZERO LEMON ELDERFLOWER SHOKATA BLIK 0.33L 4X6 SLEEK EURO</v>
          </cell>
          <cell r="D516" t="str">
            <v>FANTA ZERO LEMON ELDERFLOWER SHOKATA BOITE 0.33L 4X6 SLEEK EURO</v>
          </cell>
          <cell r="E516" t="str">
            <v>Fanta</v>
          </cell>
          <cell r="F516" t="str">
            <v>Zero Lemon Elderflower Shokata</v>
          </cell>
          <cell r="G516" t="str">
            <v>SLEEKCAN</v>
          </cell>
          <cell r="H516" t="str">
            <v xml:space="preserve"> %</v>
          </cell>
          <cell r="I516" t="str">
            <v>4 x 6 x 0.33L</v>
          </cell>
          <cell r="J516" t="str">
            <v/>
          </cell>
          <cell r="K516">
            <v>24</v>
          </cell>
          <cell r="L516" t="str">
            <v>6% - 3%</v>
          </cell>
          <cell r="M516" t="str">
            <v>6</v>
          </cell>
          <cell r="N516" t="str">
            <v>M</v>
          </cell>
          <cell r="O516" t="str">
            <v>0</v>
          </cell>
          <cell r="P516">
            <v>0.33</v>
          </cell>
          <cell r="Q516" t="str">
            <v>5449000314789</v>
          </cell>
          <cell r="R516" t="str">
            <v>5.8 x 5.8 x 14.55</v>
          </cell>
          <cell r="S516">
            <v>0.33</v>
          </cell>
          <cell r="T516">
            <v>0.34200000000000003</v>
          </cell>
          <cell r="U516">
            <v>0</v>
          </cell>
          <cell r="V516" t="str">
            <v>6 x 0.33L</v>
          </cell>
          <cell r="W516" t="str">
            <v>SHRINK</v>
          </cell>
          <cell r="X516" t="str">
            <v>5449000338655</v>
          </cell>
          <cell r="Y516" t="str">
            <v>17.55 x 11.7 x 14.55</v>
          </cell>
          <cell r="Z516">
            <v>1.9790000000000001</v>
          </cell>
          <cell r="AA516">
            <v>2.0579999999999998</v>
          </cell>
          <cell r="AB516">
            <v>0</v>
          </cell>
          <cell r="AC516" t="str">
            <v>4 x 6 x 0.33L</v>
          </cell>
          <cell r="AD516" t="str">
            <v>TRAY WITHOUT SHRINK</v>
          </cell>
          <cell r="AE516" t="str">
            <v>5449000338631</v>
          </cell>
          <cell r="AF516" t="str">
            <v>35.8 x 23.7 x 14.75</v>
          </cell>
          <cell r="AG516">
            <v>7.9139999999999997</v>
          </cell>
          <cell r="AH516">
            <v>8.2949999999999999</v>
          </cell>
          <cell r="AI516">
            <v>0</v>
          </cell>
          <cell r="AJ516">
            <v>10</v>
          </cell>
          <cell r="AK516">
            <v>9</v>
          </cell>
          <cell r="AL516">
            <v>90</v>
          </cell>
          <cell r="AM516">
            <v>1200</v>
          </cell>
          <cell r="AN516">
            <v>800</v>
          </cell>
          <cell r="AO516">
            <v>1467</v>
          </cell>
          <cell r="AP516">
            <v>712.26</v>
          </cell>
          <cell r="AQ516">
            <v>771.85400000000004</v>
          </cell>
          <cell r="AR516">
            <v>1.5</v>
          </cell>
          <cell r="AS516">
            <v>0</v>
          </cell>
          <cell r="AT516" t="str">
            <v>EURO CHEP</v>
          </cell>
          <cell r="AU516" t="str">
            <v>3383260019508</v>
          </cell>
        </row>
        <row r="517">
          <cell r="A517">
            <v>644812</v>
          </cell>
          <cell r="B517" t="str">
            <v>2397</v>
          </cell>
          <cell r="C517" t="str">
            <v>ROYAL BLISS SIGNATURE TONIC WATER GLAS 0.20L X24</v>
          </cell>
          <cell r="D517" t="str">
            <v>ROYAL BLISS SIGNATURE TONIC WATER VERRE 0.20L X24</v>
          </cell>
          <cell r="E517" t="str">
            <v>Royal Bliss</v>
          </cell>
          <cell r="F517" t="str">
            <v>Signature Tonic Water</v>
          </cell>
          <cell r="G517" t="str">
            <v>REF. GLASS</v>
          </cell>
          <cell r="H517" t="str">
            <v xml:space="preserve"> %</v>
          </cell>
          <cell r="I517" t="str">
            <v>24 x 0.2L</v>
          </cell>
          <cell r="J517" t="str">
            <v/>
          </cell>
          <cell r="K517">
            <v>24</v>
          </cell>
          <cell r="L517" t="str">
            <v>6% - 3%</v>
          </cell>
          <cell r="M517" t="str">
            <v>12</v>
          </cell>
          <cell r="N517" t="str">
            <v>M</v>
          </cell>
          <cell r="O517" t="str">
            <v>0</v>
          </cell>
          <cell r="P517">
            <v>0.2</v>
          </cell>
          <cell r="Q517" t="str">
            <v>54022430</v>
          </cell>
          <cell r="R517" t="str">
            <v>5.9 x 5.9 x 19.65</v>
          </cell>
          <cell r="S517">
            <v>0.20599999999999999</v>
          </cell>
          <cell r="T517">
            <v>0.56599999999999995</v>
          </cell>
          <cell r="U517">
            <v>0.1</v>
          </cell>
          <cell r="V517" t="str">
            <v>1 x 0.2L</v>
          </cell>
          <cell r="W517" t="str">
            <v xml:space="preserve">REF. GLASS  </v>
          </cell>
          <cell r="X517" t="str">
            <v>54022430</v>
          </cell>
          <cell r="Y517" t="str">
            <v>5.9 x 5.9 x 19.65</v>
          </cell>
          <cell r="Z517">
            <v>0.20599999999999999</v>
          </cell>
          <cell r="AA517">
            <v>0.56599999999999995</v>
          </cell>
          <cell r="AB517">
            <v>0.1</v>
          </cell>
          <cell r="AC517" t="str">
            <v>24 x 0.2L</v>
          </cell>
          <cell r="AD517" t="str">
            <v>CASE</v>
          </cell>
          <cell r="AE517" t="str">
            <v>5449000665904</v>
          </cell>
          <cell r="AF517" t="str">
            <v>40 x 30 x 23</v>
          </cell>
          <cell r="AG517">
            <v>4.9539999999999997</v>
          </cell>
          <cell r="AH517">
            <v>15.384</v>
          </cell>
          <cell r="AI517">
            <v>5</v>
          </cell>
          <cell r="AJ517">
            <v>10</v>
          </cell>
          <cell r="AK517">
            <v>7</v>
          </cell>
          <cell r="AL517">
            <v>70</v>
          </cell>
          <cell r="AM517">
            <v>1200</v>
          </cell>
          <cell r="AN517">
            <v>1000</v>
          </cell>
          <cell r="AO517">
            <v>1773</v>
          </cell>
          <cell r="AP517">
            <v>346.78</v>
          </cell>
          <cell r="AQ517">
            <v>1107.002</v>
          </cell>
          <cell r="AR517">
            <v>3</v>
          </cell>
          <cell r="AS517">
            <v>350</v>
          </cell>
          <cell r="AT517" t="str">
            <v>CHEP</v>
          </cell>
          <cell r="AU517" t="str">
            <v>5449000735430</v>
          </cell>
        </row>
        <row r="518">
          <cell r="A518">
            <v>644816</v>
          </cell>
          <cell r="B518" t="str">
            <v>6343</v>
          </cell>
          <cell r="C518" t="str">
            <v>ROYAL BLISS AGRUMES GLAS 0.20L X24</v>
          </cell>
          <cell r="D518" t="str">
            <v>ROYAL BLISS AGRUMES VERRE 0.20L X24</v>
          </cell>
          <cell r="E518" t="str">
            <v>Royal Bliss</v>
          </cell>
          <cell r="F518" t="str">
            <v>Agrumes</v>
          </cell>
          <cell r="G518" t="str">
            <v>REF. GLASS</v>
          </cell>
          <cell r="H518" t="str">
            <v xml:space="preserve"> %</v>
          </cell>
          <cell r="I518" t="str">
            <v>24 x 0.2L</v>
          </cell>
          <cell r="J518" t="str">
            <v/>
          </cell>
          <cell r="K518">
            <v>24</v>
          </cell>
          <cell r="L518" t="str">
            <v>6% - 3%</v>
          </cell>
          <cell r="M518" t="str">
            <v>12</v>
          </cell>
          <cell r="N518" t="str">
            <v>M</v>
          </cell>
          <cell r="O518" t="str">
            <v>0</v>
          </cell>
          <cell r="P518">
            <v>0.2</v>
          </cell>
          <cell r="Q518" t="str">
            <v>54033948</v>
          </cell>
          <cell r="R518" t="str">
            <v>5.9 x 5.9 x 19.9</v>
          </cell>
          <cell r="S518">
            <v>0.20399999999999999</v>
          </cell>
          <cell r="T518">
            <v>0.56299999999999994</v>
          </cell>
          <cell r="U518">
            <v>0.1</v>
          </cell>
          <cell r="V518" t="str">
            <v>1 x 0.2L</v>
          </cell>
          <cell r="W518" t="str">
            <v xml:space="preserve">REF. GLASS  </v>
          </cell>
          <cell r="X518" t="str">
            <v>54033948</v>
          </cell>
          <cell r="Y518" t="str">
            <v>5.9 x 5.9 x 19.9</v>
          </cell>
          <cell r="Z518">
            <v>0.20399999999999999</v>
          </cell>
          <cell r="AA518">
            <v>0.56299999999999994</v>
          </cell>
          <cell r="AB518">
            <v>0.1</v>
          </cell>
          <cell r="AC518" t="str">
            <v>24 x 0.2L</v>
          </cell>
          <cell r="AD518" t="str">
            <v>CASE</v>
          </cell>
          <cell r="AE518" t="str">
            <v>5449000343727</v>
          </cell>
          <cell r="AF518" t="str">
            <v>40 x 30 x 23</v>
          </cell>
          <cell r="AG518">
            <v>4.8940000000000001</v>
          </cell>
          <cell r="AH518">
            <v>15.31</v>
          </cell>
          <cell r="AI518">
            <v>5</v>
          </cell>
          <cell r="AJ518">
            <v>10</v>
          </cell>
          <cell r="AK518">
            <v>7</v>
          </cell>
          <cell r="AL518">
            <v>70</v>
          </cell>
          <cell r="AM518">
            <v>1200</v>
          </cell>
          <cell r="AN518">
            <v>1000</v>
          </cell>
          <cell r="AO518">
            <v>1773</v>
          </cell>
          <cell r="AP518">
            <v>342.58</v>
          </cell>
          <cell r="AQ518">
            <v>1101.807</v>
          </cell>
          <cell r="AR518">
            <v>3</v>
          </cell>
          <cell r="AS518">
            <v>350</v>
          </cell>
          <cell r="AT518" t="str">
            <v>CHEP</v>
          </cell>
          <cell r="AU518" t="str">
            <v>5449000735232</v>
          </cell>
        </row>
        <row r="519">
          <cell r="A519">
            <v>644836</v>
          </cell>
          <cell r="B519" t="str">
            <v>0819</v>
          </cell>
          <cell r="C519" t="str">
            <v>POWERADE WILD CHERRY PET 0.50L 4X6</v>
          </cell>
          <cell r="D519" t="str">
            <v>POWERADE WILD CHERRY PET 0.50L 4X6</v>
          </cell>
          <cell r="E519" t="str">
            <v>Powerade</v>
          </cell>
          <cell r="F519" t="str">
            <v>Wild Cherry</v>
          </cell>
          <cell r="G519" t="str">
            <v>PET</v>
          </cell>
          <cell r="H519" t="str">
            <v xml:space="preserve"> %</v>
          </cell>
          <cell r="I519" t="str">
            <v>4 x 6 x 0.5L</v>
          </cell>
          <cell r="J519" t="str">
            <v/>
          </cell>
          <cell r="K519">
            <v>24</v>
          </cell>
          <cell r="L519" t="str">
            <v>6% - 3%</v>
          </cell>
          <cell r="M519" t="str">
            <v>9</v>
          </cell>
          <cell r="N519" t="str">
            <v>M</v>
          </cell>
          <cell r="O519" t="str">
            <v>7</v>
          </cell>
          <cell r="P519">
            <v>0.5</v>
          </cell>
          <cell r="Q519" t="str">
            <v>42099017</v>
          </cell>
          <cell r="R519" t="str">
            <v>6.58 x 6.58 x 23</v>
          </cell>
          <cell r="S519">
            <v>0.50700000000000001</v>
          </cell>
          <cell r="T519">
            <v>0.53300000000000003</v>
          </cell>
          <cell r="U519">
            <v>0</v>
          </cell>
          <cell r="V519" t="str">
            <v>6 x 0.5L</v>
          </cell>
          <cell r="W519" t="str">
            <v>SHRINK</v>
          </cell>
          <cell r="X519" t="str">
            <v>5449000343505</v>
          </cell>
          <cell r="Y519" t="str">
            <v>19.8 x 13.2 x 23.2</v>
          </cell>
          <cell r="Z519">
            <v>3.0409999999999999</v>
          </cell>
          <cell r="AA519">
            <v>3.206</v>
          </cell>
          <cell r="AB519">
            <v>0</v>
          </cell>
          <cell r="AC519" t="str">
            <v>4 x 6 x 0.5L</v>
          </cell>
          <cell r="AD519" t="str">
            <v>SHRINKWRAP OVER SHRINKWRAP</v>
          </cell>
          <cell r="AE519" t="str">
            <v>5449000343512</v>
          </cell>
          <cell r="AF519" t="str">
            <v>39.5 x 26.3 x 23.2</v>
          </cell>
          <cell r="AG519">
            <v>12.164</v>
          </cell>
          <cell r="AH519">
            <v>12.843999999999999</v>
          </cell>
          <cell r="AI519">
            <v>0</v>
          </cell>
          <cell r="AJ519">
            <v>12</v>
          </cell>
          <cell r="AK519">
            <v>6</v>
          </cell>
          <cell r="AL519">
            <v>72</v>
          </cell>
          <cell r="AM519">
            <v>1200</v>
          </cell>
          <cell r="AN519">
            <v>1053</v>
          </cell>
          <cell r="AO519">
            <v>1556</v>
          </cell>
          <cell r="AP519">
            <v>875.80799999999999</v>
          </cell>
          <cell r="AQ519">
            <v>957.35699999999997</v>
          </cell>
          <cell r="AR519">
            <v>1</v>
          </cell>
          <cell r="AS519">
            <v>0</v>
          </cell>
          <cell r="AT519" t="str">
            <v>CHEP</v>
          </cell>
          <cell r="AU519" t="str">
            <v>5449000735157</v>
          </cell>
        </row>
        <row r="520">
          <cell r="A520">
            <v>644841</v>
          </cell>
          <cell r="B520" t="str">
            <v>0695</v>
          </cell>
          <cell r="C520" t="str">
            <v>COCA-COLA(60) COCA-COLA ZERO(21) BLIK 0.33L 81X6 SLEEK PPD</v>
          </cell>
          <cell r="D520" t="str">
            <v>COCA-COLA(60) COCA-COLA ZERO(21) BOITE 0.33L 81X6 SLEEK PPD</v>
          </cell>
          <cell r="E520" t="str">
            <v>Coca-Cola/ Coca-Cola Zero</v>
          </cell>
          <cell r="F520" t="str">
            <v>Mix</v>
          </cell>
          <cell r="G520" t="str">
            <v>SLEEKCAN</v>
          </cell>
          <cell r="H520" t="str">
            <v xml:space="preserve"> %</v>
          </cell>
          <cell r="I520" t="str">
            <v>81 x 6 x 0.33L</v>
          </cell>
          <cell r="J520" t="str">
            <v/>
          </cell>
          <cell r="K520">
            <v>486</v>
          </cell>
          <cell r="L520" t="str">
            <v>6% - 3%</v>
          </cell>
          <cell r="M520" t="str">
            <v>6</v>
          </cell>
          <cell r="N520" t="str">
            <v>M</v>
          </cell>
          <cell r="O520" t="str">
            <v>0</v>
          </cell>
          <cell r="P520">
            <v>0.33</v>
          </cell>
          <cell r="Q520" t="str">
            <v>n/a</v>
          </cell>
          <cell r="R520" t="str">
            <v>5.8 x 5.8 x 14.55</v>
          </cell>
          <cell r="S520">
            <v>0.33900000000000002</v>
          </cell>
          <cell r="T520">
            <v>0.35099999999999998</v>
          </cell>
          <cell r="U520">
            <v>0</v>
          </cell>
          <cell r="V520" t="str">
            <v>6 x 0.33L</v>
          </cell>
          <cell r="W520" t="str">
            <v>SHRINK</v>
          </cell>
          <cell r="X520" t="str">
            <v>n/a</v>
          </cell>
          <cell r="Y520" t="str">
            <v>17.55 x 11.7 x 14.55</v>
          </cell>
          <cell r="Z520">
            <v>2.036</v>
          </cell>
          <cell r="AA520">
            <v>2.1150000000000002</v>
          </cell>
          <cell r="AB520">
            <v>0</v>
          </cell>
          <cell r="AC520" t="str">
            <v>81 x 6 x 0.33L</v>
          </cell>
          <cell r="AD520" t="str">
            <v>QUARTER PALLET</v>
          </cell>
          <cell r="AE520" t="str">
            <v>3383260019591</v>
          </cell>
          <cell r="AF520" t="str">
            <v>60 x 40 x 158.5</v>
          </cell>
          <cell r="AG520">
            <v>164.94200000000001</v>
          </cell>
          <cell r="AH520">
            <v>173.58199999999999</v>
          </cell>
          <cell r="AI520">
            <v>0</v>
          </cell>
          <cell r="AJ520">
            <v>4</v>
          </cell>
          <cell r="AK520">
            <v>1</v>
          </cell>
          <cell r="AL520">
            <v>4</v>
          </cell>
          <cell r="AM520">
            <v>1200</v>
          </cell>
          <cell r="AN520">
            <v>800</v>
          </cell>
          <cell r="AO520">
            <v>1729</v>
          </cell>
          <cell r="AP520">
            <v>659.76800000000003</v>
          </cell>
          <cell r="AQ520">
            <v>719.55100000000004</v>
          </cell>
          <cell r="AR520">
            <v>1</v>
          </cell>
          <cell r="AS520">
            <v>0</v>
          </cell>
          <cell r="AT520" t="str">
            <v>1xECHEP + 4x1/4 CHEP</v>
          </cell>
          <cell r="AU520" t="str">
            <v>3383260019607</v>
          </cell>
        </row>
        <row r="521">
          <cell r="A521">
            <v>644842</v>
          </cell>
          <cell r="B521" t="str">
            <v>0718</v>
          </cell>
          <cell r="C521" t="str">
            <v>FANTA SINAAS (27)/FANTA EXOTIC (27)/FANTA LEMON (27) BLIK 0.33L 81X6 SLEEK PPD</v>
          </cell>
          <cell r="D521" t="str">
            <v>FANTA SINAAS (27)/FANTA EXOTIC (27)/FANTA LEMON (27) BOITE 0.33L 81X6 SLEEK PPD</v>
          </cell>
          <cell r="E521" t="str">
            <v>Fanta</v>
          </cell>
          <cell r="F521" t="str">
            <v>Mix</v>
          </cell>
          <cell r="G521" t="str">
            <v>SLEEKCAN</v>
          </cell>
          <cell r="H521" t="str">
            <v xml:space="preserve"> %</v>
          </cell>
          <cell r="I521" t="str">
            <v>81 x 6 x 0.33L</v>
          </cell>
          <cell r="J521" t="str">
            <v/>
          </cell>
          <cell r="K521">
            <v>486</v>
          </cell>
          <cell r="L521" t="str">
            <v>6% - 3%</v>
          </cell>
          <cell r="M521" t="str">
            <v>12</v>
          </cell>
          <cell r="N521" t="str">
            <v>M</v>
          </cell>
          <cell r="O521" t="str">
            <v>0</v>
          </cell>
          <cell r="P521">
            <v>0.33</v>
          </cell>
          <cell r="Q521" t="str">
            <v>n/a</v>
          </cell>
          <cell r="R521" t="str">
            <v>5.8 x 5.8 x 14.55</v>
          </cell>
          <cell r="S521">
            <v>0.34200000000000003</v>
          </cell>
          <cell r="T521">
            <v>0.35399999999999998</v>
          </cell>
          <cell r="U521">
            <v>0</v>
          </cell>
          <cell r="V521" t="str">
            <v>6 x 0.33L</v>
          </cell>
          <cell r="W521" t="str">
            <v>SHRINK</v>
          </cell>
          <cell r="X521" t="str">
            <v>n/a</v>
          </cell>
          <cell r="Y521" t="str">
            <v>17.55 x 11.7 x 14.55</v>
          </cell>
          <cell r="Z521">
            <v>2.052</v>
          </cell>
          <cell r="AA521">
            <v>2.1309999999999998</v>
          </cell>
          <cell r="AB521">
            <v>0</v>
          </cell>
          <cell r="AC521" t="str">
            <v>81 x 6 x 0.33L</v>
          </cell>
          <cell r="AD521" t="str">
            <v>QUARTER PALLET</v>
          </cell>
          <cell r="AE521" t="str">
            <v>3383260019577</v>
          </cell>
          <cell r="AF521" t="str">
            <v>60 x 40 x 158.5</v>
          </cell>
          <cell r="AG521">
            <v>166.20699999999999</v>
          </cell>
          <cell r="AH521">
            <v>174.846</v>
          </cell>
          <cell r="AI521">
            <v>0</v>
          </cell>
          <cell r="AJ521">
            <v>4</v>
          </cell>
          <cell r="AK521">
            <v>1</v>
          </cell>
          <cell r="AL521">
            <v>4</v>
          </cell>
          <cell r="AM521">
            <v>1200</v>
          </cell>
          <cell r="AN521">
            <v>800</v>
          </cell>
          <cell r="AO521">
            <v>1729</v>
          </cell>
          <cell r="AP521">
            <v>664.82799999999997</v>
          </cell>
          <cell r="AQ521">
            <v>724.60900000000004</v>
          </cell>
          <cell r="AR521">
            <v>1</v>
          </cell>
          <cell r="AS521">
            <v>0</v>
          </cell>
          <cell r="AT521" t="str">
            <v>1xECHEP + 4x1/4 CHEP</v>
          </cell>
          <cell r="AU521" t="str">
            <v>3383260019584</v>
          </cell>
        </row>
        <row r="522">
          <cell r="A522">
            <v>644849</v>
          </cell>
          <cell r="B522" t="str">
            <v>0821</v>
          </cell>
          <cell r="C522" t="str">
            <v>POWERADE WILD CHERRY PET 0.33L X24</v>
          </cell>
          <cell r="D522" t="str">
            <v>POWERADE WILD CHERRY PET 0.33L X24</v>
          </cell>
          <cell r="E522" t="str">
            <v>Powerade</v>
          </cell>
          <cell r="F522" t="str">
            <v>Wild Cherry</v>
          </cell>
          <cell r="G522" t="str">
            <v>PET</v>
          </cell>
          <cell r="H522" t="str">
            <v xml:space="preserve"> %</v>
          </cell>
          <cell r="I522" t="str">
            <v>24 x 0.33L</v>
          </cell>
          <cell r="J522" t="str">
            <v/>
          </cell>
          <cell r="K522">
            <v>24</v>
          </cell>
          <cell r="L522" t="str">
            <v>6% - 3%</v>
          </cell>
          <cell r="M522" t="str">
            <v>9</v>
          </cell>
          <cell r="N522" t="str">
            <v>M</v>
          </cell>
          <cell r="O522" t="str">
            <v>7</v>
          </cell>
          <cell r="P522">
            <v>0.33</v>
          </cell>
          <cell r="Q522" t="str">
            <v>54031821</v>
          </cell>
          <cell r="R522" t="str">
            <v>5.7 x 5.7 x 18.35</v>
          </cell>
          <cell r="S522">
            <v>0.33500000000000002</v>
          </cell>
          <cell r="T522">
            <v>0.35599999999999998</v>
          </cell>
          <cell r="U522">
            <v>0</v>
          </cell>
          <cell r="V522" t="str">
            <v>1 x 0.33L</v>
          </cell>
          <cell r="W522" t="str">
            <v>PET</v>
          </cell>
          <cell r="X522" t="str">
            <v>54031821</v>
          </cell>
          <cell r="Y522" t="str">
            <v>5.7 x 5.7 x 18.35</v>
          </cell>
          <cell r="Z522">
            <v>0.33500000000000002</v>
          </cell>
          <cell r="AA522">
            <v>0.35599999999999998</v>
          </cell>
          <cell r="AB522">
            <v>0</v>
          </cell>
          <cell r="AC522" t="str">
            <v>24 x 0.33L</v>
          </cell>
          <cell r="AD522" t="str">
            <v>SHRINKWRAPPED</v>
          </cell>
          <cell r="AE522" t="str">
            <v>5449000335104</v>
          </cell>
          <cell r="AF522" t="str">
            <v>34.4 x 22.9 x 18.4</v>
          </cell>
          <cell r="AG522">
            <v>8.0280000000000005</v>
          </cell>
          <cell r="AH522">
            <v>8.57</v>
          </cell>
          <cell r="AI522">
            <v>0</v>
          </cell>
          <cell r="AJ522">
            <v>15</v>
          </cell>
          <cell r="AK522">
            <v>8</v>
          </cell>
          <cell r="AL522">
            <v>120</v>
          </cell>
          <cell r="AM522">
            <v>1200</v>
          </cell>
          <cell r="AN522">
            <v>1032</v>
          </cell>
          <cell r="AO522">
            <v>1648</v>
          </cell>
          <cell r="AP522">
            <v>963.36</v>
          </cell>
          <cell r="AQ522">
            <v>1061.261</v>
          </cell>
          <cell r="AR522">
            <v>1</v>
          </cell>
          <cell r="AS522">
            <v>0</v>
          </cell>
          <cell r="AT522" t="str">
            <v>CHEP</v>
          </cell>
          <cell r="AU522" t="str">
            <v>5449000730312</v>
          </cell>
        </row>
        <row r="523">
          <cell r="A523">
            <v>644862</v>
          </cell>
          <cell r="B523" t="str">
            <v>5175</v>
          </cell>
          <cell r="C523" t="str">
            <v>COCA-COLA ZERO PET 0.25L 2X12 9LAY</v>
          </cell>
          <cell r="D523" t="str">
            <v>COCA-COLA ZERO PET 0.25L 2X12 9LAY</v>
          </cell>
          <cell r="E523" t="str">
            <v>Coca-Cola Zero</v>
          </cell>
          <cell r="F523" t="str">
            <v/>
          </cell>
          <cell r="G523" t="str">
            <v>PET</v>
          </cell>
          <cell r="H523" t="str">
            <v xml:space="preserve"> %</v>
          </cell>
          <cell r="I523" t="str">
            <v>2 x 12 x 0.25L</v>
          </cell>
          <cell r="J523" t="str">
            <v/>
          </cell>
          <cell r="K523">
            <v>24</v>
          </cell>
          <cell r="L523" t="str">
            <v>6% - 3%</v>
          </cell>
          <cell r="M523" t="str">
            <v>4</v>
          </cell>
          <cell r="N523" t="str">
            <v>M</v>
          </cell>
          <cell r="O523" t="str">
            <v>0</v>
          </cell>
          <cell r="P523">
            <v>0.25</v>
          </cell>
          <cell r="Q523" t="str">
            <v>50112579</v>
          </cell>
          <cell r="R523" t="str">
            <v>5.52 x 5.52 x 17.75</v>
          </cell>
          <cell r="S523">
            <v>0.25</v>
          </cell>
          <cell r="T523">
            <v>0.27</v>
          </cell>
          <cell r="U523">
            <v>0</v>
          </cell>
          <cell r="V523" t="str">
            <v>12 x 0.25L</v>
          </cell>
          <cell r="W523" t="str">
            <v>SHRINK</v>
          </cell>
          <cell r="X523" t="str">
            <v>5449000202741</v>
          </cell>
          <cell r="Y523" t="str">
            <v>22.08 x 16.56 x 17.75</v>
          </cell>
          <cell r="Z523">
            <v>2.9940000000000002</v>
          </cell>
          <cell r="AA523">
            <v>3.2410000000000001</v>
          </cell>
          <cell r="AB523">
            <v>0</v>
          </cell>
          <cell r="AC523" t="str">
            <v>2 x 12 x 0.25L</v>
          </cell>
          <cell r="AD523" t="str">
            <v>SHRINKWRAPPED</v>
          </cell>
          <cell r="AE523" t="str">
            <v>5449000205308</v>
          </cell>
          <cell r="AF523" t="str">
            <v>33.12 x 22.08 x 17.75</v>
          </cell>
          <cell r="AG523">
            <v>5.9880000000000004</v>
          </cell>
          <cell r="AH523">
            <v>6.4969999999999999</v>
          </cell>
          <cell r="AI523">
            <v>0</v>
          </cell>
          <cell r="AJ523">
            <v>15</v>
          </cell>
          <cell r="AK523">
            <v>9</v>
          </cell>
          <cell r="AL523">
            <v>135</v>
          </cell>
          <cell r="AM523">
            <v>1200</v>
          </cell>
          <cell r="AN523">
            <v>1000</v>
          </cell>
          <cell r="AO523">
            <v>1760</v>
          </cell>
          <cell r="AP523">
            <v>808.38</v>
          </cell>
          <cell r="AQ523">
            <v>900.21</v>
          </cell>
          <cell r="AR523">
            <v>2</v>
          </cell>
          <cell r="AS523">
            <v>0</v>
          </cell>
          <cell r="AT523" t="str">
            <v>CHEP</v>
          </cell>
          <cell r="AU523" t="str">
            <v>5449000735805</v>
          </cell>
        </row>
        <row r="524">
          <cell r="A524">
            <v>644865</v>
          </cell>
          <cell r="B524" t="str">
            <v>5174</v>
          </cell>
          <cell r="C524" t="str">
            <v>COCA-COLA PET 0.25L 2X12 9LAY</v>
          </cell>
          <cell r="D524" t="str">
            <v>COCA-COLA PET 0.25L 2X12 9LAY</v>
          </cell>
          <cell r="E524" t="str">
            <v>Coca-Cola</v>
          </cell>
          <cell r="F524" t="str">
            <v/>
          </cell>
          <cell r="G524" t="str">
            <v>PET</v>
          </cell>
          <cell r="H524" t="str">
            <v xml:space="preserve"> %</v>
          </cell>
          <cell r="I524" t="str">
            <v>2 x 12 x 0.25L</v>
          </cell>
          <cell r="J524" t="str">
            <v/>
          </cell>
          <cell r="K524">
            <v>24</v>
          </cell>
          <cell r="L524" t="str">
            <v>6% - 3%</v>
          </cell>
          <cell r="M524" t="str">
            <v>4</v>
          </cell>
          <cell r="N524" t="str">
            <v>M</v>
          </cell>
          <cell r="O524" t="str">
            <v>0</v>
          </cell>
          <cell r="P524">
            <v>0.25</v>
          </cell>
          <cell r="Q524" t="str">
            <v>90338243</v>
          </cell>
          <cell r="R524" t="str">
            <v>5.52 x 5.52 x 17.75</v>
          </cell>
          <cell r="S524">
            <v>0.26</v>
          </cell>
          <cell r="T524">
            <v>0.28000000000000003</v>
          </cell>
          <cell r="U524">
            <v>0</v>
          </cell>
          <cell r="V524" t="str">
            <v>12 x 0.25L</v>
          </cell>
          <cell r="W524" t="str">
            <v>SHRINK</v>
          </cell>
          <cell r="X524" t="str">
            <v>5449000202017</v>
          </cell>
          <cell r="Y524" t="str">
            <v>22.08 x 16.56 x 17.75</v>
          </cell>
          <cell r="Z524">
            <v>3.1160000000000001</v>
          </cell>
          <cell r="AA524">
            <v>3.363</v>
          </cell>
          <cell r="AB524">
            <v>0</v>
          </cell>
          <cell r="AC524" t="str">
            <v>2 x 12 x 0.25L</v>
          </cell>
          <cell r="AD524" t="str">
            <v>SHRINKWRAPPED</v>
          </cell>
          <cell r="AE524" t="str">
            <v>5449000205285</v>
          </cell>
          <cell r="AF524" t="str">
            <v>33.12 x 22.08 x 17.75</v>
          </cell>
          <cell r="AG524">
            <v>6.2309999999999999</v>
          </cell>
          <cell r="AH524">
            <v>6.7409999999999997</v>
          </cell>
          <cell r="AI524">
            <v>0</v>
          </cell>
          <cell r="AJ524">
            <v>15</v>
          </cell>
          <cell r="AK524">
            <v>9</v>
          </cell>
          <cell r="AL524">
            <v>135</v>
          </cell>
          <cell r="AM524">
            <v>1200</v>
          </cell>
          <cell r="AN524">
            <v>1000</v>
          </cell>
          <cell r="AO524">
            <v>1760</v>
          </cell>
          <cell r="AP524">
            <v>841.18499999999995</v>
          </cell>
          <cell r="AQ524">
            <v>933.096</v>
          </cell>
          <cell r="AR524">
            <v>2</v>
          </cell>
          <cell r="AS524">
            <v>0</v>
          </cell>
          <cell r="AT524" t="str">
            <v>CHEP</v>
          </cell>
          <cell r="AU524" t="str">
            <v>5449000735782</v>
          </cell>
        </row>
        <row r="525">
          <cell r="A525">
            <v>644896</v>
          </cell>
          <cell r="B525" t="str">
            <v>4121</v>
          </cell>
          <cell r="C525" t="str">
            <v>AQUARIUS DAILY RED PEACH PET 0.33L 6X4</v>
          </cell>
          <cell r="D525" t="str">
            <v>AQUARIUS DAILY RED PEACH BOITE PET 0.33L 6X4</v>
          </cell>
          <cell r="E525" t="str">
            <v>Aquarius</v>
          </cell>
          <cell r="F525" t="str">
            <v>Red Peach</v>
          </cell>
          <cell r="G525" t="str">
            <v>PET</v>
          </cell>
          <cell r="H525" t="str">
            <v xml:space="preserve"> %</v>
          </cell>
          <cell r="I525" t="str">
            <v>6 x 4 x 0.33L</v>
          </cell>
          <cell r="J525" t="str">
            <v/>
          </cell>
          <cell r="K525">
            <v>24</v>
          </cell>
          <cell r="L525" t="str">
            <v>6% - 3%</v>
          </cell>
          <cell r="M525" t="str">
            <v>9</v>
          </cell>
          <cell r="N525" t="str">
            <v>M</v>
          </cell>
          <cell r="O525" t="str">
            <v>6</v>
          </cell>
          <cell r="P525">
            <v>0.33</v>
          </cell>
          <cell r="Q525" t="str">
            <v>90370878</v>
          </cell>
          <cell r="R525" t="str">
            <v>5.7 x 5.7 x 18.35</v>
          </cell>
          <cell r="S525">
            <v>0.33900000000000002</v>
          </cell>
          <cell r="T525">
            <v>0.36</v>
          </cell>
          <cell r="U525">
            <v>0</v>
          </cell>
          <cell r="V525" t="str">
            <v>4 x 0.33L</v>
          </cell>
          <cell r="W525" t="str">
            <v>SHRINK</v>
          </cell>
          <cell r="X525" t="str">
            <v>5449000295446</v>
          </cell>
          <cell r="Y525" t="str">
            <v>11.4 x 11.4 x 18.35</v>
          </cell>
          <cell r="Z525">
            <v>1.3560000000000001</v>
          </cell>
          <cell r="AA525">
            <v>1.446</v>
          </cell>
          <cell r="AB525">
            <v>0</v>
          </cell>
          <cell r="AC525" t="str">
            <v>6 x 4 x 0.33L</v>
          </cell>
          <cell r="AD525" t="str">
            <v>SHRINKWRAPPED</v>
          </cell>
          <cell r="AE525" t="str">
            <v>5449000295415</v>
          </cell>
          <cell r="AF525" t="str">
            <v>34.4 x 23 x 18.4</v>
          </cell>
          <cell r="AG525">
            <v>8.1329999999999991</v>
          </cell>
          <cell r="AH525">
            <v>8.7040000000000006</v>
          </cell>
          <cell r="AI525">
            <v>0</v>
          </cell>
          <cell r="AJ525">
            <v>15</v>
          </cell>
          <cell r="AK525">
            <v>8</v>
          </cell>
          <cell r="AL525">
            <v>120</v>
          </cell>
          <cell r="AM525">
            <v>1200</v>
          </cell>
          <cell r="AN525">
            <v>1032</v>
          </cell>
          <cell r="AO525">
            <v>1648</v>
          </cell>
          <cell r="AP525">
            <v>975.96</v>
          </cell>
          <cell r="AQ525">
            <v>1077.396</v>
          </cell>
          <cell r="AR525">
            <v>1</v>
          </cell>
          <cell r="AS525">
            <v>0</v>
          </cell>
          <cell r="AT525" t="str">
            <v>CHEP</v>
          </cell>
          <cell r="AU525" t="str">
            <v>5449000707673</v>
          </cell>
        </row>
        <row r="526">
          <cell r="A526">
            <v>644902</v>
          </cell>
          <cell r="B526" t="str">
            <v>4123</v>
          </cell>
          <cell r="C526" t="str">
            <v>FANTA ORANGE (32)/ SPRITE NO SUGAR (16) PET 1.5L X4 HP DUSSELDORF</v>
          </cell>
          <cell r="D526" t="str">
            <v>FANTA ORANGE (32)/ SPRITE NO SUGAR (16) PET 1.5L X4 HP DUSSELDORF</v>
          </cell>
          <cell r="E526" t="str">
            <v>Fanta/Sprite</v>
          </cell>
          <cell r="F526" t="str">
            <v>Mix</v>
          </cell>
          <cell r="G526" t="str">
            <v>PET</v>
          </cell>
          <cell r="H526" t="str">
            <v xml:space="preserve"> %</v>
          </cell>
          <cell r="I526" t="str">
            <v>48 x 4 x 1.5L</v>
          </cell>
          <cell r="J526" t="str">
            <v/>
          </cell>
          <cell r="K526">
            <v>192</v>
          </cell>
          <cell r="L526" t="str">
            <v>6% - 3%</v>
          </cell>
          <cell r="M526" t="str">
            <v>6</v>
          </cell>
          <cell r="N526" t="str">
            <v>M</v>
          </cell>
          <cell r="O526" t="str">
            <v>0</v>
          </cell>
          <cell r="P526">
            <v>1.5</v>
          </cell>
          <cell r="Q526" t="str">
            <v>n/a</v>
          </cell>
          <cell r="R526" t="str">
            <v>9.48 x 9.48 x 31.6</v>
          </cell>
          <cell r="S526">
            <v>1.542</v>
          </cell>
          <cell r="T526">
            <v>1.5840000000000001</v>
          </cell>
          <cell r="U526">
            <v>0</v>
          </cell>
          <cell r="V526" t="str">
            <v>4 x 1.5L</v>
          </cell>
          <cell r="W526" t="str">
            <v>SHRINK</v>
          </cell>
          <cell r="X526" t="str">
            <v>n/a</v>
          </cell>
          <cell r="Y526" t="str">
            <v>18.95 x 18.95 x 31.6</v>
          </cell>
          <cell r="Z526">
            <v>6.1689999999999996</v>
          </cell>
          <cell r="AA526">
            <v>6.3529999999999998</v>
          </cell>
          <cell r="AB526">
            <v>0</v>
          </cell>
          <cell r="AC526" t="str">
            <v>48 x 4 x 1.5L</v>
          </cell>
          <cell r="AD526" t="str">
            <v>HALF PALLET</v>
          </cell>
          <cell r="AE526" t="str">
            <v>3383260019621</v>
          </cell>
          <cell r="AF526" t="str">
            <v>80 x 60 x 141.4</v>
          </cell>
          <cell r="AG526">
            <v>296.11200000000002</v>
          </cell>
          <cell r="AH526">
            <v>318.57299999999998</v>
          </cell>
          <cell r="AI526">
            <v>0</v>
          </cell>
          <cell r="AJ526">
            <v>2</v>
          </cell>
          <cell r="AK526">
            <v>1</v>
          </cell>
          <cell r="AL526">
            <v>2</v>
          </cell>
          <cell r="AM526">
            <v>1200</v>
          </cell>
          <cell r="AN526">
            <v>1000</v>
          </cell>
          <cell r="AO526">
            <v>1577</v>
          </cell>
          <cell r="AP526">
            <v>592.22400000000005</v>
          </cell>
          <cell r="AQ526">
            <v>667.14499999999998</v>
          </cell>
          <cell r="AR526">
            <v>2</v>
          </cell>
          <cell r="AS526">
            <v>0</v>
          </cell>
          <cell r="AT526" t="str">
            <v>2x Dusseldorfer CHEP</v>
          </cell>
          <cell r="AU526" t="str">
            <v>3383260019614</v>
          </cell>
        </row>
        <row r="527">
          <cell r="A527">
            <v>644947</v>
          </cell>
          <cell r="B527" t="str">
            <v>2502</v>
          </cell>
          <cell r="C527" t="str">
            <v>COCA-COLA REGULAR(20) / COCA-COLA ZERO(20) PET 1.00L X6 HP 5+1 DD</v>
          </cell>
          <cell r="D527" t="str">
            <v>COCA-COLA REGULAR(20) / COCA-COLA ZERO(20) PET 1.00L X6 HP 5+1 DD</v>
          </cell>
          <cell r="E527" t="str">
            <v>Coca-Cola/ Coca-Cola Zero</v>
          </cell>
          <cell r="F527" t="str">
            <v>Mix</v>
          </cell>
          <cell r="G527" t="str">
            <v>PET</v>
          </cell>
          <cell r="H527" t="str">
            <v xml:space="preserve"> %</v>
          </cell>
          <cell r="I527" t="str">
            <v>40 x 6 x 1L</v>
          </cell>
          <cell r="J527" t="str">
            <v>5+1</v>
          </cell>
          <cell r="K527">
            <v>240</v>
          </cell>
          <cell r="L527" t="str">
            <v>6% - 3%</v>
          </cell>
          <cell r="M527" t="str">
            <v>6</v>
          </cell>
          <cell r="N527" t="str">
            <v>M</v>
          </cell>
          <cell r="O527" t="str">
            <v>0</v>
          </cell>
          <cell r="P527">
            <v>1</v>
          </cell>
          <cell r="Q527" t="str">
            <v>n/a</v>
          </cell>
          <cell r="R527" t="str">
            <v>8.4 x 8.4 x 27.2</v>
          </cell>
          <cell r="S527">
            <v>1.018</v>
          </cell>
          <cell r="T527">
            <v>1.054</v>
          </cell>
          <cell r="U527">
            <v>0</v>
          </cell>
          <cell r="V527" t="str">
            <v>6 x 1L</v>
          </cell>
          <cell r="W527" t="str">
            <v>SHRINK</v>
          </cell>
          <cell r="X527" t="str">
            <v>n/a</v>
          </cell>
          <cell r="Y527" t="str">
            <v>25.2 x 16.8 x 27.7</v>
          </cell>
          <cell r="Z527">
            <v>6.109</v>
          </cell>
          <cell r="AA527">
            <v>6.3449999999999998</v>
          </cell>
          <cell r="AB527">
            <v>0</v>
          </cell>
          <cell r="AC527" t="str">
            <v>40 x 6 x 1L</v>
          </cell>
          <cell r="AD527" t="str">
            <v>HALF PALLET</v>
          </cell>
          <cell r="AE527" t="str">
            <v>3383260019652</v>
          </cell>
          <cell r="AF527" t="str">
            <v>80 x 60 x 127.1</v>
          </cell>
          <cell r="AG527">
            <v>244.36</v>
          </cell>
          <cell r="AH527">
            <v>267.68099999999998</v>
          </cell>
          <cell r="AI527">
            <v>0</v>
          </cell>
          <cell r="AJ527">
            <v>2</v>
          </cell>
          <cell r="AK527">
            <v>1</v>
          </cell>
          <cell r="AL527">
            <v>2</v>
          </cell>
          <cell r="AM527">
            <v>1200</v>
          </cell>
          <cell r="AN527">
            <v>800</v>
          </cell>
          <cell r="AO527">
            <v>1415</v>
          </cell>
          <cell r="AP527">
            <v>488.72</v>
          </cell>
          <cell r="AQ527">
            <v>560.36199999999997</v>
          </cell>
          <cell r="AR527">
            <v>1</v>
          </cell>
          <cell r="AS527">
            <v>0</v>
          </cell>
          <cell r="AT527" t="str">
            <v>1xECHEP + 2x Dusseldorfer CHEP</v>
          </cell>
          <cell r="AU527" t="str">
            <v>3383260019669</v>
          </cell>
        </row>
        <row r="528">
          <cell r="A528">
            <v>644989</v>
          </cell>
          <cell r="B528" t="str">
            <v>5177</v>
          </cell>
          <cell r="C528" t="str">
            <v>AQUARIUS DAILY LEMON PET 1.5L X6</v>
          </cell>
          <cell r="D528" t="str">
            <v>AQUARIUS DAILY CITRON PET 1.5L X6 DAILY</v>
          </cell>
          <cell r="E528" t="str">
            <v>Aquarius</v>
          </cell>
          <cell r="F528" t="str">
            <v>Lemon</v>
          </cell>
          <cell r="G528" t="str">
            <v>PET</v>
          </cell>
          <cell r="H528" t="str">
            <v xml:space="preserve"> %</v>
          </cell>
          <cell r="I528" t="str">
            <v>6 x 1.5L</v>
          </cell>
          <cell r="J528" t="str">
            <v/>
          </cell>
          <cell r="K528">
            <v>6</v>
          </cell>
          <cell r="L528" t="str">
            <v>6% - 3%</v>
          </cell>
          <cell r="M528" t="str">
            <v>9</v>
          </cell>
          <cell r="N528" t="str">
            <v>M</v>
          </cell>
          <cell r="O528" t="str">
            <v>0</v>
          </cell>
          <cell r="P528">
            <v>1.5</v>
          </cell>
          <cell r="Q528" t="str">
            <v>5449000343925</v>
          </cell>
          <cell r="R528" t="str">
            <v>8.77 x 8.77 x 32.85</v>
          </cell>
          <cell r="S528">
            <v>1.534</v>
          </cell>
          <cell r="T528">
            <v>1.575</v>
          </cell>
          <cell r="U528">
            <v>0</v>
          </cell>
          <cell r="V528" t="str">
            <v>6 x 1.5L</v>
          </cell>
          <cell r="W528" t="str">
            <v>SHRINK</v>
          </cell>
          <cell r="X528" t="str">
            <v>5449000343932</v>
          </cell>
          <cell r="Y528" t="str">
            <v>26.31 x 17.54 x 32.85</v>
          </cell>
          <cell r="Z528">
            <v>9.2059999999999995</v>
          </cell>
          <cell r="AA528">
            <v>9.452</v>
          </cell>
          <cell r="AB528">
            <v>0</v>
          </cell>
          <cell r="AC528" t="str">
            <v>6 x 1.5L</v>
          </cell>
          <cell r="AD528" t="str">
            <v>SHRINKWRAPPED</v>
          </cell>
          <cell r="AE528" t="str">
            <v>5449000343932</v>
          </cell>
          <cell r="AF528" t="str">
            <v>26.31 x 17.54 x 32.85</v>
          </cell>
          <cell r="AG528">
            <v>9.2059999999999995</v>
          </cell>
          <cell r="AH528">
            <v>9.452</v>
          </cell>
          <cell r="AI528">
            <v>0</v>
          </cell>
          <cell r="AJ528">
            <v>21</v>
          </cell>
          <cell r="AK528">
            <v>4</v>
          </cell>
          <cell r="AL528">
            <v>84</v>
          </cell>
          <cell r="AM528">
            <v>1227.8</v>
          </cell>
          <cell r="AN528">
            <v>800</v>
          </cell>
          <cell r="AO528">
            <v>1473</v>
          </cell>
          <cell r="AP528">
            <v>773.30399999999997</v>
          </cell>
          <cell r="AQ528">
            <v>820.03899999999999</v>
          </cell>
          <cell r="AR528">
            <v>1</v>
          </cell>
          <cell r="AS528">
            <v>0</v>
          </cell>
          <cell r="AT528" t="str">
            <v>EURO CHEP</v>
          </cell>
          <cell r="AU528" t="str">
            <v>5449000735300</v>
          </cell>
        </row>
        <row r="529">
          <cell r="A529">
            <v>645015</v>
          </cell>
          <cell r="B529" t="str">
            <v>5179</v>
          </cell>
          <cell r="C529" t="str">
            <v>PDE FUZE TEA LEMON LEMONGRASS BLIK 0.33L X24 SLEEK</v>
          </cell>
          <cell r="D529" t="str">
            <v>PDE FUZE TEA LEMON LEMONGRASS BOITE 0.33L X24 SLEEK</v>
          </cell>
          <cell r="E529" t="str">
            <v xml:space="preserve">Fuze tea </v>
          </cell>
          <cell r="F529" t="str">
            <v>Lemon Lemongrass</v>
          </cell>
          <cell r="G529" t="str">
            <v>SLEEKCAN</v>
          </cell>
          <cell r="H529" t="str">
            <v xml:space="preserve"> %</v>
          </cell>
          <cell r="I529" t="str">
            <v>24 x 0.33L</v>
          </cell>
          <cell r="J529" t="str">
            <v/>
          </cell>
          <cell r="K529">
            <v>24</v>
          </cell>
          <cell r="L529" t="str">
            <v>N/A</v>
          </cell>
          <cell r="M529" t="str">
            <v>12</v>
          </cell>
          <cell r="N529" t="str">
            <v>M</v>
          </cell>
          <cell r="O529" t="str">
            <v>0</v>
          </cell>
          <cell r="P529">
            <v>0.33</v>
          </cell>
          <cell r="Q529" t="str">
            <v>5000112691337</v>
          </cell>
          <cell r="R529" t="str">
            <v>5.8 x 5.8 x 14.55</v>
          </cell>
          <cell r="S529">
            <v>0.33900000000000002</v>
          </cell>
          <cell r="T529">
            <v>0.35099999999999998</v>
          </cell>
          <cell r="U529">
            <v>0</v>
          </cell>
          <cell r="V529" t="str">
            <v>1 x 0.33L</v>
          </cell>
          <cell r="W529" t="str">
            <v>CAN</v>
          </cell>
          <cell r="X529" t="str">
            <v>5000112691337</v>
          </cell>
          <cell r="Y529" t="str">
            <v>5.8 x 5.8 x 14.55</v>
          </cell>
          <cell r="Z529">
            <v>0.33900000000000002</v>
          </cell>
          <cell r="AA529">
            <v>0.35099999999999998</v>
          </cell>
          <cell r="AB529">
            <v>0</v>
          </cell>
          <cell r="AC529" t="str">
            <v>24 x 0.33L</v>
          </cell>
          <cell r="AD529" t="str">
            <v>TRAY WITHOUT SHRINK</v>
          </cell>
          <cell r="AE529" t="str">
            <v>5000112691344</v>
          </cell>
          <cell r="AF529" t="str">
            <v>35.7 x 23.6 x 14.7</v>
          </cell>
          <cell r="AG529">
            <v>8.1280000000000001</v>
          </cell>
          <cell r="AH529">
            <v>8.4879999999999995</v>
          </cell>
          <cell r="AI529">
            <v>0</v>
          </cell>
          <cell r="AJ529">
            <v>11</v>
          </cell>
          <cell r="AK529">
            <v>9</v>
          </cell>
          <cell r="AL529">
            <v>99</v>
          </cell>
          <cell r="AM529">
            <v>1200</v>
          </cell>
          <cell r="AN529">
            <v>827</v>
          </cell>
          <cell r="AO529">
            <v>1467</v>
          </cell>
          <cell r="AP529">
            <v>804.67200000000003</v>
          </cell>
          <cell r="AQ529">
            <v>865.77099999999996</v>
          </cell>
          <cell r="AR529">
            <v>3</v>
          </cell>
          <cell r="AS529">
            <v>0</v>
          </cell>
          <cell r="AT529" t="str">
            <v xml:space="preserve">EURO One-way </v>
          </cell>
          <cell r="AU529" t="str">
            <v>5000112477610</v>
          </cell>
        </row>
        <row r="530">
          <cell r="A530">
            <v>645126</v>
          </cell>
          <cell r="B530" t="str">
            <v>5180</v>
          </cell>
          <cell r="C530" t="str">
            <v>AQUARIUS DAILY LEMON GLAS 0.20L X24</v>
          </cell>
          <cell r="D530" t="str">
            <v>AQUARIUS DAILY CITRON VERRE 0.20L X24</v>
          </cell>
          <cell r="E530" t="str">
            <v>Aquarius</v>
          </cell>
          <cell r="F530" t="str">
            <v>Lemon</v>
          </cell>
          <cell r="G530" t="str">
            <v>REF. GLASS</v>
          </cell>
          <cell r="H530" t="str">
            <v xml:space="preserve"> %</v>
          </cell>
          <cell r="I530" t="str">
            <v>24 x 0.2L</v>
          </cell>
          <cell r="J530" t="str">
            <v/>
          </cell>
          <cell r="K530">
            <v>24</v>
          </cell>
          <cell r="L530" t="str">
            <v>6% - 3%</v>
          </cell>
          <cell r="M530" t="str">
            <v>9</v>
          </cell>
          <cell r="N530" t="str">
            <v>M</v>
          </cell>
          <cell r="O530" t="str">
            <v>0</v>
          </cell>
          <cell r="P530">
            <v>0.2</v>
          </cell>
          <cell r="Q530" t="str">
            <v>54035225</v>
          </cell>
          <cell r="R530" t="str">
            <v>5.9 x 5.9 x 19.9</v>
          </cell>
          <cell r="S530">
            <v>0.20499999999999999</v>
          </cell>
          <cell r="T530">
            <v>0.56399999999999995</v>
          </cell>
          <cell r="U530">
            <v>0.1</v>
          </cell>
          <cell r="V530" t="str">
            <v>1 x 0.2L</v>
          </cell>
          <cell r="W530" t="str">
            <v xml:space="preserve">REF. GLASS  </v>
          </cell>
          <cell r="X530" t="str">
            <v>54035225</v>
          </cell>
          <cell r="Y530" t="str">
            <v>5.9 x 5.9 x 19.9</v>
          </cell>
          <cell r="Z530">
            <v>0.20499999999999999</v>
          </cell>
          <cell r="AA530">
            <v>0.56399999999999995</v>
          </cell>
          <cell r="AB530">
            <v>0.1</v>
          </cell>
          <cell r="AC530" t="str">
            <v>24 x 0.2L</v>
          </cell>
          <cell r="AD530" t="str">
            <v>CASE</v>
          </cell>
          <cell r="AE530" t="str">
            <v>5449000346292</v>
          </cell>
          <cell r="AF530" t="str">
            <v>40 x 30 x 23</v>
          </cell>
          <cell r="AG530">
            <v>4.9089999999999998</v>
          </cell>
          <cell r="AH530">
            <v>15.326000000000001</v>
          </cell>
          <cell r="AI530">
            <v>5</v>
          </cell>
          <cell r="AJ530">
            <v>10</v>
          </cell>
          <cell r="AK530">
            <v>7</v>
          </cell>
          <cell r="AL530">
            <v>70</v>
          </cell>
          <cell r="AM530">
            <v>1200</v>
          </cell>
          <cell r="AN530">
            <v>1000</v>
          </cell>
          <cell r="AO530">
            <v>1773</v>
          </cell>
          <cell r="AP530">
            <v>343.63</v>
          </cell>
          <cell r="AQ530">
            <v>1102.9190000000001</v>
          </cell>
          <cell r="AR530">
            <v>3</v>
          </cell>
          <cell r="AS530">
            <v>350</v>
          </cell>
          <cell r="AT530" t="str">
            <v>CHEP</v>
          </cell>
          <cell r="AU530" t="str">
            <v>5449000736208</v>
          </cell>
        </row>
        <row r="531">
          <cell r="A531">
            <v>645128</v>
          </cell>
          <cell r="B531" t="str">
            <v>5181</v>
          </cell>
          <cell r="C531" t="str">
            <v>AQUARIUS DAILY LEMON BLIK 0.33L 4X6 SLEEK</v>
          </cell>
          <cell r="D531" t="str">
            <v>AQUARIUS DAILY CITRON BOITE 0.33L 4X6 SLEEK</v>
          </cell>
          <cell r="E531" t="str">
            <v>Aquarius</v>
          </cell>
          <cell r="F531" t="str">
            <v>Lemon</v>
          </cell>
          <cell r="G531" t="str">
            <v>SLEEKCAN</v>
          </cell>
          <cell r="H531" t="str">
            <v xml:space="preserve"> %</v>
          </cell>
          <cell r="I531" t="str">
            <v>4 x 6 x 0.33L</v>
          </cell>
          <cell r="J531" t="str">
            <v/>
          </cell>
          <cell r="K531">
            <v>24</v>
          </cell>
          <cell r="L531" t="str">
            <v>6% - 3%</v>
          </cell>
          <cell r="M531" t="str">
            <v>9</v>
          </cell>
          <cell r="N531" t="str">
            <v>M</v>
          </cell>
          <cell r="O531" t="str">
            <v>0</v>
          </cell>
          <cell r="P531">
            <v>0.33</v>
          </cell>
          <cell r="Q531" t="str">
            <v>5449000278944</v>
          </cell>
          <cell r="R531" t="str">
            <v>5.8 x 5.8 x 14.55</v>
          </cell>
          <cell r="S531">
            <v>0.33800000000000002</v>
          </cell>
          <cell r="T531">
            <v>0.35</v>
          </cell>
          <cell r="U531">
            <v>0</v>
          </cell>
          <cell r="V531" t="str">
            <v>6 x 0.33L</v>
          </cell>
          <cell r="W531" t="str">
            <v>SHRINK</v>
          </cell>
          <cell r="X531" t="str">
            <v>5449000346247</v>
          </cell>
          <cell r="Y531" t="str">
            <v>17.55 x 11.7 x 14.55</v>
          </cell>
          <cell r="Z531">
            <v>2.0249999999999999</v>
          </cell>
          <cell r="AA531">
            <v>2.1040000000000001</v>
          </cell>
          <cell r="AB531">
            <v>0</v>
          </cell>
          <cell r="AC531" t="str">
            <v>4 x 6 x 0.33L</v>
          </cell>
          <cell r="AD531" t="str">
            <v>TRAY WITHOUT SHRINK</v>
          </cell>
          <cell r="AE531" t="str">
            <v>5449000346254</v>
          </cell>
          <cell r="AF531" t="str">
            <v>35.8 x 23.7 x 14.75</v>
          </cell>
          <cell r="AG531">
            <v>8.1010000000000009</v>
          </cell>
          <cell r="AH531">
            <v>8.48</v>
          </cell>
          <cell r="AI531">
            <v>0</v>
          </cell>
          <cell r="AJ531">
            <v>13</v>
          </cell>
          <cell r="AK531">
            <v>10</v>
          </cell>
          <cell r="AL531">
            <v>130</v>
          </cell>
          <cell r="AM531">
            <v>1200</v>
          </cell>
          <cell r="AN531">
            <v>1000</v>
          </cell>
          <cell r="AO531">
            <v>1638</v>
          </cell>
          <cell r="AP531">
            <v>1053.1300000000001</v>
          </cell>
          <cell r="AQ531">
            <v>1132.788</v>
          </cell>
          <cell r="AR531">
            <v>3</v>
          </cell>
          <cell r="AS531">
            <v>0</v>
          </cell>
          <cell r="AT531" t="str">
            <v>CHEP</v>
          </cell>
          <cell r="AU531" t="str">
            <v>5449000736185</v>
          </cell>
        </row>
        <row r="532">
          <cell r="A532">
            <v>645129</v>
          </cell>
          <cell r="B532" t="str">
            <v>5182</v>
          </cell>
          <cell r="C532" t="str">
            <v>AQUARIUS DAILY ORANGE BLIK 0.33L 4X6 SLEEK</v>
          </cell>
          <cell r="D532" t="str">
            <v>AQUARIUS DAILY ORANGE BOITE 0.33L 4X6 SLEEK</v>
          </cell>
          <cell r="E532" t="str">
            <v>Aquarius</v>
          </cell>
          <cell r="F532" t="str">
            <v>Orange</v>
          </cell>
          <cell r="G532" t="str">
            <v>SLEEKCAN</v>
          </cell>
          <cell r="H532" t="str">
            <v xml:space="preserve"> %</v>
          </cell>
          <cell r="I532" t="str">
            <v>4 x 6 x 0.33L</v>
          </cell>
          <cell r="J532" t="str">
            <v/>
          </cell>
          <cell r="K532">
            <v>24</v>
          </cell>
          <cell r="L532" t="str">
            <v>6% - 3%</v>
          </cell>
          <cell r="M532" t="str">
            <v>9</v>
          </cell>
          <cell r="N532" t="str">
            <v>M</v>
          </cell>
          <cell r="O532" t="str">
            <v>0</v>
          </cell>
          <cell r="P532">
            <v>0.33</v>
          </cell>
          <cell r="Q532" t="str">
            <v>5449000346261</v>
          </cell>
          <cell r="R532" t="str">
            <v>5.8 x 5.8 x 14.55</v>
          </cell>
          <cell r="S532">
            <v>0.34</v>
          </cell>
          <cell r="T532">
            <v>0.35199999999999998</v>
          </cell>
          <cell r="U532">
            <v>0</v>
          </cell>
          <cell r="V532" t="str">
            <v>6 x 0.33L</v>
          </cell>
          <cell r="W532" t="str">
            <v>SHRINK</v>
          </cell>
          <cell r="X532" t="str">
            <v>5449000346278</v>
          </cell>
          <cell r="Y532" t="str">
            <v>17.55 x 11.7 x 14.55</v>
          </cell>
          <cell r="Z532">
            <v>2.0369999999999999</v>
          </cell>
          <cell r="AA532">
            <v>2.1160000000000001</v>
          </cell>
          <cell r="AB532">
            <v>0</v>
          </cell>
          <cell r="AC532" t="str">
            <v>4 x 6 x 0.33L</v>
          </cell>
          <cell r="AD532" t="str">
            <v>TRAY WITHOUT SHRINK</v>
          </cell>
          <cell r="AE532" t="str">
            <v>5449000346285</v>
          </cell>
          <cell r="AF532" t="str">
            <v>35.8 x 23.7 x 14.75</v>
          </cell>
          <cell r="AG532">
            <v>8.1479999999999997</v>
          </cell>
          <cell r="AH532">
            <v>8.5280000000000005</v>
          </cell>
          <cell r="AI532">
            <v>0</v>
          </cell>
          <cell r="AJ532">
            <v>13</v>
          </cell>
          <cell r="AK532">
            <v>10</v>
          </cell>
          <cell r="AL532">
            <v>130</v>
          </cell>
          <cell r="AM532">
            <v>1200</v>
          </cell>
          <cell r="AN532">
            <v>1000</v>
          </cell>
          <cell r="AO532">
            <v>1638</v>
          </cell>
          <cell r="AP532">
            <v>1059.24</v>
          </cell>
          <cell r="AQ532">
            <v>1138.9649999999999</v>
          </cell>
          <cell r="AR532">
            <v>3</v>
          </cell>
          <cell r="AS532">
            <v>0</v>
          </cell>
          <cell r="AT532" t="str">
            <v>CHEP</v>
          </cell>
          <cell r="AU532" t="str">
            <v>5449000736192</v>
          </cell>
        </row>
        <row r="533">
          <cell r="A533">
            <v>645132</v>
          </cell>
          <cell r="B533" t="str">
            <v>5184</v>
          </cell>
          <cell r="C533" t="str">
            <v>COCA-COLA CHERRY BLIK 0.15L X24 SAMPLING</v>
          </cell>
          <cell r="D533" t="str">
            <v>COCA-COLA CHERRY BOITE 0.15L X24 SAMPLING</v>
          </cell>
          <cell r="E533" t="str">
            <v>Coca-Cola</v>
          </cell>
          <cell r="F533" t="str">
            <v>Cherry</v>
          </cell>
          <cell r="G533" t="str">
            <v xml:space="preserve">CAN </v>
          </cell>
          <cell r="H533" t="str">
            <v xml:space="preserve"> %</v>
          </cell>
          <cell r="I533" t="str">
            <v>24 x 0.15L</v>
          </cell>
          <cell r="J533" t="str">
            <v>SAMPLING</v>
          </cell>
          <cell r="K533">
            <v>24</v>
          </cell>
          <cell r="L533" t="str">
            <v>6% - 3%</v>
          </cell>
          <cell r="M533" t="str">
            <v>12</v>
          </cell>
          <cell r="N533" t="str">
            <v>M</v>
          </cell>
          <cell r="O533" t="str">
            <v>0</v>
          </cell>
          <cell r="P533">
            <v>0.15</v>
          </cell>
          <cell r="Q533" t="str">
            <v>n/a</v>
          </cell>
          <cell r="R533" t="str">
            <v>5.35 x 5.35 x 8.87</v>
          </cell>
          <cell r="S533">
            <v>0.156</v>
          </cell>
          <cell r="T533">
            <v>0.16500000000000001</v>
          </cell>
          <cell r="U533">
            <v>0</v>
          </cell>
          <cell r="V533" t="str">
            <v>1 x 0.15L</v>
          </cell>
          <cell r="W533" t="str">
            <v>CAN</v>
          </cell>
          <cell r="X533" t="str">
            <v>n/a</v>
          </cell>
          <cell r="Y533" t="str">
            <v>5.35 x 5.35 x 8.87</v>
          </cell>
          <cell r="Z533">
            <v>0.156</v>
          </cell>
          <cell r="AA533">
            <v>0.16500000000000001</v>
          </cell>
          <cell r="AB533">
            <v>0</v>
          </cell>
          <cell r="AC533" t="str">
            <v>24 x 0.15L</v>
          </cell>
          <cell r="AD533" t="str">
            <v>TRAY WITH SHRINK</v>
          </cell>
          <cell r="AE533" t="str">
            <v>5000112541410</v>
          </cell>
          <cell r="AF533" t="str">
            <v>32.6 x 21.9 x 9.12</v>
          </cell>
          <cell r="AG533">
            <v>3.7490000000000001</v>
          </cell>
          <cell r="AH533">
            <v>4.0209999999999999</v>
          </cell>
          <cell r="AI533">
            <v>0</v>
          </cell>
          <cell r="AJ533">
            <v>16</v>
          </cell>
          <cell r="AK533">
            <v>15</v>
          </cell>
          <cell r="AL533">
            <v>240</v>
          </cell>
          <cell r="AM533">
            <v>1200</v>
          </cell>
          <cell r="AN533">
            <v>1000</v>
          </cell>
          <cell r="AO533">
            <v>1531</v>
          </cell>
          <cell r="AP533">
            <v>899.76</v>
          </cell>
          <cell r="AQ533">
            <v>995.54300000000001</v>
          </cell>
          <cell r="AR533">
            <v>3</v>
          </cell>
          <cell r="AS533">
            <v>0</v>
          </cell>
          <cell r="AT533" t="str">
            <v>CHEP</v>
          </cell>
          <cell r="AU533" t="str">
            <v>5000112478129</v>
          </cell>
        </row>
        <row r="534">
          <cell r="A534">
            <v>645133</v>
          </cell>
          <cell r="B534" t="str">
            <v>5183</v>
          </cell>
          <cell r="C534" t="str">
            <v>COCA-COLA LEMON BLIK 0.15L X24 SAMPLING</v>
          </cell>
          <cell r="D534" t="str">
            <v>COCA-COLA LEMON BOITE 0.15L X24 SAMPLING</v>
          </cell>
          <cell r="E534" t="str">
            <v>Coca-Cola</v>
          </cell>
          <cell r="F534" t="str">
            <v>Lemon</v>
          </cell>
          <cell r="G534" t="str">
            <v xml:space="preserve">CAN </v>
          </cell>
          <cell r="H534" t="str">
            <v xml:space="preserve"> %</v>
          </cell>
          <cell r="I534" t="str">
            <v>24 x 0.15L</v>
          </cell>
          <cell r="J534" t="str">
            <v>SAMPLING</v>
          </cell>
          <cell r="K534">
            <v>24</v>
          </cell>
          <cell r="L534" t="str">
            <v>6% - 3%</v>
          </cell>
          <cell r="M534" t="str">
            <v>12</v>
          </cell>
          <cell r="N534" t="str">
            <v>M</v>
          </cell>
          <cell r="O534" t="str">
            <v>0</v>
          </cell>
          <cell r="P534">
            <v>0.15</v>
          </cell>
          <cell r="Q534" t="str">
            <v>n/a</v>
          </cell>
          <cell r="R534" t="str">
            <v>5.35 x 5.35 x 8.87</v>
          </cell>
          <cell r="S534">
            <v>0.156</v>
          </cell>
          <cell r="T534">
            <v>0.16500000000000001</v>
          </cell>
          <cell r="U534">
            <v>0</v>
          </cell>
          <cell r="V534" t="str">
            <v>1 x 0.15L</v>
          </cell>
          <cell r="W534" t="str">
            <v>CAN</v>
          </cell>
          <cell r="X534" t="str">
            <v>n/a</v>
          </cell>
          <cell r="Y534" t="str">
            <v>5.35 x 5.35 x 8.87</v>
          </cell>
          <cell r="Z534">
            <v>0.156</v>
          </cell>
          <cell r="AA534">
            <v>0.16500000000000001</v>
          </cell>
          <cell r="AB534">
            <v>0</v>
          </cell>
          <cell r="AC534" t="str">
            <v>24 x 0.15L</v>
          </cell>
          <cell r="AD534" t="str">
            <v>TRAY WITH SHRINK</v>
          </cell>
          <cell r="AE534" t="str">
            <v>5000112692617</v>
          </cell>
          <cell r="AF534" t="str">
            <v>32.6 x 21.9 x 9.12</v>
          </cell>
          <cell r="AG534">
            <v>3.7389999999999999</v>
          </cell>
          <cell r="AH534">
            <v>4.0110000000000001</v>
          </cell>
          <cell r="AI534">
            <v>0</v>
          </cell>
          <cell r="AJ534">
            <v>16</v>
          </cell>
          <cell r="AK534">
            <v>15</v>
          </cell>
          <cell r="AL534">
            <v>240</v>
          </cell>
          <cell r="AM534">
            <v>1200</v>
          </cell>
          <cell r="AN534">
            <v>1000</v>
          </cell>
          <cell r="AO534">
            <v>1531</v>
          </cell>
          <cell r="AP534">
            <v>897.36</v>
          </cell>
          <cell r="AQ534">
            <v>993.12400000000002</v>
          </cell>
          <cell r="AR534">
            <v>3</v>
          </cell>
          <cell r="AS534">
            <v>0</v>
          </cell>
          <cell r="AT534" t="str">
            <v>CHEP</v>
          </cell>
          <cell r="AU534" t="str">
            <v>5000112478105</v>
          </cell>
        </row>
        <row r="535">
          <cell r="A535">
            <v>645137</v>
          </cell>
          <cell r="B535" t="str">
            <v>9994</v>
          </cell>
          <cell r="C535" t="str">
            <v>COCA-COLA BLIK 0.25L 70X8 RPD</v>
          </cell>
          <cell r="D535" t="str">
            <v>COCA-COLA BOITE 0.25L 70X8 RPD</v>
          </cell>
          <cell r="E535" t="str">
            <v>Coca-Cola</v>
          </cell>
          <cell r="F535" t="str">
            <v/>
          </cell>
          <cell r="G535" t="str">
            <v xml:space="preserve">SLIMCAN </v>
          </cell>
          <cell r="H535" t="str">
            <v xml:space="preserve"> %</v>
          </cell>
          <cell r="I535" t="str">
            <v>70 x 8 x 0.25L</v>
          </cell>
          <cell r="J535" t="str">
            <v/>
          </cell>
          <cell r="K535">
            <v>560</v>
          </cell>
          <cell r="L535" t="str">
            <v>6% - 3%</v>
          </cell>
          <cell r="M535" t="str">
            <v>12</v>
          </cell>
          <cell r="N535" t="str">
            <v>M</v>
          </cell>
          <cell r="O535" t="str">
            <v>0</v>
          </cell>
          <cell r="P535">
            <v>0.25</v>
          </cell>
          <cell r="Q535" t="str">
            <v>5449000008046</v>
          </cell>
          <cell r="R535" t="str">
            <v>5.35 x 5.35 x 13.43</v>
          </cell>
          <cell r="S535">
            <v>0.26</v>
          </cell>
          <cell r="T535">
            <v>0.27</v>
          </cell>
          <cell r="U535">
            <v>0</v>
          </cell>
          <cell r="V535" t="str">
            <v>8 x 0.25L</v>
          </cell>
          <cell r="W535" t="str">
            <v>SHRINK</v>
          </cell>
          <cell r="X535" t="str">
            <v>5449000220592</v>
          </cell>
          <cell r="Y535" t="str">
            <v>21.4 x 10.8 x 13.5</v>
          </cell>
          <cell r="Z535">
            <v>2.077</v>
          </cell>
          <cell r="AA535">
            <v>2.1819999999999999</v>
          </cell>
          <cell r="AB535">
            <v>0</v>
          </cell>
          <cell r="AC535" t="str">
            <v>70 x 8 x 0.25L</v>
          </cell>
          <cell r="AD535" t="str">
            <v>DOLLY</v>
          </cell>
          <cell r="AE535" t="str">
            <v>3383260019751</v>
          </cell>
          <cell r="AF535" t="str">
            <v>60 x 40 x 172.05</v>
          </cell>
          <cell r="AG535">
            <v>145.404</v>
          </cell>
          <cell r="AH535">
            <v>165.80099999999999</v>
          </cell>
          <cell r="AI535">
            <v>0</v>
          </cell>
          <cell r="AJ535">
            <v>4</v>
          </cell>
          <cell r="AK535">
            <v>1</v>
          </cell>
          <cell r="AL535">
            <v>4</v>
          </cell>
          <cell r="AM535">
            <v>1200</v>
          </cell>
          <cell r="AN535">
            <v>800</v>
          </cell>
          <cell r="AO535">
            <v>1864.5</v>
          </cell>
          <cell r="AP535">
            <v>581.61599999999999</v>
          </cell>
          <cell r="AQ535">
            <v>702.55600000000004</v>
          </cell>
          <cell r="AR535">
            <v>1</v>
          </cell>
          <cell r="AS535">
            <v>0</v>
          </cell>
          <cell r="AT535" t="str">
            <v>Dolly Pallet</v>
          </cell>
          <cell r="AU535" t="str">
            <v>3383260019768</v>
          </cell>
        </row>
        <row r="536">
          <cell r="A536">
            <v>645138</v>
          </cell>
          <cell r="B536" t="str">
            <v>9991</v>
          </cell>
          <cell r="C536" t="str">
            <v>COCA-COLA ZERO BLIK 0.25L 70X8 RPD</v>
          </cell>
          <cell r="D536" t="str">
            <v>COCA-COLA ZERO BOITE 0.25L 70X8 RPD</v>
          </cell>
          <cell r="E536" t="str">
            <v>Coca-Cola Zero</v>
          </cell>
          <cell r="F536" t="str">
            <v/>
          </cell>
          <cell r="G536" t="str">
            <v xml:space="preserve">SLIMCAN </v>
          </cell>
          <cell r="H536" t="str">
            <v xml:space="preserve"> %</v>
          </cell>
          <cell r="I536" t="str">
            <v>70 x 8 x 0.25L</v>
          </cell>
          <cell r="J536" t="str">
            <v/>
          </cell>
          <cell r="K536">
            <v>560</v>
          </cell>
          <cell r="L536" t="str">
            <v>6% - 3%</v>
          </cell>
          <cell r="M536" t="str">
            <v>6</v>
          </cell>
          <cell r="N536" t="str">
            <v>M</v>
          </cell>
          <cell r="O536" t="str">
            <v>0</v>
          </cell>
          <cell r="P536">
            <v>0.25</v>
          </cell>
          <cell r="Q536" t="str">
            <v>5449000020987</v>
          </cell>
          <cell r="R536" t="str">
            <v>5.35 x 5.35 x 13.43</v>
          </cell>
          <cell r="S536">
            <v>0.25</v>
          </cell>
          <cell r="T536">
            <v>0.26</v>
          </cell>
          <cell r="U536">
            <v>0</v>
          </cell>
          <cell r="V536" t="str">
            <v>8 x 0.25L</v>
          </cell>
          <cell r="W536" t="str">
            <v>SHRINK</v>
          </cell>
          <cell r="X536" t="str">
            <v>5449000220608</v>
          </cell>
          <cell r="Y536" t="str">
            <v>21.4 x 10.8 x 13.5</v>
          </cell>
          <cell r="Z536">
            <v>1.996</v>
          </cell>
          <cell r="AA536">
            <v>2.101</v>
          </cell>
          <cell r="AB536">
            <v>0</v>
          </cell>
          <cell r="AC536" t="str">
            <v>70 x 8 x 0.25L</v>
          </cell>
          <cell r="AD536" t="str">
            <v>DOLLY</v>
          </cell>
          <cell r="AE536" t="str">
            <v>3383260019775</v>
          </cell>
          <cell r="AF536" t="str">
            <v>60 x 40 x 172.05</v>
          </cell>
          <cell r="AG536">
            <v>139.72</v>
          </cell>
          <cell r="AH536">
            <v>160.11699999999999</v>
          </cell>
          <cell r="AI536">
            <v>0</v>
          </cell>
          <cell r="AJ536">
            <v>4</v>
          </cell>
          <cell r="AK536">
            <v>1</v>
          </cell>
          <cell r="AL536">
            <v>4</v>
          </cell>
          <cell r="AM536">
            <v>1200</v>
          </cell>
          <cell r="AN536">
            <v>800</v>
          </cell>
          <cell r="AO536">
            <v>1864.5</v>
          </cell>
          <cell r="AP536">
            <v>558.88</v>
          </cell>
          <cell r="AQ536">
            <v>679.82</v>
          </cell>
          <cell r="AR536">
            <v>1</v>
          </cell>
          <cell r="AS536">
            <v>0</v>
          </cell>
          <cell r="AT536" t="str">
            <v>Dolly Pallet</v>
          </cell>
          <cell r="AU536" t="str">
            <v>3383260019782</v>
          </cell>
        </row>
        <row r="537">
          <cell r="A537">
            <v>645154</v>
          </cell>
          <cell r="B537" t="str">
            <v>5185</v>
          </cell>
          <cell r="C537" t="str">
            <v>COCA-COLA LEMON BLIK 0.33L 4X6 SLEEK</v>
          </cell>
          <cell r="D537" t="str">
            <v>COCA-COLA LEMON BOITE 0.33L 4X6 SLEEK</v>
          </cell>
          <cell r="E537" t="str">
            <v>Coca-Cola</v>
          </cell>
          <cell r="F537" t="str">
            <v>Lemon</v>
          </cell>
          <cell r="G537" t="str">
            <v>SLEEKCAN</v>
          </cell>
          <cell r="H537" t="str">
            <v xml:space="preserve"> %</v>
          </cell>
          <cell r="I537" t="str">
            <v>4 x 6 x 0.33L</v>
          </cell>
          <cell r="J537" t="str">
            <v/>
          </cell>
          <cell r="K537">
            <v>24</v>
          </cell>
          <cell r="L537" t="str">
            <v>6% - 3%</v>
          </cell>
          <cell r="M537" t="str">
            <v>12</v>
          </cell>
          <cell r="N537" t="str">
            <v>M</v>
          </cell>
          <cell r="O537" t="str">
            <v>0</v>
          </cell>
          <cell r="P537">
            <v>0.33</v>
          </cell>
          <cell r="Q537" t="str">
            <v>5449000346421</v>
          </cell>
          <cell r="R537" t="str">
            <v>5.8 x 5.8 x 14.55</v>
          </cell>
          <cell r="S537">
            <v>0.34300000000000003</v>
          </cell>
          <cell r="T537">
            <v>0.35499999999999998</v>
          </cell>
          <cell r="U537">
            <v>0</v>
          </cell>
          <cell r="V537" t="str">
            <v>6 x 0.33L</v>
          </cell>
          <cell r="W537" t="str">
            <v>SHRINK</v>
          </cell>
          <cell r="X537" t="str">
            <v>5449000346438</v>
          </cell>
          <cell r="Y537" t="str">
            <v>17.55 x 11.7 x 15.85</v>
          </cell>
          <cell r="Z537">
            <v>2.0569999999999999</v>
          </cell>
          <cell r="AA537">
            <v>2.1360000000000001</v>
          </cell>
          <cell r="AB537">
            <v>0</v>
          </cell>
          <cell r="AC537" t="str">
            <v>4 x 6 x 0.33L</v>
          </cell>
          <cell r="AD537" t="str">
            <v>TRAY WITHOUT SHRINK</v>
          </cell>
          <cell r="AE537" t="str">
            <v>5449000346445</v>
          </cell>
          <cell r="AF537" t="str">
            <v>35.8 x 23.7 x 14.75</v>
          </cell>
          <cell r="AG537">
            <v>8.2260000000000009</v>
          </cell>
          <cell r="AH537">
            <v>8.6059999999999999</v>
          </cell>
          <cell r="AI537">
            <v>0</v>
          </cell>
          <cell r="AJ537">
            <v>13</v>
          </cell>
          <cell r="AK537">
            <v>10</v>
          </cell>
          <cell r="AL537">
            <v>130</v>
          </cell>
          <cell r="AM537">
            <v>1200</v>
          </cell>
          <cell r="AN537">
            <v>1000</v>
          </cell>
          <cell r="AO537">
            <v>1638</v>
          </cell>
          <cell r="AP537">
            <v>1069.3800000000001</v>
          </cell>
          <cell r="AQ537">
            <v>1149.056</v>
          </cell>
          <cell r="AR537">
            <v>3</v>
          </cell>
          <cell r="AS537">
            <v>0</v>
          </cell>
          <cell r="AT537" t="str">
            <v>CHEP</v>
          </cell>
          <cell r="AU537" t="str">
            <v>5449000736314</v>
          </cell>
        </row>
        <row r="538">
          <cell r="A538">
            <v>645159</v>
          </cell>
          <cell r="B538" t="str">
            <v>6345</v>
          </cell>
          <cell r="C538" t="str">
            <v>COCA-COLA CHERRY (60) / COCA-COLA ZERO LEMON (36) PET 1.00L X96 PPD</v>
          </cell>
          <cell r="D538" t="str">
            <v>COCA-COLA CHERRY (60) / COCA-COLA ZERO LEMON (36) PET 1.00L X96 PPD</v>
          </cell>
          <cell r="E538" t="str">
            <v>Coca-Cola/Coca-Cola Zero</v>
          </cell>
          <cell r="F538" t="str">
            <v>Mix</v>
          </cell>
          <cell r="G538" t="str">
            <v>PET</v>
          </cell>
          <cell r="H538" t="str">
            <v xml:space="preserve"> %</v>
          </cell>
          <cell r="I538" t="str">
            <v>96 x 1L</v>
          </cell>
          <cell r="J538" t="str">
            <v/>
          </cell>
          <cell r="K538">
            <v>96</v>
          </cell>
          <cell r="L538" t="str">
            <v>6% - 3%</v>
          </cell>
          <cell r="M538" t="str">
            <v>6</v>
          </cell>
          <cell r="N538" t="str">
            <v>M</v>
          </cell>
          <cell r="O538" t="str">
            <v>0</v>
          </cell>
          <cell r="P538">
            <v>1</v>
          </cell>
          <cell r="Q538" t="str">
            <v>n/a</v>
          </cell>
          <cell r="R538" t="str">
            <v>8.4 x 8.4 x 27.5</v>
          </cell>
          <cell r="S538">
            <v>1.0249999999999999</v>
          </cell>
          <cell r="T538">
            <v>1.0589999999999999</v>
          </cell>
          <cell r="U538">
            <v>0</v>
          </cell>
          <cell r="V538" t="str">
            <v>1 x 1L</v>
          </cell>
          <cell r="W538" t="str">
            <v>PET</v>
          </cell>
          <cell r="X538" t="str">
            <v>n/a</v>
          </cell>
          <cell r="Y538" t="str">
            <v>8.4 x 8.4 x 27.5</v>
          </cell>
          <cell r="Z538">
            <v>1.0249999999999999</v>
          </cell>
          <cell r="AA538">
            <v>1.0589999999999999</v>
          </cell>
          <cell r="AB538">
            <v>0</v>
          </cell>
          <cell r="AC538" t="str">
            <v>96 x 1L</v>
          </cell>
          <cell r="AD538" t="str">
            <v>QUARTER PALLET</v>
          </cell>
          <cell r="AE538" t="str">
            <v>3383260019799</v>
          </cell>
          <cell r="AF538" t="str">
            <v>60 x 40 x 159</v>
          </cell>
          <cell r="AG538">
            <v>98.412000000000006</v>
          </cell>
          <cell r="AH538">
            <v>113.131</v>
          </cell>
          <cell r="AI538">
            <v>0</v>
          </cell>
          <cell r="AJ538">
            <v>4</v>
          </cell>
          <cell r="AK538">
            <v>1</v>
          </cell>
          <cell r="AL538">
            <v>4</v>
          </cell>
          <cell r="AM538">
            <v>1200</v>
          </cell>
          <cell r="AN538">
            <v>800</v>
          </cell>
          <cell r="AO538">
            <v>1734</v>
          </cell>
          <cell r="AP538">
            <v>393.64800000000002</v>
          </cell>
          <cell r="AQ538">
            <v>477.73099999999999</v>
          </cell>
          <cell r="AR538">
            <v>1</v>
          </cell>
          <cell r="AS538">
            <v>0</v>
          </cell>
          <cell r="AT538" t="str">
            <v>1xECHEP + 4x1/4 CHEP</v>
          </cell>
          <cell r="AU538" t="str">
            <v>3383260019805</v>
          </cell>
        </row>
        <row r="539">
          <cell r="A539">
            <v>645169</v>
          </cell>
          <cell r="B539" t="str">
            <v>9666</v>
          </cell>
          <cell r="C539" t="str">
            <v>MONSTER ENERGY JUICE VIKING BERRY BLIK 0.50L X24</v>
          </cell>
          <cell r="D539" t="str">
            <v>MONSTER ENERGY JUICE VIKING BERRY BOITE 0.50L X24</v>
          </cell>
          <cell r="E539" t="str">
            <v>Monster</v>
          </cell>
          <cell r="F539" t="str">
            <v>Energy Juice Viking Berry</v>
          </cell>
          <cell r="G539" t="str">
            <v xml:space="preserve">CAN </v>
          </cell>
          <cell r="H539" t="str">
            <v xml:space="preserve"> %</v>
          </cell>
          <cell r="I539" t="str">
            <v>24 x 0.5L</v>
          </cell>
          <cell r="J539" t="str">
            <v/>
          </cell>
          <cell r="K539">
            <v>24</v>
          </cell>
          <cell r="L539" t="str">
            <v>6% - 3%</v>
          </cell>
          <cell r="M539" t="str">
            <v>24</v>
          </cell>
          <cell r="N539" t="str">
            <v>M</v>
          </cell>
          <cell r="O539" t="str">
            <v>0</v>
          </cell>
          <cell r="P539">
            <v>0.5</v>
          </cell>
          <cell r="Q539" t="str">
            <v>5056784911761</v>
          </cell>
          <cell r="R539" t="str">
            <v>6.65 x 6.65 x 16.8</v>
          </cell>
          <cell r="S539">
            <v>0.54600000000000004</v>
          </cell>
          <cell r="T539">
            <v>0.56200000000000006</v>
          </cell>
          <cell r="U539">
            <v>0</v>
          </cell>
          <cell r="V539" t="str">
            <v>1 x 0.5L</v>
          </cell>
          <cell r="W539" t="str">
            <v>CAN</v>
          </cell>
          <cell r="X539" t="str">
            <v>5056784911761</v>
          </cell>
          <cell r="Y539" t="str">
            <v>6.65 x 6.65 x 16.8</v>
          </cell>
          <cell r="Z539">
            <v>0.54600000000000004</v>
          </cell>
          <cell r="AA539">
            <v>0.56200000000000006</v>
          </cell>
          <cell r="AB539">
            <v>0</v>
          </cell>
          <cell r="AC539" t="str">
            <v>24 x 0.5L</v>
          </cell>
          <cell r="AD539" t="str">
            <v>TRAY WITH SHRINK</v>
          </cell>
          <cell r="AE539" t="str">
            <v>5056784911778</v>
          </cell>
          <cell r="AF539" t="str">
            <v>40.5 x 27.2 x 17.1</v>
          </cell>
          <cell r="AG539">
            <v>13.103999999999999</v>
          </cell>
          <cell r="AH539">
            <v>13.596</v>
          </cell>
          <cell r="AI539">
            <v>0</v>
          </cell>
          <cell r="AJ539">
            <v>10</v>
          </cell>
          <cell r="AK539">
            <v>8</v>
          </cell>
          <cell r="AL539">
            <v>80</v>
          </cell>
          <cell r="AM539">
            <v>1217</v>
          </cell>
          <cell r="AN539">
            <v>1000</v>
          </cell>
          <cell r="AO539">
            <v>1529</v>
          </cell>
          <cell r="AP539">
            <v>1048.32</v>
          </cell>
          <cell r="AQ539">
            <v>1118.3800000000001</v>
          </cell>
          <cell r="AR539">
            <v>3</v>
          </cell>
          <cell r="AS539">
            <v>0</v>
          </cell>
          <cell r="AT539" t="str">
            <v>CHEP</v>
          </cell>
          <cell r="AU539" t="str">
            <v>5056784911785</v>
          </cell>
        </row>
        <row r="540">
          <cell r="A540">
            <v>645170</v>
          </cell>
          <cell r="B540" t="str">
            <v>9667</v>
          </cell>
          <cell r="C540" t="str">
            <v>MONSTER ENERGY ULTRA FANTASY RUBY RED BLIK 0.50L X24</v>
          </cell>
          <cell r="D540" t="str">
            <v>MONSTER ENERGY ULTRA FANTASY RUBY RED BOITE 0.50L X24</v>
          </cell>
          <cell r="E540" t="str">
            <v>Monster</v>
          </cell>
          <cell r="F540" t="str">
            <v>Ultra Fantasy Ruby Red</v>
          </cell>
          <cell r="G540" t="str">
            <v xml:space="preserve">CAN </v>
          </cell>
          <cell r="H540" t="str">
            <v xml:space="preserve"> %</v>
          </cell>
          <cell r="I540" t="str">
            <v>24 x 0.5L</v>
          </cell>
          <cell r="J540" t="str">
            <v/>
          </cell>
          <cell r="K540">
            <v>24</v>
          </cell>
          <cell r="L540" t="str">
            <v>6% - 3%</v>
          </cell>
          <cell r="M540" t="str">
            <v>24</v>
          </cell>
          <cell r="N540" t="str">
            <v>M</v>
          </cell>
          <cell r="O540" t="str">
            <v>0</v>
          </cell>
          <cell r="P540">
            <v>0.5</v>
          </cell>
          <cell r="Q540" t="str">
            <v>5056784909997</v>
          </cell>
          <cell r="R540" t="str">
            <v>6.65 x 6.65 x 16.8</v>
          </cell>
          <cell r="S540">
            <v>0.52800000000000002</v>
          </cell>
          <cell r="T540">
            <v>0.54400000000000004</v>
          </cell>
          <cell r="U540">
            <v>0</v>
          </cell>
          <cell r="V540" t="str">
            <v>1 x 0.5L</v>
          </cell>
          <cell r="W540" t="str">
            <v>CAN</v>
          </cell>
          <cell r="X540" t="str">
            <v>5056784909997</v>
          </cell>
          <cell r="Y540" t="str">
            <v>6.65 x 6.65 x 16.8</v>
          </cell>
          <cell r="Z540">
            <v>0.52800000000000002</v>
          </cell>
          <cell r="AA540">
            <v>0.54400000000000004</v>
          </cell>
          <cell r="AB540">
            <v>0</v>
          </cell>
          <cell r="AC540" t="str">
            <v>24 x 0.5L</v>
          </cell>
          <cell r="AD540" t="str">
            <v>TRAY WITH SHRINK</v>
          </cell>
          <cell r="AE540" t="str">
            <v>5056784910009</v>
          </cell>
          <cell r="AF540" t="str">
            <v>40.5 x 27.2 x 17.1</v>
          </cell>
          <cell r="AG540">
            <v>12.672000000000001</v>
          </cell>
          <cell r="AH540">
            <v>13.164</v>
          </cell>
          <cell r="AI540">
            <v>0</v>
          </cell>
          <cell r="AJ540">
            <v>10</v>
          </cell>
          <cell r="AK540">
            <v>8</v>
          </cell>
          <cell r="AL540">
            <v>80</v>
          </cell>
          <cell r="AM540">
            <v>1217</v>
          </cell>
          <cell r="AN540">
            <v>1000</v>
          </cell>
          <cell r="AO540">
            <v>1529</v>
          </cell>
          <cell r="AP540">
            <v>1013.76</v>
          </cell>
          <cell r="AQ540">
            <v>1083.82</v>
          </cell>
          <cell r="AR540">
            <v>3</v>
          </cell>
          <cell r="AS540">
            <v>0</v>
          </cell>
          <cell r="AT540" t="str">
            <v>CHEP</v>
          </cell>
          <cell r="AU540" t="str">
            <v>5056784910016</v>
          </cell>
        </row>
        <row r="541">
          <cell r="A541">
            <v>645173</v>
          </cell>
          <cell r="B541" t="str">
            <v>9665</v>
          </cell>
          <cell r="C541" t="str">
            <v>COCA-COLA ZERO NO CAFFEINE PET 1.00L X6</v>
          </cell>
          <cell r="D541" t="str">
            <v>COCA COLA ZERO NO CAFFEINE PET 1.00L X6</v>
          </cell>
          <cell r="E541" t="str">
            <v>Coca-Cola Zero</v>
          </cell>
          <cell r="F541" t="str">
            <v>No Caffeine</v>
          </cell>
          <cell r="G541" t="str">
            <v>PET</v>
          </cell>
          <cell r="H541" t="str">
            <v xml:space="preserve"> %</v>
          </cell>
          <cell r="I541" t="str">
            <v>6 x 1L</v>
          </cell>
          <cell r="J541" t="str">
            <v/>
          </cell>
          <cell r="K541">
            <v>6</v>
          </cell>
          <cell r="L541" t="str">
            <v>6% - 3%</v>
          </cell>
          <cell r="M541" t="str">
            <v>6</v>
          </cell>
          <cell r="N541" t="str">
            <v>M</v>
          </cell>
          <cell r="O541" t="str">
            <v>0</v>
          </cell>
          <cell r="P541">
            <v>1</v>
          </cell>
          <cell r="Q541" t="str">
            <v>5449000195906</v>
          </cell>
          <cell r="R541" t="str">
            <v>8.4 x 8.4 x 27.5</v>
          </cell>
          <cell r="S541">
            <v>0.998</v>
          </cell>
          <cell r="T541">
            <v>1.0309999999999999</v>
          </cell>
          <cell r="U541">
            <v>0</v>
          </cell>
          <cell r="V541" t="str">
            <v>6 x 1L</v>
          </cell>
          <cell r="W541" t="str">
            <v>SHRINK</v>
          </cell>
          <cell r="X541" t="str">
            <v>5449000346780</v>
          </cell>
          <cell r="Y541" t="str">
            <v>25.2 x 16.8 x 27.5</v>
          </cell>
          <cell r="Z541">
            <v>5.9870000000000001</v>
          </cell>
          <cell r="AA541">
            <v>6.2050000000000001</v>
          </cell>
          <cell r="AB541">
            <v>0</v>
          </cell>
          <cell r="AC541" t="str">
            <v>6 x 1L</v>
          </cell>
          <cell r="AD541" t="str">
            <v>SHRINKWRAPPED</v>
          </cell>
          <cell r="AE541" t="str">
            <v>5449000346780</v>
          </cell>
          <cell r="AF541" t="str">
            <v>25.2 x 16.8 x 27.5</v>
          </cell>
          <cell r="AG541">
            <v>5.9870000000000001</v>
          </cell>
          <cell r="AH541">
            <v>6.2050000000000001</v>
          </cell>
          <cell r="AI541">
            <v>0</v>
          </cell>
          <cell r="AJ541">
            <v>28</v>
          </cell>
          <cell r="AK541">
            <v>5</v>
          </cell>
          <cell r="AL541">
            <v>140</v>
          </cell>
          <cell r="AM541">
            <v>1200</v>
          </cell>
          <cell r="AN541">
            <v>1008</v>
          </cell>
          <cell r="AO541">
            <v>1548</v>
          </cell>
          <cell r="AP541">
            <v>838.18</v>
          </cell>
          <cell r="AQ541">
            <v>900.97900000000004</v>
          </cell>
          <cell r="AR541">
            <v>2</v>
          </cell>
          <cell r="AS541">
            <v>0</v>
          </cell>
          <cell r="AT541" t="str">
            <v>CHEP</v>
          </cell>
          <cell r="AU541" t="str">
            <v>5449000736499</v>
          </cell>
        </row>
        <row r="542">
          <cell r="A542">
            <v>645181</v>
          </cell>
          <cell r="B542" t="str">
            <v>9664</v>
          </cell>
          <cell r="C542" t="str">
            <v>COCA-COLA ZERO NO CAFFEINE PET 1.5L X8</v>
          </cell>
          <cell r="D542" t="str">
            <v>COCA COLA ZERO NO CAFFEINE PET 1.5L X8</v>
          </cell>
          <cell r="E542" t="str">
            <v>Coca-Cola Zero</v>
          </cell>
          <cell r="F542" t="str">
            <v>No Caffeine</v>
          </cell>
          <cell r="G542" t="str">
            <v>PET</v>
          </cell>
          <cell r="H542" t="str">
            <v xml:space="preserve"> %</v>
          </cell>
          <cell r="I542" t="str">
            <v>8 x 1.5L</v>
          </cell>
          <cell r="J542" t="str">
            <v/>
          </cell>
          <cell r="K542">
            <v>8</v>
          </cell>
          <cell r="L542" t="str">
            <v>6% - 3%</v>
          </cell>
          <cell r="M542" t="str">
            <v>6</v>
          </cell>
          <cell r="N542" t="str">
            <v>M</v>
          </cell>
          <cell r="O542" t="str">
            <v>0</v>
          </cell>
          <cell r="P542">
            <v>1.5</v>
          </cell>
          <cell r="Q542" t="str">
            <v>5449000169358</v>
          </cell>
          <cell r="R542" t="str">
            <v>9.48 x 9.48 x 31.4</v>
          </cell>
          <cell r="S542">
            <v>1.4970000000000001</v>
          </cell>
          <cell r="T542">
            <v>1.536</v>
          </cell>
          <cell r="U542">
            <v>0</v>
          </cell>
          <cell r="V542" t="str">
            <v>8 x 1.5L</v>
          </cell>
          <cell r="W542" t="str">
            <v>SHRINK</v>
          </cell>
          <cell r="X542" t="str">
            <v>5449000346797</v>
          </cell>
          <cell r="Y542" t="str">
            <v>37.9 x 18.95 x 31.4</v>
          </cell>
          <cell r="Z542">
            <v>11.975</v>
          </cell>
          <cell r="AA542">
            <v>12.321999999999999</v>
          </cell>
          <cell r="AB542">
            <v>0</v>
          </cell>
          <cell r="AC542" t="str">
            <v>8 x 1.5L</v>
          </cell>
          <cell r="AD542" t="str">
            <v>SHRINKWRAPPED</v>
          </cell>
          <cell r="AE542" t="str">
            <v>5449000346797</v>
          </cell>
          <cell r="AF542" t="str">
            <v>37.9 x 18.95 x 31.4</v>
          </cell>
          <cell r="AG542">
            <v>11.975</v>
          </cell>
          <cell r="AH542">
            <v>12.321999999999999</v>
          </cell>
          <cell r="AI542">
            <v>0</v>
          </cell>
          <cell r="AJ542">
            <v>15</v>
          </cell>
          <cell r="AK542">
            <v>5</v>
          </cell>
          <cell r="AL542">
            <v>75</v>
          </cell>
          <cell r="AM542">
            <v>1200</v>
          </cell>
          <cell r="AN542">
            <v>1000</v>
          </cell>
          <cell r="AO542">
            <v>1743</v>
          </cell>
          <cell r="AP542">
            <v>898.125</v>
          </cell>
          <cell r="AQ542">
            <v>956.53099999999995</v>
          </cell>
          <cell r="AR542">
            <v>2</v>
          </cell>
          <cell r="AS542">
            <v>0</v>
          </cell>
          <cell r="AT542" t="str">
            <v>CHEP</v>
          </cell>
          <cell r="AU542" t="str">
            <v>5449000736758</v>
          </cell>
        </row>
        <row r="543">
          <cell r="A543">
            <v>645184</v>
          </cell>
          <cell r="B543" t="str">
            <v>9669</v>
          </cell>
          <cell r="C543" t="str">
            <v>FUZE TEA GREEN TEA GLAS 0.20L X24</v>
          </cell>
          <cell r="D543" t="str">
            <v>FUZE TEA GREEN TEA VERRE 0.20L X24</v>
          </cell>
          <cell r="E543" t="str">
            <v>Fuze tea</v>
          </cell>
          <cell r="F543" t="str">
            <v>Green Tea</v>
          </cell>
          <cell r="G543" t="str">
            <v>REF. GLASS</v>
          </cell>
          <cell r="H543" t="str">
            <v xml:space="preserve"> %</v>
          </cell>
          <cell r="I543" t="str">
            <v>24 x 0.2L</v>
          </cell>
          <cell r="J543" t="str">
            <v/>
          </cell>
          <cell r="K543">
            <v>24</v>
          </cell>
          <cell r="L543" t="str">
            <v>6% - 3%</v>
          </cell>
          <cell r="M543" t="str">
            <v>8</v>
          </cell>
          <cell r="N543" t="str">
            <v>M</v>
          </cell>
          <cell r="O543" t="str">
            <v>0</v>
          </cell>
          <cell r="P543">
            <v>0.2</v>
          </cell>
          <cell r="Q543" t="str">
            <v>90370915</v>
          </cell>
          <cell r="R543" t="str">
            <v>5.9 x 5.9 x 19.9</v>
          </cell>
          <cell r="S543">
            <v>0.20300000000000001</v>
          </cell>
          <cell r="T543">
            <v>0.56200000000000006</v>
          </cell>
          <cell r="U543">
            <v>0.1</v>
          </cell>
          <cell r="V543" t="str">
            <v>1 x 0.2L</v>
          </cell>
          <cell r="W543" t="str">
            <v xml:space="preserve">REF. GLASS  </v>
          </cell>
          <cell r="X543" t="str">
            <v>90370915</v>
          </cell>
          <cell r="Y543" t="str">
            <v>5.9 x 5.9 x 19.9</v>
          </cell>
          <cell r="Z543">
            <v>0.20300000000000001</v>
          </cell>
          <cell r="AA543">
            <v>0.56200000000000006</v>
          </cell>
          <cell r="AB543">
            <v>0.1</v>
          </cell>
          <cell r="AC543" t="str">
            <v>24 x 0.2L</v>
          </cell>
          <cell r="AD543" t="str">
            <v>CASE</v>
          </cell>
          <cell r="AE543" t="str">
            <v>5449000238702</v>
          </cell>
          <cell r="AF543" t="str">
            <v>40 x 30 x 23</v>
          </cell>
          <cell r="AG543">
            <v>4.8730000000000002</v>
          </cell>
          <cell r="AH543">
            <v>15.29</v>
          </cell>
          <cell r="AI543">
            <v>5</v>
          </cell>
          <cell r="AJ543">
            <v>10</v>
          </cell>
          <cell r="AK543">
            <v>7</v>
          </cell>
          <cell r="AL543">
            <v>70</v>
          </cell>
          <cell r="AM543">
            <v>1200</v>
          </cell>
          <cell r="AN543">
            <v>1000</v>
          </cell>
          <cell r="AO543">
            <v>1773</v>
          </cell>
          <cell r="AP543">
            <v>341.11</v>
          </cell>
          <cell r="AQ543">
            <v>1100.3989999999999</v>
          </cell>
          <cell r="AR543">
            <v>3</v>
          </cell>
          <cell r="AS543">
            <v>350</v>
          </cell>
          <cell r="AT543" t="str">
            <v>CHEP</v>
          </cell>
          <cell r="AU543" t="str">
            <v>5449000736598</v>
          </cell>
        </row>
        <row r="544">
          <cell r="A544">
            <v>645297</v>
          </cell>
          <cell r="B544" t="str">
            <v>9663</v>
          </cell>
          <cell r="C544" t="str">
            <v>FUZE TEA STRAWBERRY MELON PET 0.40L 6X4</v>
          </cell>
          <cell r="D544" t="str">
            <v>FUZE TEA STRAWBERRY MELON PET 0.40L 6X4</v>
          </cell>
          <cell r="E544" t="str">
            <v>Fuze tea</v>
          </cell>
          <cell r="F544" t="str">
            <v>Black Tea Strawberry Melon</v>
          </cell>
          <cell r="G544" t="str">
            <v>PET</v>
          </cell>
          <cell r="H544" t="str">
            <v xml:space="preserve"> %</v>
          </cell>
          <cell r="I544" t="str">
            <v>6 x 4 x 0.4L</v>
          </cell>
          <cell r="J544" t="str">
            <v/>
          </cell>
          <cell r="K544">
            <v>24</v>
          </cell>
          <cell r="L544" t="str">
            <v>6% - 3%</v>
          </cell>
          <cell r="M544" t="str">
            <v>12</v>
          </cell>
          <cell r="N544" t="str">
            <v>M</v>
          </cell>
          <cell r="O544" t="str">
            <v>15</v>
          </cell>
          <cell r="P544">
            <v>0.4</v>
          </cell>
          <cell r="Q544" t="str">
            <v>5449000348111</v>
          </cell>
          <cell r="R544" t="str">
            <v>6.31 x 6.31 x 19.5</v>
          </cell>
          <cell r="S544">
            <v>0.40600000000000003</v>
          </cell>
          <cell r="T544">
            <v>0.42799999999999999</v>
          </cell>
          <cell r="U544">
            <v>0</v>
          </cell>
          <cell r="V544" t="str">
            <v>4 x 0.4L</v>
          </cell>
          <cell r="W544" t="str">
            <v>SHRINK</v>
          </cell>
          <cell r="X544" t="str">
            <v>5449000348128</v>
          </cell>
          <cell r="Y544" t="str">
            <v>12.7 x 12.7 x 19.5</v>
          </cell>
          <cell r="Z544">
            <v>1.6240000000000001</v>
          </cell>
          <cell r="AA544">
            <v>1.7170000000000001</v>
          </cell>
          <cell r="AB544">
            <v>0</v>
          </cell>
          <cell r="AC544" t="str">
            <v>6 x 4 x 0.4L</v>
          </cell>
          <cell r="AD544" t="str">
            <v>SHRINKWRAP OVER SHRINKWRAP</v>
          </cell>
          <cell r="AE544" t="str">
            <v>5449000348135</v>
          </cell>
          <cell r="AF544" t="str">
            <v>38 x 25.3 x 19.5</v>
          </cell>
          <cell r="AG544">
            <v>9.7449999999999992</v>
          </cell>
          <cell r="AH544">
            <v>10.321</v>
          </cell>
          <cell r="AI544">
            <v>0</v>
          </cell>
          <cell r="AJ544">
            <v>12</v>
          </cell>
          <cell r="AK544">
            <v>7</v>
          </cell>
          <cell r="AL544">
            <v>84</v>
          </cell>
          <cell r="AM544">
            <v>1200</v>
          </cell>
          <cell r="AN544">
            <v>1013</v>
          </cell>
          <cell r="AO544">
            <v>1520</v>
          </cell>
          <cell r="AP544">
            <v>818.58</v>
          </cell>
          <cell r="AQ544">
            <v>897.38</v>
          </cell>
          <cell r="AR544">
            <v>1</v>
          </cell>
          <cell r="AS544">
            <v>0</v>
          </cell>
          <cell r="AT544" t="str">
            <v>CHEP</v>
          </cell>
          <cell r="AU544" t="str">
            <v>5449000737007</v>
          </cell>
        </row>
        <row r="545">
          <cell r="A545">
            <v>645306</v>
          </cell>
          <cell r="B545" t="str">
            <v>6416</v>
          </cell>
          <cell r="C545" t="str">
            <v>FANTA ORANGE (36)/FANTA ZERO ORANGE (16)/FANTA LEMON (4)/FANTA EXOTIC (4)/SPRITE (12)/SPRITE NO SUGAR(8) PET 1.50L X80 PPD</v>
          </cell>
          <cell r="D545" t="str">
            <v>FANTA ORANGE (36)/FANTA ZERO ORANGE (16)/FANTA LEMON (4)/FANTA EXOTIC (4)/SPRITE (12)/SPRITE NO SUGAR(8) PET 1.50L X80 PPD</v>
          </cell>
          <cell r="E545" t="str">
            <v>Fanta/Sprite</v>
          </cell>
          <cell r="F545" t="str">
            <v>Mix</v>
          </cell>
          <cell r="G545" t="str">
            <v>PET</v>
          </cell>
          <cell r="H545" t="str">
            <v xml:space="preserve"> %</v>
          </cell>
          <cell r="I545" t="str">
            <v>80 x 1.5L</v>
          </cell>
          <cell r="J545" t="str">
            <v/>
          </cell>
          <cell r="K545">
            <v>80</v>
          </cell>
          <cell r="L545" t="str">
            <v>6% - 3%</v>
          </cell>
          <cell r="M545" t="str">
            <v>6</v>
          </cell>
          <cell r="N545" t="str">
            <v>M</v>
          </cell>
          <cell r="O545" t="str">
            <v>0</v>
          </cell>
          <cell r="P545">
            <v>1.5</v>
          </cell>
          <cell r="Q545" t="str">
            <v>n/a</v>
          </cell>
          <cell r="R545" t="str">
            <v>9.48 x 9.48 x 31.4</v>
          </cell>
          <cell r="S545">
            <v>1.538</v>
          </cell>
          <cell r="T545">
            <v>1.577</v>
          </cell>
          <cell r="U545">
            <v>0</v>
          </cell>
          <cell r="V545" t="str">
            <v>1 x 1.5L</v>
          </cell>
          <cell r="W545" t="str">
            <v>PET</v>
          </cell>
          <cell r="X545" t="str">
            <v>n/a</v>
          </cell>
          <cell r="Y545" t="str">
            <v>9.48 x 9.48 x 31.4</v>
          </cell>
          <cell r="Z545">
            <v>1.538</v>
          </cell>
          <cell r="AA545">
            <v>1.577</v>
          </cell>
          <cell r="AB545">
            <v>0</v>
          </cell>
          <cell r="AC545" t="str">
            <v>80 x 1.5L</v>
          </cell>
          <cell r="AD545" t="str">
            <v>QUARTER PALLET DISPLAY</v>
          </cell>
          <cell r="AE545" t="str">
            <v>3383260019829</v>
          </cell>
          <cell r="AF545" t="str">
            <v>60 x 40 x 159</v>
          </cell>
          <cell r="AG545">
            <v>123.053</v>
          </cell>
          <cell r="AH545">
            <v>137.667</v>
          </cell>
          <cell r="AI545">
            <v>0</v>
          </cell>
          <cell r="AJ545">
            <v>4</v>
          </cell>
          <cell r="AK545">
            <v>1</v>
          </cell>
          <cell r="AL545">
            <v>4</v>
          </cell>
          <cell r="AM545">
            <v>1200</v>
          </cell>
          <cell r="AN545">
            <v>800</v>
          </cell>
          <cell r="AO545">
            <v>1734</v>
          </cell>
          <cell r="AP545">
            <v>492.21199999999999</v>
          </cell>
          <cell r="AQ545">
            <v>575.87400000000002</v>
          </cell>
          <cell r="AR545">
            <v>1</v>
          </cell>
          <cell r="AS545">
            <v>0</v>
          </cell>
          <cell r="AT545" t="str">
            <v>1xECHEP + 4x1/4 CHEP</v>
          </cell>
          <cell r="AU545" t="str">
            <v>3383260019836</v>
          </cell>
        </row>
        <row r="546">
          <cell r="A546">
            <v>645369</v>
          </cell>
          <cell r="B546" t="str">
            <v>7166</v>
          </cell>
          <cell r="C546" t="str">
            <v>FANTA ORANGE (54) / FANTA ZERO ORANGE (30) / SPRITE (24) / SPRITE NO SUGAR (24) / FUZE TEA BLACK TEA PEACH HIBISCUS (18) /COCA-COLA CHERRY (18) BLIK 0.33L X6 HP SLEEK</v>
          </cell>
          <cell r="D546" t="str">
            <v>FANTA ORANGE (54) / FANTA ZERO ORANGE (30) / SPRITE (24) / SPRITE NO SUGAR (24) / FUZE TEA BLACK TEA PEACH HIBISCUS (18) /COCA-COLA CHERRY (18) BOITE 0.33L X6 HP SLEEK</v>
          </cell>
          <cell r="E546" t="str">
            <v>Fanta/Sprite/Fuze tea/Coca-Cola</v>
          </cell>
          <cell r="F546" t="str">
            <v>Mix</v>
          </cell>
          <cell r="G546" t="str">
            <v>SLEEKCAN</v>
          </cell>
          <cell r="H546" t="str">
            <v xml:space="preserve"> %</v>
          </cell>
          <cell r="I546" t="str">
            <v>168 x 6 x 0.33L</v>
          </cell>
          <cell r="J546" t="str">
            <v/>
          </cell>
          <cell r="K546">
            <v>1008</v>
          </cell>
          <cell r="L546" t="str">
            <v>6% - 3%</v>
          </cell>
          <cell r="M546" t="str">
            <v>6</v>
          </cell>
          <cell r="N546" t="str">
            <v>M</v>
          </cell>
          <cell r="O546" t="str">
            <v>0</v>
          </cell>
          <cell r="P546">
            <v>0.33</v>
          </cell>
          <cell r="Q546" t="str">
            <v>n/a</v>
          </cell>
          <cell r="R546" t="str">
            <v>5.85 x 5.85 x 14.55</v>
          </cell>
          <cell r="S546">
            <v>0.33700000000000002</v>
          </cell>
          <cell r="T546">
            <v>0.34899999999999998</v>
          </cell>
          <cell r="U546">
            <v>0</v>
          </cell>
          <cell r="V546" t="str">
            <v>6 x 0.33L</v>
          </cell>
          <cell r="W546" t="str">
            <v>SHRINK</v>
          </cell>
          <cell r="X546" t="str">
            <v>n/a</v>
          </cell>
          <cell r="Y546" t="str">
            <v>17.55 x 11.7 x 14.55</v>
          </cell>
          <cell r="Z546">
            <v>2.024</v>
          </cell>
          <cell r="AA546">
            <v>2.1040000000000001</v>
          </cell>
          <cell r="AB546">
            <v>0</v>
          </cell>
          <cell r="AC546" t="str">
            <v>168 x 6 x 0.33L</v>
          </cell>
          <cell r="AD546" t="str">
            <v>HALF PALLET</v>
          </cell>
          <cell r="AE546" t="str">
            <v>3383260019867</v>
          </cell>
          <cell r="AF546" t="str">
            <v>100 x 60 x 104.9</v>
          </cell>
          <cell r="AG546">
            <v>340.03199999999998</v>
          </cell>
          <cell r="AH546">
            <v>370.25200000000001</v>
          </cell>
          <cell r="AI546">
            <v>0</v>
          </cell>
          <cell r="AJ546">
            <v>2</v>
          </cell>
          <cell r="AK546">
            <v>1</v>
          </cell>
          <cell r="AL546">
            <v>2</v>
          </cell>
          <cell r="AM546">
            <v>1200</v>
          </cell>
          <cell r="AN546">
            <v>1000</v>
          </cell>
          <cell r="AO546">
            <v>1212</v>
          </cell>
          <cell r="AP546">
            <v>680.06399999999996</v>
          </cell>
          <cell r="AQ546">
            <v>770.50400000000002</v>
          </cell>
          <cell r="AR546">
            <v>3</v>
          </cell>
          <cell r="AS546">
            <v>0</v>
          </cell>
          <cell r="AT546" t="str">
            <v>1xCHEP + 2x1/2 IPP</v>
          </cell>
          <cell r="AU546" t="str">
            <v>3383260019850</v>
          </cell>
        </row>
        <row r="547">
          <cell r="A547">
            <v>645374</v>
          </cell>
          <cell r="B547" t="str">
            <v>0421</v>
          </cell>
          <cell r="C547" t="str">
            <v>COCA-COLA BLIK 0.33L X6 SLEEK HP</v>
          </cell>
          <cell r="D547" t="str">
            <v>COCA-COLA BOITE 0.33L X6 SLEEK HP</v>
          </cell>
          <cell r="E547" t="str">
            <v>Coca-Cola</v>
          </cell>
          <cell r="F547" t="str">
            <v/>
          </cell>
          <cell r="G547" t="str">
            <v>SLEEKCAN</v>
          </cell>
          <cell r="H547" t="str">
            <v xml:space="preserve"> %</v>
          </cell>
          <cell r="I547" t="str">
            <v>196 x 6 x 0.33L</v>
          </cell>
          <cell r="J547" t="str">
            <v/>
          </cell>
          <cell r="K547">
            <v>1176</v>
          </cell>
          <cell r="L547" t="str">
            <v>6% - 3%</v>
          </cell>
          <cell r="M547" t="str">
            <v>12</v>
          </cell>
          <cell r="N547" t="str">
            <v>M</v>
          </cell>
          <cell r="O547" t="str">
            <v>0</v>
          </cell>
          <cell r="P547">
            <v>0.33</v>
          </cell>
          <cell r="Q547" t="str">
            <v>5000112638769</v>
          </cell>
          <cell r="R547" t="str">
            <v>5.85 x 5.85 x 14.55</v>
          </cell>
          <cell r="S547">
            <v>0.34300000000000003</v>
          </cell>
          <cell r="T547">
            <v>0.35499999999999998</v>
          </cell>
          <cell r="U547">
            <v>0</v>
          </cell>
          <cell r="V547" t="str">
            <v>6 x 0.33L</v>
          </cell>
          <cell r="W547" t="str">
            <v>SHRINK</v>
          </cell>
          <cell r="X547" t="str">
            <v>5449000217189</v>
          </cell>
          <cell r="Y547" t="str">
            <v>17.55 x 11.7 x 14.55</v>
          </cell>
          <cell r="Z547">
            <v>2.056</v>
          </cell>
          <cell r="AA547">
            <v>2.1349999999999998</v>
          </cell>
          <cell r="AB547">
            <v>0</v>
          </cell>
          <cell r="AC547" t="str">
            <v>196 x 6 x 0.33L</v>
          </cell>
          <cell r="AD547" t="str">
            <v>HALF PALLET</v>
          </cell>
          <cell r="AE547" t="str">
            <v>3383260019874</v>
          </cell>
          <cell r="AF547" t="str">
            <v>100 x 60 x 119.7</v>
          </cell>
          <cell r="AG547">
            <v>402.976</v>
          </cell>
          <cell r="AH547">
            <v>435.34899999999999</v>
          </cell>
          <cell r="AI547">
            <v>0</v>
          </cell>
          <cell r="AJ547">
            <v>2</v>
          </cell>
          <cell r="AK547">
            <v>1</v>
          </cell>
          <cell r="AL547">
            <v>2</v>
          </cell>
          <cell r="AM547">
            <v>1200</v>
          </cell>
          <cell r="AN547">
            <v>1000</v>
          </cell>
          <cell r="AO547">
            <v>1360</v>
          </cell>
          <cell r="AP547">
            <v>805.952</v>
          </cell>
          <cell r="AQ547">
            <v>900.69799999999998</v>
          </cell>
          <cell r="AR547">
            <v>3</v>
          </cell>
          <cell r="AS547">
            <v>0</v>
          </cell>
          <cell r="AT547" t="str">
            <v>1xCHEP + 2x1/2 IPP</v>
          </cell>
          <cell r="AU547" t="str">
            <v>3383260019881</v>
          </cell>
        </row>
        <row r="548">
          <cell r="A548">
            <v>645375</v>
          </cell>
          <cell r="B548" t="str">
            <v>0422</v>
          </cell>
          <cell r="C548" t="str">
            <v>COCA-COLA ZERO BLIK 0.33L X6 SLEEK HP</v>
          </cell>
          <cell r="D548" t="str">
            <v>COCA-COLA ZERO BOITE 0.33L X6 SLEEK HP</v>
          </cell>
          <cell r="E548" t="str">
            <v>Coca-Cola Zero</v>
          </cell>
          <cell r="F548" t="str">
            <v/>
          </cell>
          <cell r="G548" t="str">
            <v>SLEEKCAN</v>
          </cell>
          <cell r="H548" t="str">
            <v xml:space="preserve"> %</v>
          </cell>
          <cell r="I548" t="str">
            <v>196 x 6 x 0.33L</v>
          </cell>
          <cell r="J548" t="str">
            <v/>
          </cell>
          <cell r="K548">
            <v>1176</v>
          </cell>
          <cell r="L548" t="str">
            <v>6% - 3%</v>
          </cell>
          <cell r="M548" t="str">
            <v>6</v>
          </cell>
          <cell r="N548" t="str">
            <v>M</v>
          </cell>
          <cell r="O548" t="str">
            <v>0</v>
          </cell>
          <cell r="P548">
            <v>0.33</v>
          </cell>
          <cell r="Q548" t="str">
            <v>5000112638745</v>
          </cell>
          <cell r="R548" t="str">
            <v>5.85 x 5.85 x 14.55</v>
          </cell>
          <cell r="S548">
            <v>0.32900000000000001</v>
          </cell>
          <cell r="T548">
            <v>0.34100000000000003</v>
          </cell>
          <cell r="U548">
            <v>0</v>
          </cell>
          <cell r="V548" t="str">
            <v>6 x 0.33L</v>
          </cell>
          <cell r="W548" t="str">
            <v>SHRINK</v>
          </cell>
          <cell r="X548" t="str">
            <v>5449000217165</v>
          </cell>
          <cell r="Y548" t="str">
            <v>17.55 x 11.7 x 14.55</v>
          </cell>
          <cell r="Z548">
            <v>1.976</v>
          </cell>
          <cell r="AA548">
            <v>2.0550000000000002</v>
          </cell>
          <cell r="AB548">
            <v>0</v>
          </cell>
          <cell r="AC548" t="str">
            <v>196 x 6 x 0.33L</v>
          </cell>
          <cell r="AD548" t="str">
            <v>HALF PALLET</v>
          </cell>
          <cell r="AE548" t="str">
            <v>3383260019898</v>
          </cell>
          <cell r="AF548" t="str">
            <v>100 x 60 x 119.7</v>
          </cell>
          <cell r="AG548">
            <v>387.29599999999999</v>
          </cell>
          <cell r="AH548">
            <v>419.59300000000002</v>
          </cell>
          <cell r="AI548">
            <v>0</v>
          </cell>
          <cell r="AJ548">
            <v>2</v>
          </cell>
          <cell r="AK548">
            <v>1</v>
          </cell>
          <cell r="AL548">
            <v>2</v>
          </cell>
          <cell r="AM548">
            <v>1200</v>
          </cell>
          <cell r="AN548">
            <v>1000</v>
          </cell>
          <cell r="AO548">
            <v>1360</v>
          </cell>
          <cell r="AP548">
            <v>774.59199999999998</v>
          </cell>
          <cell r="AQ548">
            <v>869.18600000000004</v>
          </cell>
          <cell r="AR548">
            <v>3</v>
          </cell>
          <cell r="AS548">
            <v>0</v>
          </cell>
          <cell r="AT548" t="str">
            <v>1xCHEP + 2x1/2 IPP</v>
          </cell>
          <cell r="AU548" t="str">
            <v>3383260019904</v>
          </cell>
        </row>
        <row r="549">
          <cell r="A549">
            <v>645378</v>
          </cell>
          <cell r="B549" t="str">
            <v>7167</v>
          </cell>
          <cell r="C549" t="str">
            <v>COCA-COLA (16) / COCA-COLA ZERO (16) / FUZE TEA GREEN TEA MANGO CHAMOMILE (8) / FUZE TEA BLACK TEA PEACH HIBISCUS (16) / COCA-COLA CHERRY (8) / COCA-COLA ZERO LEMON (8) / FANTA SINAAS (24) PET 1L X72 PET 1.25L X24 PPD</v>
          </cell>
          <cell r="D549" t="str">
            <v>COCA-COLA (16) / COCA-COLA ZERO (16) / FUZE TEA GREEN TEA MANGO CHAMOMILE (8) / FUZE TEA BLACK TEA PEACH HIBISCUS (16) / COCA-COLA CHERRY (8) / COCA-COLA ZERO LEMON (8) / FANTA SINAAS (24) PET 1L X72 PET 1.25L X24 PPD</v>
          </cell>
          <cell r="E549" t="str">
            <v>Coca-cola/Fuze/Fanta</v>
          </cell>
          <cell r="F549" t="str">
            <v>Mix</v>
          </cell>
          <cell r="G549" t="str">
            <v>PET</v>
          </cell>
          <cell r="H549" t="str">
            <v xml:space="preserve"> %</v>
          </cell>
          <cell r="I549" t="str">
            <v>72 x 1L/24 x 1.25L</v>
          </cell>
          <cell r="J549" t="str">
            <v/>
          </cell>
          <cell r="K549">
            <v>96</v>
          </cell>
          <cell r="L549" t="str">
            <v>6% - 3%</v>
          </cell>
          <cell r="M549" t="str">
            <v>6</v>
          </cell>
          <cell r="N549" t="str">
            <v>M</v>
          </cell>
          <cell r="O549" t="str">
            <v>0</v>
          </cell>
          <cell r="P549" t="str">
            <v>1/1.25</v>
          </cell>
          <cell r="Q549" t="str">
            <v>n/a</v>
          </cell>
          <cell r="R549" t="str">
            <v>8.4 x 8.4 x 27.5/8.55 x 8.55 x 30.2</v>
          </cell>
          <cell r="S549">
            <v>1.0880000000000001</v>
          </cell>
          <cell r="T549">
            <v>1.1240000000000001</v>
          </cell>
          <cell r="U549">
            <v>0</v>
          </cell>
          <cell r="V549" t="str">
            <v>1 x 1L/1 x 1.25L</v>
          </cell>
          <cell r="W549" t="str">
            <v>PET</v>
          </cell>
          <cell r="X549" t="str">
            <v>n/a</v>
          </cell>
          <cell r="Y549" t="str">
            <v>8.4 x 8.4 x 27.5/8.55 x 8.55 x 30.2</v>
          </cell>
          <cell r="Z549">
            <v>1.0880000000000001</v>
          </cell>
          <cell r="AA549">
            <v>1.1240000000000001</v>
          </cell>
          <cell r="AB549">
            <v>0</v>
          </cell>
          <cell r="AC549" t="str">
            <v>72 x 1L/24 x 1.25L</v>
          </cell>
          <cell r="AD549" t="str">
            <v>QUARTER PALLET DISPLAY</v>
          </cell>
          <cell r="AE549" t="str">
            <v>3383260019911</v>
          </cell>
          <cell r="AF549" t="str">
            <v>60 x 40 x 159</v>
          </cell>
          <cell r="AG549">
            <v>104.4</v>
          </cell>
          <cell r="AH549">
            <v>113.605</v>
          </cell>
          <cell r="AI549">
            <v>0</v>
          </cell>
          <cell r="AJ549">
            <v>4</v>
          </cell>
          <cell r="AK549">
            <v>1</v>
          </cell>
          <cell r="AL549">
            <v>4</v>
          </cell>
          <cell r="AM549">
            <v>1200</v>
          </cell>
          <cell r="AN549">
            <v>800</v>
          </cell>
          <cell r="AO549">
            <v>1734</v>
          </cell>
          <cell r="AP549">
            <v>417.6</v>
          </cell>
          <cell r="AQ549">
            <v>548.41399999999999</v>
          </cell>
          <cell r="AR549">
            <v>1</v>
          </cell>
          <cell r="AS549">
            <v>0</v>
          </cell>
          <cell r="AT549" t="str">
            <v>1xECHEP + 4x1/4 CHEP</v>
          </cell>
          <cell r="AU549" t="str">
            <v>3383260019928</v>
          </cell>
        </row>
        <row r="550">
          <cell r="A550">
            <v>645415</v>
          </cell>
          <cell r="B550" t="str">
            <v>7157</v>
          </cell>
          <cell r="C550" t="str">
            <v>FUZE TEA GREEN TEA MANGO CHAMOMILE (24) / BLACK TEA PEACH HIBISCUS (48) / LIME MINT (24) PET 1.25L X96 PPD</v>
          </cell>
          <cell r="D550" t="str">
            <v>FUZE TEA GREEN TEA MANGO CHAMOMILE (24) / BLACK TEA PEACH HIBISCUS (48) / LIME MINT (24) PET 1.25L X96 PPD</v>
          </cell>
          <cell r="E550" t="str">
            <v>Fuze tea</v>
          </cell>
          <cell r="F550" t="str">
            <v>Mix</v>
          </cell>
          <cell r="G550" t="str">
            <v>PET</v>
          </cell>
          <cell r="H550" t="str">
            <v xml:space="preserve"> %</v>
          </cell>
          <cell r="I550" t="str">
            <v>96 x 1.25L</v>
          </cell>
          <cell r="J550" t="str">
            <v/>
          </cell>
          <cell r="K550">
            <v>96</v>
          </cell>
          <cell r="L550" t="str">
            <v>6% - 3%</v>
          </cell>
          <cell r="M550" t="str">
            <v>7</v>
          </cell>
          <cell r="N550" t="str">
            <v>M</v>
          </cell>
          <cell r="O550" t="str">
            <v>0</v>
          </cell>
          <cell r="P550">
            <v>1.25</v>
          </cell>
          <cell r="Q550" t="str">
            <v>n/a</v>
          </cell>
          <cell r="R550" t="str">
            <v>8.55 x 8.55 x 30.2</v>
          </cell>
          <cell r="S550">
            <v>1.2689999999999999</v>
          </cell>
          <cell r="T550">
            <v>1.304</v>
          </cell>
          <cell r="U550">
            <v>0</v>
          </cell>
          <cell r="V550" t="str">
            <v>1 x 1.25L</v>
          </cell>
          <cell r="W550" t="str">
            <v>PET</v>
          </cell>
          <cell r="X550" t="str">
            <v>n/a</v>
          </cell>
          <cell r="Y550" t="str">
            <v>8.55 x 8.55 x 30.2</v>
          </cell>
          <cell r="Z550">
            <v>1.2689999999999999</v>
          </cell>
          <cell r="AA550">
            <v>1.304</v>
          </cell>
          <cell r="AB550">
            <v>0</v>
          </cell>
          <cell r="AC550" t="str">
            <v>96 x 1.25L</v>
          </cell>
          <cell r="AD550" t="str">
            <v>QUARTER PALLET</v>
          </cell>
          <cell r="AE550" t="str">
            <v>3383260019959</v>
          </cell>
          <cell r="AF550" t="str">
            <v>60 x 40 x 159</v>
          </cell>
          <cell r="AG550">
            <v>121.824</v>
          </cell>
          <cell r="AH550">
            <v>136.24</v>
          </cell>
          <cell r="AI550">
            <v>0</v>
          </cell>
          <cell r="AJ550">
            <v>4</v>
          </cell>
          <cell r="AK550">
            <v>1</v>
          </cell>
          <cell r="AL550">
            <v>4</v>
          </cell>
          <cell r="AM550">
            <v>1200</v>
          </cell>
          <cell r="AN550">
            <v>800</v>
          </cell>
          <cell r="AO550">
            <v>1734</v>
          </cell>
          <cell r="AP550">
            <v>487.29599999999999</v>
          </cell>
          <cell r="AQ550">
            <v>570.16700000000003</v>
          </cell>
          <cell r="AR550">
            <v>1</v>
          </cell>
          <cell r="AS550">
            <v>0</v>
          </cell>
          <cell r="AT550" t="str">
            <v>1xECHEP + 4x1/4 CHEP</v>
          </cell>
          <cell r="AU550" t="str">
            <v>3383260019966</v>
          </cell>
        </row>
        <row r="551">
          <cell r="A551">
            <v>645416</v>
          </cell>
          <cell r="B551" t="str">
            <v>7169</v>
          </cell>
          <cell r="C551" t="str">
            <v>COCA-COLA ZERO NO CAFFEINE BLIK 0.33L X6 (33) / COCA-COLA ZERO NO CAFFEINE PET 1L (48) 2xPPD</v>
          </cell>
          <cell r="D551" t="str">
            <v>COCA-COLA ZERO NO CAFFEINE BLIK 0.33L X6 (33) / COCA-COLA ZERO NO CAFFEINE PET 1L (48) 2xPPD</v>
          </cell>
          <cell r="E551" t="str">
            <v>Coca-Cola Zero</v>
          </cell>
          <cell r="F551" t="str">
            <v>No Caffeine</v>
          </cell>
          <cell r="G551" t="str">
            <v>CAN/PET</v>
          </cell>
          <cell r="H551" t="str">
            <v xml:space="preserve"> %</v>
          </cell>
          <cell r="I551" t="str">
            <v>33 x 6 x 0.33L/48 x 1L</v>
          </cell>
          <cell r="J551" t="str">
            <v/>
          </cell>
          <cell r="K551">
            <v>246</v>
          </cell>
          <cell r="L551" t="str">
            <v>6% - 3%</v>
          </cell>
          <cell r="M551" t="str">
            <v>6</v>
          </cell>
          <cell r="N551" t="str">
            <v>M</v>
          </cell>
          <cell r="O551" t="str">
            <v>0</v>
          </cell>
          <cell r="P551" t="str">
            <v>0.33/1</v>
          </cell>
          <cell r="Q551" t="str">
            <v>n/a</v>
          </cell>
          <cell r="R551" t="str">
            <v>5.8 x 5.8 x 14.55/8.4 x 8.4 x 27.5</v>
          </cell>
          <cell r="S551">
            <v>0.46</v>
          </cell>
          <cell r="T551">
            <v>0.47599999999999998</v>
          </cell>
          <cell r="U551">
            <v>0</v>
          </cell>
          <cell r="V551" t="str">
            <v>6 x 0.33L/1 x 1L</v>
          </cell>
          <cell r="W551" t="str">
            <v>SHRINK</v>
          </cell>
          <cell r="X551" t="str">
            <v>n/a</v>
          </cell>
          <cell r="Y551" t="str">
            <v>17.55 x 11.7 x 14.55/8.4 x 8.4 x 27.5</v>
          </cell>
          <cell r="Z551">
            <v>0.46</v>
          </cell>
          <cell r="AA551">
            <v>0.47599999999999998</v>
          </cell>
          <cell r="AB551">
            <v>0</v>
          </cell>
          <cell r="AC551" t="str">
            <v>33 x 6 x 0.33L/48 x 1L</v>
          </cell>
          <cell r="AD551" t="str">
            <v>QUARTER PALLET DISPLAY</v>
          </cell>
          <cell r="AE551" t="str">
            <v>3383260019973</v>
          </cell>
          <cell r="AF551" t="str">
            <v>60 x 40 x 159</v>
          </cell>
          <cell r="AG551">
            <v>113.04600000000001</v>
          </cell>
          <cell r="AH551">
            <v>128.73500000000001</v>
          </cell>
          <cell r="AI551">
            <v>0</v>
          </cell>
          <cell r="AJ551">
            <v>4</v>
          </cell>
          <cell r="AK551">
            <v>1</v>
          </cell>
          <cell r="AL551">
            <v>4</v>
          </cell>
          <cell r="AM551">
            <v>1200</v>
          </cell>
          <cell r="AN551">
            <v>800</v>
          </cell>
          <cell r="AO551">
            <v>1734</v>
          </cell>
          <cell r="AP551">
            <v>452.18400000000003</v>
          </cell>
          <cell r="AQ551">
            <v>540.14599999999996</v>
          </cell>
          <cell r="AR551">
            <v>1</v>
          </cell>
          <cell r="AS551">
            <v>0</v>
          </cell>
          <cell r="AT551" t="str">
            <v>1xECHEP + 4x1/4 CHEP</v>
          </cell>
          <cell r="AU551" t="str">
            <v>3383260019980</v>
          </cell>
        </row>
        <row r="552">
          <cell r="A552">
            <v>645431</v>
          </cell>
          <cell r="B552" t="str">
            <v>7171</v>
          </cell>
          <cell r="C552" t="str">
            <v>MINUTE MAID APPEL NECTAR GLAS 0.20L X24</v>
          </cell>
          <cell r="D552" t="str">
            <v>MINUTE MAID POMME NECTAR VERRE 0.20L X24</v>
          </cell>
          <cell r="E552" t="str">
            <v>Minute Maid</v>
          </cell>
          <cell r="F552" t="str">
            <v>Apple Nectar</v>
          </cell>
          <cell r="G552" t="str">
            <v>REF. GLASS</v>
          </cell>
          <cell r="H552" t="str">
            <v xml:space="preserve"> %</v>
          </cell>
          <cell r="I552" t="str">
            <v>24 x 0.2L</v>
          </cell>
          <cell r="J552" t="str">
            <v/>
          </cell>
          <cell r="K552">
            <v>24</v>
          </cell>
          <cell r="L552" t="str">
            <v>6% - 3%</v>
          </cell>
          <cell r="M552" t="str">
            <v>9</v>
          </cell>
          <cell r="N552" t="str">
            <v>M</v>
          </cell>
          <cell r="O552" t="str">
            <v>10</v>
          </cell>
          <cell r="P552">
            <v>0.2</v>
          </cell>
          <cell r="Q552" t="str">
            <v>54034990</v>
          </cell>
          <cell r="R552" t="str">
            <v>5.9 x 5.9 x 19.89</v>
          </cell>
          <cell r="S552">
            <v>0.20799999999999999</v>
          </cell>
          <cell r="T552">
            <v>0.56699999999999995</v>
          </cell>
          <cell r="U552">
            <v>0.1</v>
          </cell>
          <cell r="V552" t="str">
            <v>1 x 0.2L</v>
          </cell>
          <cell r="W552" t="str">
            <v xml:space="preserve">REF. GLASS  </v>
          </cell>
          <cell r="X552" t="str">
            <v>54034990</v>
          </cell>
          <cell r="Y552" t="str">
            <v>5.9 x 5.9 x 19.89</v>
          </cell>
          <cell r="Z552">
            <v>0.20799999999999999</v>
          </cell>
          <cell r="AA552">
            <v>0.56699999999999995</v>
          </cell>
          <cell r="AB552">
            <v>0.1</v>
          </cell>
          <cell r="AC552" t="str">
            <v>24 x 0.2L</v>
          </cell>
          <cell r="AD552" t="str">
            <v>CASE</v>
          </cell>
          <cell r="AE552" t="str">
            <v>5449000345936</v>
          </cell>
          <cell r="AF552" t="str">
            <v>40 x 30 x 23</v>
          </cell>
          <cell r="AG552">
            <v>5.0030000000000001</v>
          </cell>
          <cell r="AH552">
            <v>15.42</v>
          </cell>
          <cell r="AI552">
            <v>5</v>
          </cell>
          <cell r="AJ552">
            <v>10</v>
          </cell>
          <cell r="AK552">
            <v>7</v>
          </cell>
          <cell r="AL552">
            <v>70</v>
          </cell>
          <cell r="AM552">
            <v>1200</v>
          </cell>
          <cell r="AN552">
            <v>1000</v>
          </cell>
          <cell r="AO552">
            <v>1773</v>
          </cell>
          <cell r="AP552">
            <v>350.21</v>
          </cell>
          <cell r="AQ552">
            <v>1109.4849999999999</v>
          </cell>
          <cell r="AR552">
            <v>3</v>
          </cell>
          <cell r="AS552">
            <v>350</v>
          </cell>
          <cell r="AT552" t="str">
            <v>CHEP</v>
          </cell>
          <cell r="AU552" t="str">
            <v>5449000736055</v>
          </cell>
        </row>
        <row r="553">
          <cell r="A553">
            <v>645432</v>
          </cell>
          <cell r="B553" t="str">
            <v>7170</v>
          </cell>
          <cell r="C553" t="str">
            <v>MINUTE MAID MULTIVITAMINEN NECTAR GLAS 0.20L X24</v>
          </cell>
          <cell r="D553" t="str">
            <v>MINUTE MAID MULTIVITAMINEN NECTAR VERRE 0.20L X24</v>
          </cell>
          <cell r="E553" t="str">
            <v>Minute Maid</v>
          </cell>
          <cell r="F553" t="str">
            <v>Multivitamin Nectar</v>
          </cell>
          <cell r="G553" t="str">
            <v>REF. GLASS</v>
          </cell>
          <cell r="H553" t="str">
            <v xml:space="preserve"> %</v>
          </cell>
          <cell r="I553" t="str">
            <v>24 x 0.2L</v>
          </cell>
          <cell r="J553" t="str">
            <v/>
          </cell>
          <cell r="K553">
            <v>24</v>
          </cell>
          <cell r="L553" t="str">
            <v>6% - 3%</v>
          </cell>
          <cell r="M553" t="str">
            <v>9</v>
          </cell>
          <cell r="N553" t="str">
            <v>M</v>
          </cell>
          <cell r="O553" t="str">
            <v>10</v>
          </cell>
          <cell r="P553">
            <v>0.2</v>
          </cell>
          <cell r="Q553" t="str">
            <v>54035201</v>
          </cell>
          <cell r="R553" t="str">
            <v>5.9 x 5.9 x 19.89</v>
          </cell>
          <cell r="S553">
            <v>0.20799999999999999</v>
          </cell>
          <cell r="T553">
            <v>0.56699999999999995</v>
          </cell>
          <cell r="U553">
            <v>0.1</v>
          </cell>
          <cell r="V553" t="str">
            <v>1 x 0.2L</v>
          </cell>
          <cell r="W553" t="str">
            <v xml:space="preserve">REF. GLASS  </v>
          </cell>
          <cell r="X553" t="str">
            <v>54035201</v>
          </cell>
          <cell r="Y553" t="str">
            <v>5.9 x 5.9 x 19.89</v>
          </cell>
          <cell r="Z553">
            <v>0.20799999999999999</v>
          </cell>
          <cell r="AA553">
            <v>0.56699999999999995</v>
          </cell>
          <cell r="AB553">
            <v>0.1</v>
          </cell>
          <cell r="AC553" t="str">
            <v>24 x 0.2L</v>
          </cell>
          <cell r="AD553" t="str">
            <v>CASE</v>
          </cell>
          <cell r="AE553" t="str">
            <v>5449000346018</v>
          </cell>
          <cell r="AF553" t="str">
            <v>40 x 30 x 23</v>
          </cell>
          <cell r="AG553">
            <v>4.9969999999999999</v>
          </cell>
          <cell r="AH553">
            <v>15.414</v>
          </cell>
          <cell r="AI553">
            <v>5</v>
          </cell>
          <cell r="AJ553">
            <v>10</v>
          </cell>
          <cell r="AK553">
            <v>7</v>
          </cell>
          <cell r="AL553">
            <v>70</v>
          </cell>
          <cell r="AM553">
            <v>1200</v>
          </cell>
          <cell r="AN553">
            <v>1000</v>
          </cell>
          <cell r="AO553">
            <v>1773</v>
          </cell>
          <cell r="AP553">
            <v>349.79</v>
          </cell>
          <cell r="AQ553">
            <v>1109.078</v>
          </cell>
          <cell r="AR553">
            <v>3</v>
          </cell>
          <cell r="AS553">
            <v>350</v>
          </cell>
          <cell r="AT553" t="str">
            <v>CHEP</v>
          </cell>
          <cell r="AU553" t="str">
            <v>5449000736093</v>
          </cell>
        </row>
        <row r="554">
          <cell r="A554">
            <v>645433</v>
          </cell>
          <cell r="B554" t="str">
            <v>7173</v>
          </cell>
          <cell r="C554" t="str">
            <v>MINUTE MAID MULTIVITAMINEN NECTAR BRICK 0.20L 5X6</v>
          </cell>
          <cell r="D554" t="str">
            <v>MINUTE MAID MULTIVITAMINEN NECTAR BRICK 0.20L 5X6</v>
          </cell>
          <cell r="E554" t="str">
            <v>Minute Maid</v>
          </cell>
          <cell r="F554" t="str">
            <v>Multivitamin Nectar</v>
          </cell>
          <cell r="G554" t="str">
            <v>BRICKPACK</v>
          </cell>
          <cell r="H554" t="str">
            <v xml:space="preserve"> %</v>
          </cell>
          <cell r="I554" t="str">
            <v>5 x 6 x 0.2L</v>
          </cell>
          <cell r="J554" t="str">
            <v/>
          </cell>
          <cell r="K554">
            <v>30</v>
          </cell>
          <cell r="L554" t="str">
            <v>6% - 3%</v>
          </cell>
          <cell r="M554" t="str">
            <v>9</v>
          </cell>
          <cell r="N554" t="str">
            <v>M</v>
          </cell>
          <cell r="O554" t="str">
            <v>15</v>
          </cell>
          <cell r="P554">
            <v>0.2</v>
          </cell>
          <cell r="Q554" t="str">
            <v>54034976</v>
          </cell>
          <cell r="R554" t="str">
            <v>4.75 x 3.75 x 12</v>
          </cell>
          <cell r="S554">
            <v>0.20799999999999999</v>
          </cell>
          <cell r="T554">
            <v>0.217</v>
          </cell>
          <cell r="U554">
            <v>0</v>
          </cell>
          <cell r="V554" t="str">
            <v>6 x 0.2L</v>
          </cell>
          <cell r="W554" t="str">
            <v>SHRINK</v>
          </cell>
          <cell r="X554" t="str">
            <v>5449000345974</v>
          </cell>
          <cell r="Y554" t="str">
            <v>14.2 x 7.6 x 12</v>
          </cell>
          <cell r="Z554">
            <v>1.2490000000000001</v>
          </cell>
          <cell r="AA554">
            <v>1.3109999999999999</v>
          </cell>
          <cell r="AB554">
            <v>0</v>
          </cell>
          <cell r="AC554" t="str">
            <v>5 x 6 x 0.2L</v>
          </cell>
          <cell r="AD554" t="str">
            <v>TRAY WITHOUT SHRINK</v>
          </cell>
          <cell r="AE554" t="str">
            <v>5449000345981</v>
          </cell>
          <cell r="AF554" t="str">
            <v>39.6 x 15.2 x 12.3</v>
          </cell>
          <cell r="AG554">
            <v>6.2469999999999999</v>
          </cell>
          <cell r="AH554">
            <v>6.6310000000000002</v>
          </cell>
          <cell r="AI554">
            <v>0</v>
          </cell>
          <cell r="AJ554">
            <v>18</v>
          </cell>
          <cell r="AK554">
            <v>8</v>
          </cell>
          <cell r="AL554">
            <v>144</v>
          </cell>
          <cell r="AM554">
            <v>1200</v>
          </cell>
          <cell r="AN554">
            <v>1000</v>
          </cell>
          <cell r="AO554">
            <v>1147</v>
          </cell>
          <cell r="AP554">
            <v>899.56799999999998</v>
          </cell>
          <cell r="AQ554">
            <v>985.35</v>
          </cell>
          <cell r="AR554">
            <v>1</v>
          </cell>
          <cell r="AS554">
            <v>0</v>
          </cell>
          <cell r="AT554" t="str">
            <v>CHEP</v>
          </cell>
          <cell r="AU554" t="str">
            <v>5449000736079</v>
          </cell>
        </row>
        <row r="555">
          <cell r="A555">
            <v>645434</v>
          </cell>
          <cell r="B555" t="str">
            <v>7172</v>
          </cell>
          <cell r="C555" t="str">
            <v>MINUTE MAID APPEL NECTAR BRICK 0.20L 5X6</v>
          </cell>
          <cell r="D555" t="str">
            <v>MINUTE MAID POMME NECTAR BRICK 0.20L 5X6</v>
          </cell>
          <cell r="E555" t="str">
            <v>Minute Maid</v>
          </cell>
          <cell r="F555" t="str">
            <v>Apple Nectar</v>
          </cell>
          <cell r="G555" t="str">
            <v>BRICKPACK</v>
          </cell>
          <cell r="H555" t="str">
            <v xml:space="preserve"> %</v>
          </cell>
          <cell r="I555" t="str">
            <v>5 x 6 x 0.2L</v>
          </cell>
          <cell r="J555" t="str">
            <v/>
          </cell>
          <cell r="K555">
            <v>30</v>
          </cell>
          <cell r="L555" t="str">
            <v>6% - 3%</v>
          </cell>
          <cell r="M555" t="str">
            <v>9</v>
          </cell>
          <cell r="N555" t="str">
            <v>M</v>
          </cell>
          <cell r="O555" t="str">
            <v>15</v>
          </cell>
          <cell r="P555">
            <v>0.2</v>
          </cell>
          <cell r="Q555" t="str">
            <v>54032477</v>
          </cell>
          <cell r="R555" t="str">
            <v>4.75 x 3.75 x 12</v>
          </cell>
          <cell r="S555">
            <v>0.20799999999999999</v>
          </cell>
          <cell r="T555">
            <v>0.217</v>
          </cell>
          <cell r="U555">
            <v>0</v>
          </cell>
          <cell r="V555" t="str">
            <v>6 x 0.2L</v>
          </cell>
          <cell r="W555" t="str">
            <v>SHRINK</v>
          </cell>
          <cell r="X555" t="str">
            <v>5449000339980</v>
          </cell>
          <cell r="Y555" t="str">
            <v>14.2 x 7.6 x 12</v>
          </cell>
          <cell r="Z555">
            <v>1.2509999999999999</v>
          </cell>
          <cell r="AA555">
            <v>1.3129999999999999</v>
          </cell>
          <cell r="AB555">
            <v>0</v>
          </cell>
          <cell r="AC555" t="str">
            <v>5 x 6 x 0.2L</v>
          </cell>
          <cell r="AD555" t="str">
            <v>TRAY WITHOUT SHRINK</v>
          </cell>
          <cell r="AE555" t="str">
            <v>5449000340184</v>
          </cell>
          <cell r="AF555" t="str">
            <v>39.6 x 15.2 x 12.3</v>
          </cell>
          <cell r="AG555">
            <v>6.2539999999999996</v>
          </cell>
          <cell r="AH555">
            <v>6.6390000000000002</v>
          </cell>
          <cell r="AI555">
            <v>0</v>
          </cell>
          <cell r="AJ555">
            <v>18</v>
          </cell>
          <cell r="AK555">
            <v>8</v>
          </cell>
          <cell r="AL555">
            <v>144</v>
          </cell>
          <cell r="AM555">
            <v>1200</v>
          </cell>
          <cell r="AN555">
            <v>1000</v>
          </cell>
          <cell r="AO555">
            <v>1147</v>
          </cell>
          <cell r="AP555">
            <v>900.57600000000002</v>
          </cell>
          <cell r="AQ555">
            <v>986.39499999999998</v>
          </cell>
          <cell r="AR555">
            <v>1</v>
          </cell>
          <cell r="AS555">
            <v>0</v>
          </cell>
          <cell r="AT555" t="str">
            <v>CHEP</v>
          </cell>
          <cell r="AU555" t="str">
            <v>5449000735980</v>
          </cell>
        </row>
        <row r="556">
          <cell r="A556">
            <v>645440</v>
          </cell>
          <cell r="B556" t="str">
            <v>6395</v>
          </cell>
          <cell r="C556" t="str">
            <v>POWERADE FIFA ATTACK PET 0.50L 4X6</v>
          </cell>
          <cell r="D556" t="str">
            <v>POWERADE FIFA ATTACK PET 0.50L 4X6</v>
          </cell>
          <cell r="E556" t="str">
            <v>Powerade</v>
          </cell>
          <cell r="F556" t="str">
            <v>FIFA Attack</v>
          </cell>
          <cell r="G556" t="str">
            <v>PET</v>
          </cell>
          <cell r="H556" t="str">
            <v xml:space="preserve"> %</v>
          </cell>
          <cell r="I556" t="str">
            <v>4 x 6 x 0.5L</v>
          </cell>
          <cell r="J556" t="str">
            <v/>
          </cell>
          <cell r="K556">
            <v>24</v>
          </cell>
          <cell r="L556" t="str">
            <v>6% - 3%</v>
          </cell>
          <cell r="M556" t="str">
            <v>9</v>
          </cell>
          <cell r="N556" t="str">
            <v>M</v>
          </cell>
          <cell r="O556" t="str">
            <v>10</v>
          </cell>
          <cell r="P556">
            <v>0.5</v>
          </cell>
          <cell r="Q556" t="str">
            <v>5449000345738</v>
          </cell>
          <cell r="R556" t="str">
            <v>6.58 x 6.58 x 23</v>
          </cell>
          <cell r="S556">
            <v>0.50700000000000001</v>
          </cell>
          <cell r="T556">
            <v>0.53300000000000003</v>
          </cell>
          <cell r="U556">
            <v>0</v>
          </cell>
          <cell r="V556" t="str">
            <v>6 x 0.5L</v>
          </cell>
          <cell r="W556" t="str">
            <v>SHRINK</v>
          </cell>
          <cell r="X556" t="str">
            <v>5449000346803</v>
          </cell>
          <cell r="Y556" t="str">
            <v>19.8 x 13.2 x 23.2</v>
          </cell>
          <cell r="Z556">
            <v>3.0430000000000001</v>
          </cell>
          <cell r="AA556">
            <v>3.2080000000000002</v>
          </cell>
          <cell r="AB556">
            <v>0</v>
          </cell>
          <cell r="AC556" t="str">
            <v>4 x 6 x 0.5L</v>
          </cell>
          <cell r="AD556" t="str">
            <v>SHRINKWRAP OVER SHRINKWRAP</v>
          </cell>
          <cell r="AE556" t="str">
            <v>5449000346810</v>
          </cell>
          <cell r="AF556" t="str">
            <v>39.5 x 26.3 x 23.2</v>
          </cell>
          <cell r="AG556">
            <v>12.17</v>
          </cell>
          <cell r="AH556">
            <v>12.85</v>
          </cell>
          <cell r="AI556">
            <v>0</v>
          </cell>
          <cell r="AJ556">
            <v>12</v>
          </cell>
          <cell r="AK556">
            <v>6</v>
          </cell>
          <cell r="AL556">
            <v>72</v>
          </cell>
          <cell r="AM556">
            <v>1200</v>
          </cell>
          <cell r="AN556">
            <v>1053</v>
          </cell>
          <cell r="AO556">
            <v>1556</v>
          </cell>
          <cell r="AP556">
            <v>876.24</v>
          </cell>
          <cell r="AQ556">
            <v>957.76300000000003</v>
          </cell>
          <cell r="AR556">
            <v>1</v>
          </cell>
          <cell r="AS556">
            <v>0</v>
          </cell>
          <cell r="AT556" t="str">
            <v>CHEP</v>
          </cell>
          <cell r="AU556" t="str">
            <v>5449000736543</v>
          </cell>
        </row>
        <row r="557">
          <cell r="A557">
            <v>645453</v>
          </cell>
          <cell r="B557" t="str">
            <v>6397</v>
          </cell>
          <cell r="C557" t="str">
            <v>AQUARIUS DAILY ZERO LEMON (40)/ AQUARIUS DAILY RED PEACH (41) BLIK 0.33L 81X6 SLEEK PPD</v>
          </cell>
          <cell r="D557" t="str">
            <v>AQUARIUS DAILY ZERO LEMON (40)/ AQUARIUS DAILY RED PEACH (41) BOITE 0.33L 81X6 SLEEK PPD</v>
          </cell>
          <cell r="E557" t="str">
            <v>Aquarius</v>
          </cell>
          <cell r="F557" t="str">
            <v>Mix</v>
          </cell>
          <cell r="G557" t="str">
            <v>SLEEKCAN</v>
          </cell>
          <cell r="H557" t="str">
            <v xml:space="preserve"> %</v>
          </cell>
          <cell r="I557" t="str">
            <v>81 x 6 x 0.33L</v>
          </cell>
          <cell r="J557" t="str">
            <v/>
          </cell>
          <cell r="K557">
            <v>486</v>
          </cell>
          <cell r="L557" t="str">
            <v>6% - 3%</v>
          </cell>
          <cell r="M557" t="str">
            <v>6</v>
          </cell>
          <cell r="N557" t="str">
            <v>M</v>
          </cell>
          <cell r="O557" t="str">
            <v>0</v>
          </cell>
          <cell r="P557">
            <v>0.33</v>
          </cell>
          <cell r="Q557" t="str">
            <v>n/a</v>
          </cell>
          <cell r="R557" t="str">
            <v>5.8 x 5.8 x 14.55</v>
          </cell>
          <cell r="S557">
            <v>0.33400000000000002</v>
          </cell>
          <cell r="T557">
            <v>0.34599999999999997</v>
          </cell>
          <cell r="U557">
            <v>0</v>
          </cell>
          <cell r="V557" t="str">
            <v>6 x 0.33L</v>
          </cell>
          <cell r="W557" t="str">
            <v>SHRINK</v>
          </cell>
          <cell r="X557" t="str">
            <v>n/a</v>
          </cell>
          <cell r="Y557" t="str">
            <v>17.55 x 11.7 x 14.55</v>
          </cell>
          <cell r="Z557">
            <v>2.0059999999999998</v>
          </cell>
          <cell r="AA557">
            <v>2.085</v>
          </cell>
          <cell r="AB557">
            <v>0</v>
          </cell>
          <cell r="AC557" t="str">
            <v>81 x 6 x 0.33L</v>
          </cell>
          <cell r="AD557" t="str">
            <v>QUARTER PALLET</v>
          </cell>
          <cell r="AE557" t="str">
            <v>3383260020078</v>
          </cell>
          <cell r="AF557" t="str">
            <v>60 x 40 x 158.5</v>
          </cell>
          <cell r="AG557">
            <v>162.46</v>
          </cell>
          <cell r="AH557">
            <v>171.1</v>
          </cell>
          <cell r="AI557">
            <v>0</v>
          </cell>
          <cell r="AJ557">
            <v>4</v>
          </cell>
          <cell r="AK557">
            <v>1</v>
          </cell>
          <cell r="AL557">
            <v>4</v>
          </cell>
          <cell r="AM557">
            <v>1200</v>
          </cell>
          <cell r="AN557">
            <v>800</v>
          </cell>
          <cell r="AO557">
            <v>1729</v>
          </cell>
          <cell r="AP557">
            <v>649.84</v>
          </cell>
          <cell r="AQ557">
            <v>709.62300000000005</v>
          </cell>
          <cell r="AR557">
            <v>1</v>
          </cell>
          <cell r="AS557">
            <v>0</v>
          </cell>
          <cell r="AT557" t="str">
            <v>1xECHEP + 4x1/4 CHEP</v>
          </cell>
          <cell r="AU557" t="str">
            <v>3383260020085</v>
          </cell>
        </row>
        <row r="558">
          <cell r="A558">
            <v>645458</v>
          </cell>
          <cell r="B558" t="str">
            <v>6396</v>
          </cell>
          <cell r="C558" t="str">
            <v>POWERADE FIFA DEFEND PET 0.50L 4X6</v>
          </cell>
          <cell r="D558" t="str">
            <v>POWERADE FIFA DEFEND PET 0.50L 4X6</v>
          </cell>
          <cell r="E558" t="str">
            <v>Powerade</v>
          </cell>
          <cell r="F558" t="str">
            <v>FIFA Defend</v>
          </cell>
          <cell r="G558" t="str">
            <v>PET</v>
          </cell>
          <cell r="H558" t="str">
            <v xml:space="preserve"> %</v>
          </cell>
          <cell r="I558" t="str">
            <v>4 x 6 x 0.5L</v>
          </cell>
          <cell r="J558" t="str">
            <v/>
          </cell>
          <cell r="K558">
            <v>24</v>
          </cell>
          <cell r="L558" t="str">
            <v>6% - 3%</v>
          </cell>
          <cell r="M558" t="str">
            <v>9</v>
          </cell>
          <cell r="N558" t="str">
            <v>M</v>
          </cell>
          <cell r="O558" t="str">
            <v>10</v>
          </cell>
          <cell r="P558">
            <v>0.5</v>
          </cell>
          <cell r="Q558" t="str">
            <v>5449000345752</v>
          </cell>
          <cell r="R558" t="str">
            <v>6.58 x 6.58 x 23</v>
          </cell>
          <cell r="S558">
            <v>0.50700000000000001</v>
          </cell>
          <cell r="T558">
            <v>0.53300000000000003</v>
          </cell>
          <cell r="U558">
            <v>0</v>
          </cell>
          <cell r="V558" t="str">
            <v>6 x 0.5L</v>
          </cell>
          <cell r="W558" t="str">
            <v>SHRINK</v>
          </cell>
          <cell r="X558" t="str">
            <v>5449000346827</v>
          </cell>
          <cell r="Y558" t="str">
            <v>19.8 x 13.2 x 23.2</v>
          </cell>
          <cell r="Z558">
            <v>3.0430000000000001</v>
          </cell>
          <cell r="AA558">
            <v>3.2080000000000002</v>
          </cell>
          <cell r="AB558">
            <v>0</v>
          </cell>
          <cell r="AC558" t="str">
            <v>4 x 6 x 0.5L</v>
          </cell>
          <cell r="AD558" t="str">
            <v>SHRINKWRAP OVER SHRINKWRAP</v>
          </cell>
          <cell r="AE558" t="str">
            <v>5449000346834</v>
          </cell>
          <cell r="AF558" t="str">
            <v>39.5 x 26.3 x 23.2</v>
          </cell>
          <cell r="AG558">
            <v>12.17</v>
          </cell>
          <cell r="AH558">
            <v>12.85</v>
          </cell>
          <cell r="AI558">
            <v>0</v>
          </cell>
          <cell r="AJ558">
            <v>12</v>
          </cell>
          <cell r="AK558">
            <v>6</v>
          </cell>
          <cell r="AL558">
            <v>72</v>
          </cell>
          <cell r="AM558">
            <v>1200</v>
          </cell>
          <cell r="AN558">
            <v>1053</v>
          </cell>
          <cell r="AO558">
            <v>1556</v>
          </cell>
          <cell r="AP558">
            <v>876.24</v>
          </cell>
          <cell r="AQ558">
            <v>957.76300000000003</v>
          </cell>
          <cell r="AR558">
            <v>1</v>
          </cell>
          <cell r="AS558">
            <v>0</v>
          </cell>
          <cell r="AT558" t="str">
            <v>CHEP</v>
          </cell>
          <cell r="AU558" t="str">
            <v>5449000736550</v>
          </cell>
        </row>
        <row r="559">
          <cell r="A559">
            <v>645471</v>
          </cell>
          <cell r="B559" t="str">
            <v>2221</v>
          </cell>
          <cell r="C559" t="str">
            <v>MONSTER ENERGY LANDO NORRIS ZERO SUGAR BLIK 0.50L 6X4</v>
          </cell>
          <cell r="D559" t="str">
            <v>MONSTER ENERGY LANDO NORRIS ZERO SUGAR BOITE 0.50L 6X4</v>
          </cell>
          <cell r="E559" t="str">
            <v>Monster</v>
          </cell>
          <cell r="F559" t="str">
            <v>Energy Lando Norris Zero Sugar</v>
          </cell>
          <cell r="G559" t="str">
            <v xml:space="preserve">CAN </v>
          </cell>
          <cell r="H559" t="str">
            <v xml:space="preserve"> %</v>
          </cell>
          <cell r="I559" t="str">
            <v>6 x 4 x 0.5L</v>
          </cell>
          <cell r="J559" t="str">
            <v/>
          </cell>
          <cell r="K559">
            <v>24</v>
          </cell>
          <cell r="L559" t="str">
            <v>6% - 3%</v>
          </cell>
          <cell r="M559" t="str">
            <v>24</v>
          </cell>
          <cell r="N559" t="str">
            <v>M</v>
          </cell>
          <cell r="O559" t="str">
            <v>0</v>
          </cell>
          <cell r="P559">
            <v>0.5</v>
          </cell>
          <cell r="Q559" t="str">
            <v>5056784907351</v>
          </cell>
          <cell r="R559" t="str">
            <v>6.65 x 6.65 x 16.8</v>
          </cell>
          <cell r="S559">
            <v>0.503</v>
          </cell>
          <cell r="T559">
            <v>0.51900000000000002</v>
          </cell>
          <cell r="U559">
            <v>0</v>
          </cell>
          <cell r="V559" t="str">
            <v>4 x 0.5L</v>
          </cell>
          <cell r="W559" t="str">
            <v>SHRINK</v>
          </cell>
          <cell r="X559" t="str">
            <v>5056784915950</v>
          </cell>
          <cell r="Y559" t="str">
            <v>13.3 x 13.3 x 16.83</v>
          </cell>
          <cell r="Z559">
            <v>2.0099999999999998</v>
          </cell>
          <cell r="AA559">
            <v>2.081</v>
          </cell>
          <cell r="AB559">
            <v>0</v>
          </cell>
          <cell r="AC559" t="str">
            <v>6 x 4 x 0.5L</v>
          </cell>
          <cell r="AD559" t="str">
            <v>TRAY WITH SHRINK</v>
          </cell>
          <cell r="AE559" t="str">
            <v>5056784915967</v>
          </cell>
          <cell r="AF559" t="str">
            <v>40.5 x 27.2 x 17.03</v>
          </cell>
          <cell r="AG559">
            <v>12.061</v>
          </cell>
          <cell r="AH559">
            <v>12.595000000000001</v>
          </cell>
          <cell r="AI559">
            <v>0</v>
          </cell>
          <cell r="AJ559">
            <v>10</v>
          </cell>
          <cell r="AK559">
            <v>8</v>
          </cell>
          <cell r="AL559">
            <v>80</v>
          </cell>
          <cell r="AM559">
            <v>1217</v>
          </cell>
          <cell r="AN559">
            <v>1000</v>
          </cell>
          <cell r="AO559">
            <v>1529</v>
          </cell>
          <cell r="AP559">
            <v>964.88</v>
          </cell>
          <cell r="AQ559">
            <v>1038.2619999999999</v>
          </cell>
          <cell r="AR559">
            <v>2</v>
          </cell>
          <cell r="AS559">
            <v>0</v>
          </cell>
          <cell r="AT559" t="str">
            <v>CHEP</v>
          </cell>
          <cell r="AU559" t="str">
            <v>5056784915974</v>
          </cell>
        </row>
        <row r="560">
          <cell r="A560">
            <v>645473</v>
          </cell>
          <cell r="B560" t="str">
            <v>2220</v>
          </cell>
          <cell r="C560" t="str">
            <v>MONSTER ULTRA BLIK 0.50L 4X6</v>
          </cell>
          <cell r="D560" t="str">
            <v>MONSTER ULTRA BOITE 0.50L 4X6</v>
          </cell>
          <cell r="E560" t="str">
            <v>Monster</v>
          </cell>
          <cell r="F560" t="str">
            <v>Ultra</v>
          </cell>
          <cell r="G560" t="str">
            <v xml:space="preserve">CAN </v>
          </cell>
          <cell r="H560" t="str">
            <v xml:space="preserve"> %</v>
          </cell>
          <cell r="I560" t="str">
            <v>4 x 6 x 0.5L</v>
          </cell>
          <cell r="J560" t="str">
            <v/>
          </cell>
          <cell r="K560">
            <v>24</v>
          </cell>
          <cell r="L560" t="str">
            <v>6% - 3%</v>
          </cell>
          <cell r="M560" t="str">
            <v>24</v>
          </cell>
          <cell r="N560" t="str">
            <v>M</v>
          </cell>
          <cell r="O560" t="str">
            <v>0</v>
          </cell>
          <cell r="P560">
            <v>0.5</v>
          </cell>
          <cell r="Q560" t="str">
            <v>5060337500708</v>
          </cell>
          <cell r="R560" t="str">
            <v>6.65 x 6.65 x 16.8</v>
          </cell>
          <cell r="S560">
            <v>0.503</v>
          </cell>
          <cell r="T560">
            <v>0.51900000000000002</v>
          </cell>
          <cell r="U560">
            <v>0</v>
          </cell>
          <cell r="V560" t="str">
            <v>6 x 0.5L</v>
          </cell>
          <cell r="W560" t="str">
            <v>CARDBOARD</v>
          </cell>
          <cell r="X560" t="str">
            <v>5056784920787</v>
          </cell>
          <cell r="Y560" t="str">
            <v>19.95 x 13.3 x 16.8</v>
          </cell>
          <cell r="Z560">
            <v>3.0150000000000001</v>
          </cell>
          <cell r="AA560">
            <v>3.121</v>
          </cell>
          <cell r="AB560">
            <v>0</v>
          </cell>
          <cell r="AC560" t="str">
            <v>4 x 6 x 0.5L</v>
          </cell>
          <cell r="AD560" t="str">
            <v>TRAY WITHOUT SHRINK</v>
          </cell>
          <cell r="AE560" t="str">
            <v>5056784920770</v>
          </cell>
          <cell r="AF560" t="str">
            <v>40.5 x 27.1 x 17.1</v>
          </cell>
          <cell r="AG560">
            <v>12.06</v>
          </cell>
          <cell r="AH560">
            <v>12.571</v>
          </cell>
          <cell r="AI560">
            <v>0</v>
          </cell>
          <cell r="AJ560">
            <v>10</v>
          </cell>
          <cell r="AK560">
            <v>8</v>
          </cell>
          <cell r="AL560">
            <v>80</v>
          </cell>
          <cell r="AM560">
            <v>1217</v>
          </cell>
          <cell r="AN560">
            <v>1000</v>
          </cell>
          <cell r="AO560">
            <v>1529</v>
          </cell>
          <cell r="AP560">
            <v>964.8</v>
          </cell>
          <cell r="AQ560">
            <v>1036.3800000000001</v>
          </cell>
          <cell r="AR560">
            <v>3</v>
          </cell>
          <cell r="AS560">
            <v>0</v>
          </cell>
          <cell r="AT560" t="str">
            <v>CHEP</v>
          </cell>
          <cell r="AU560" t="str">
            <v>5056784920794</v>
          </cell>
        </row>
        <row r="561">
          <cell r="A561">
            <v>645477</v>
          </cell>
          <cell r="B561" t="str">
            <v>2733</v>
          </cell>
          <cell r="C561" t="str">
            <v>SPRITE ZERO SUGAR CHILL LEMON MINT BLIK 0.33L 4X6 SLEEK</v>
          </cell>
          <cell r="D561" t="str">
            <v>SPRITE ZERO SUGAR CHILL LEMON MINT BOITE 0.33L 4X6 SLEEK</v>
          </cell>
          <cell r="E561" t="str">
            <v>SPRITE ZERO SUGAR</v>
          </cell>
          <cell r="F561" t="str">
            <v>CHILL LEMON MINT</v>
          </cell>
          <cell r="G561" t="str">
            <v>SLEEKCAN</v>
          </cell>
          <cell r="H561" t="str">
            <v xml:space="preserve"> %</v>
          </cell>
          <cell r="I561" t="str">
            <v>4 x 6 x 0.33L</v>
          </cell>
          <cell r="J561" t="str">
            <v/>
          </cell>
          <cell r="K561">
            <v>24</v>
          </cell>
          <cell r="L561" t="str">
            <v>6% - 3%</v>
          </cell>
          <cell r="M561" t="str">
            <v>6</v>
          </cell>
          <cell r="N561" t="str">
            <v>M</v>
          </cell>
          <cell r="O561" t="str">
            <v>0</v>
          </cell>
          <cell r="P561">
            <v>0.33</v>
          </cell>
          <cell r="Q561" t="str">
            <v>5449000348654</v>
          </cell>
          <cell r="R561" t="str">
            <v>5.8 x 5.8 x 14.55</v>
          </cell>
          <cell r="S561">
            <v>0.33</v>
          </cell>
          <cell r="T561">
            <v>0.34200000000000003</v>
          </cell>
          <cell r="U561">
            <v>0</v>
          </cell>
          <cell r="V561" t="str">
            <v>6 x 0.33L</v>
          </cell>
          <cell r="W561" t="str">
            <v>SHRINK</v>
          </cell>
          <cell r="X561" t="str">
            <v>5449000349606</v>
          </cell>
          <cell r="Y561" t="str">
            <v>17.55 x 11.7 x 14.55</v>
          </cell>
          <cell r="Z561">
            <v>1.9770000000000001</v>
          </cell>
          <cell r="AA561">
            <v>2.056</v>
          </cell>
          <cell r="AB561">
            <v>0</v>
          </cell>
          <cell r="AC561" t="str">
            <v>4 x 6 x 0.33L</v>
          </cell>
          <cell r="AD561" t="str">
            <v>TRAY WITHOUT SHRINK</v>
          </cell>
          <cell r="AE561" t="str">
            <v>5449000349613</v>
          </cell>
          <cell r="AF561" t="str">
            <v>35.8 x 23.7 x 14.75</v>
          </cell>
          <cell r="AG561">
            <v>7.9080000000000004</v>
          </cell>
          <cell r="AH561">
            <v>8.2870000000000008</v>
          </cell>
          <cell r="AI561">
            <v>0</v>
          </cell>
          <cell r="AJ561">
            <v>13</v>
          </cell>
          <cell r="AK561">
            <v>10</v>
          </cell>
          <cell r="AL561">
            <v>130</v>
          </cell>
          <cell r="AM561">
            <v>1200</v>
          </cell>
          <cell r="AN561">
            <v>1000</v>
          </cell>
          <cell r="AO561">
            <v>1638</v>
          </cell>
          <cell r="AP561">
            <v>1028.04</v>
          </cell>
          <cell r="AQ561">
            <v>1107.6959999999999</v>
          </cell>
          <cell r="AR561">
            <v>3</v>
          </cell>
          <cell r="AS561">
            <v>0</v>
          </cell>
          <cell r="AT561" t="str">
            <v>CHEP</v>
          </cell>
          <cell r="AU561" t="str">
            <v>5449000737625</v>
          </cell>
        </row>
        <row r="562">
          <cell r="A562">
            <v>645478</v>
          </cell>
          <cell r="B562" t="str">
            <v>2753</v>
          </cell>
          <cell r="C562" t="str">
            <v>FANTA APPLE CHERRY BLIK 0.33L 4X6 SLEEK</v>
          </cell>
          <cell r="D562" t="str">
            <v>FANTA APPLE CHERRY BOITE 0.33L 4X6 SLEEK</v>
          </cell>
          <cell r="E562" t="str">
            <v>Fanta</v>
          </cell>
          <cell r="F562" t="str">
            <v>Apple Cherry</v>
          </cell>
          <cell r="G562" t="str">
            <v>SLEEKCAN</v>
          </cell>
          <cell r="H562" t="str">
            <v xml:space="preserve"> %</v>
          </cell>
          <cell r="I562" t="str">
            <v>4 x 6 x 0.33L</v>
          </cell>
          <cell r="J562" t="str">
            <v/>
          </cell>
          <cell r="K562">
            <v>24</v>
          </cell>
          <cell r="L562" t="str">
            <v>6% - 3%</v>
          </cell>
          <cell r="M562" t="str">
            <v>12</v>
          </cell>
          <cell r="N562" t="str">
            <v>M</v>
          </cell>
          <cell r="O562" t="str">
            <v>0</v>
          </cell>
          <cell r="P562">
            <v>0.33</v>
          </cell>
          <cell r="Q562" t="str">
            <v>5449000227461</v>
          </cell>
          <cell r="R562" t="str">
            <v>5.8 x 5.8 x 14.55</v>
          </cell>
          <cell r="S562">
            <v>0.33400000000000002</v>
          </cell>
          <cell r="T562">
            <v>0.34599999999999997</v>
          </cell>
          <cell r="U562">
            <v>0</v>
          </cell>
          <cell r="V562" t="str">
            <v>6 x 0.33L</v>
          </cell>
          <cell r="W562" t="str">
            <v>SHRINK</v>
          </cell>
          <cell r="X562" t="str">
            <v>5449000349620</v>
          </cell>
          <cell r="Y562" t="str">
            <v>17.55 x 11.7 x 14.55</v>
          </cell>
          <cell r="Z562">
            <v>2.0070000000000001</v>
          </cell>
          <cell r="AA562">
            <v>2.0859999999999999</v>
          </cell>
          <cell r="AB562">
            <v>0</v>
          </cell>
          <cell r="AC562" t="str">
            <v>4 x 6 x 0.33L</v>
          </cell>
          <cell r="AD562" t="str">
            <v>TRAY WITHOUT SHRINK</v>
          </cell>
          <cell r="AE562" t="str">
            <v>5449000349637</v>
          </cell>
          <cell r="AF562" t="str">
            <v>35.8 x 23.7 x 14.75</v>
          </cell>
          <cell r="AG562">
            <v>8.0269999999999992</v>
          </cell>
          <cell r="AH562">
            <v>8.407</v>
          </cell>
          <cell r="AI562">
            <v>0</v>
          </cell>
          <cell r="AJ562">
            <v>13</v>
          </cell>
          <cell r="AK562">
            <v>10</v>
          </cell>
          <cell r="AL562">
            <v>130</v>
          </cell>
          <cell r="AM562">
            <v>1200</v>
          </cell>
          <cell r="AN562">
            <v>1000</v>
          </cell>
          <cell r="AO562">
            <v>1638</v>
          </cell>
          <cell r="AP562">
            <v>1043.51</v>
          </cell>
          <cell r="AQ562">
            <v>1123.223</v>
          </cell>
          <cell r="AR562">
            <v>3</v>
          </cell>
          <cell r="AS562">
            <v>0</v>
          </cell>
          <cell r="AT562" t="str">
            <v>CHEP</v>
          </cell>
          <cell r="AU562" t="str">
            <v>5449000737632</v>
          </cell>
        </row>
        <row r="563">
          <cell r="A563">
            <v>645479</v>
          </cell>
          <cell r="B563" t="str">
            <v>2752</v>
          </cell>
          <cell r="C563" t="str">
            <v>FANTA APPLE CHERRY PET 1.5L X4</v>
          </cell>
          <cell r="D563" t="str">
            <v>FANTA APPLE CHERRY PET 1.5L X4</v>
          </cell>
          <cell r="E563" t="str">
            <v>Fanta</v>
          </cell>
          <cell r="F563" t="str">
            <v>Apple Cherry</v>
          </cell>
          <cell r="G563" t="str">
            <v>PET</v>
          </cell>
          <cell r="H563" t="str">
            <v xml:space="preserve"> %</v>
          </cell>
          <cell r="I563" t="str">
            <v>4 x 1.5L</v>
          </cell>
          <cell r="J563" t="str">
            <v/>
          </cell>
          <cell r="K563">
            <v>4</v>
          </cell>
          <cell r="L563" t="str">
            <v>6% - 3%</v>
          </cell>
          <cell r="M563" t="str">
            <v>6</v>
          </cell>
          <cell r="N563" t="str">
            <v>M</v>
          </cell>
          <cell r="O563" t="str">
            <v>0</v>
          </cell>
          <cell r="P563">
            <v>1.5</v>
          </cell>
          <cell r="Q563" t="str">
            <v>5449000091178</v>
          </cell>
          <cell r="R563" t="str">
            <v>9.48 x 9.48 x 31.4</v>
          </cell>
          <cell r="S563">
            <v>1.52</v>
          </cell>
          <cell r="T563">
            <v>1.5589999999999999</v>
          </cell>
          <cell r="U563">
            <v>0</v>
          </cell>
          <cell r="V563" t="str">
            <v>4 x 1.5L</v>
          </cell>
          <cell r="W563" t="str">
            <v>SHRINK</v>
          </cell>
          <cell r="X563" t="str">
            <v>5449000349699</v>
          </cell>
          <cell r="Y563" t="str">
            <v>18.95 x 18.95 x 31.4</v>
          </cell>
          <cell r="Z563">
            <v>6.0810000000000004</v>
          </cell>
          <cell r="AA563">
            <v>6.2549999999999999</v>
          </cell>
          <cell r="AB563">
            <v>0</v>
          </cell>
          <cell r="AC563" t="str">
            <v>4 x 1.5L</v>
          </cell>
          <cell r="AD563" t="str">
            <v>SHRINKWRAPPED</v>
          </cell>
          <cell r="AE563" t="str">
            <v>5449000349699</v>
          </cell>
          <cell r="AF563" t="str">
            <v>18.95 x 18.95 x 31.4</v>
          </cell>
          <cell r="AG563">
            <v>6.0810000000000004</v>
          </cell>
          <cell r="AH563">
            <v>6.2549999999999999</v>
          </cell>
          <cell r="AI563">
            <v>0</v>
          </cell>
          <cell r="AJ563">
            <v>30</v>
          </cell>
          <cell r="AK563">
            <v>4</v>
          </cell>
          <cell r="AL563">
            <v>120</v>
          </cell>
          <cell r="AM563">
            <v>1200</v>
          </cell>
          <cell r="AN563">
            <v>1000</v>
          </cell>
          <cell r="AO563">
            <v>1426</v>
          </cell>
          <cell r="AP563">
            <v>729.72</v>
          </cell>
          <cell r="AQ563">
            <v>782.16800000000001</v>
          </cell>
          <cell r="AR563">
            <v>2</v>
          </cell>
          <cell r="AS563">
            <v>0</v>
          </cell>
          <cell r="AT563" t="str">
            <v>CHEP</v>
          </cell>
          <cell r="AU563" t="str">
            <v>5449000737663</v>
          </cell>
        </row>
        <row r="564">
          <cell r="A564">
            <v>645480</v>
          </cell>
          <cell r="B564" t="str">
            <v>2732</v>
          </cell>
          <cell r="C564" t="str">
            <v>SPRITE ZERO SUGAR CHILL LEMON MINT PET 1.5L X4</v>
          </cell>
          <cell r="D564" t="str">
            <v>SPRITE ZERO SUGAR CHILL LEMON MINT PET 1.5L X4</v>
          </cell>
          <cell r="E564" t="str">
            <v>SPRITE ZERO SUGAR</v>
          </cell>
          <cell r="F564" t="str">
            <v>CHILL LEMON MINT</v>
          </cell>
          <cell r="G564" t="str">
            <v>PET</v>
          </cell>
          <cell r="H564" t="str">
            <v xml:space="preserve"> %</v>
          </cell>
          <cell r="I564" t="str">
            <v>4 x 1.5L</v>
          </cell>
          <cell r="J564" t="str">
            <v/>
          </cell>
          <cell r="K564">
            <v>4</v>
          </cell>
          <cell r="L564" t="str">
            <v>6% - 3%</v>
          </cell>
          <cell r="M564" t="str">
            <v>6</v>
          </cell>
          <cell r="N564" t="str">
            <v>M</v>
          </cell>
          <cell r="O564" t="str">
            <v>0</v>
          </cell>
          <cell r="P564">
            <v>1.5</v>
          </cell>
          <cell r="Q564" t="str">
            <v>5449000349729</v>
          </cell>
          <cell r="R564" t="str">
            <v>9.48 x 9.48 x 31.4</v>
          </cell>
          <cell r="S564">
            <v>1.498</v>
          </cell>
          <cell r="T564">
            <v>1.5369999999999999</v>
          </cell>
          <cell r="U564">
            <v>0</v>
          </cell>
          <cell r="V564" t="str">
            <v>4 x 1.5L</v>
          </cell>
          <cell r="W564" t="str">
            <v>SHRINK</v>
          </cell>
          <cell r="X564" t="str">
            <v>5449000349736</v>
          </cell>
          <cell r="Y564" t="str">
            <v>18.95 x 18.95 x 31.4</v>
          </cell>
          <cell r="Z564">
            <v>5.9909999999999997</v>
          </cell>
          <cell r="AA564">
            <v>6.1630000000000003</v>
          </cell>
          <cell r="AB564">
            <v>0</v>
          </cell>
          <cell r="AC564" t="str">
            <v>4 x 1.5L</v>
          </cell>
          <cell r="AD564" t="str">
            <v>SHRINKWRAPPED</v>
          </cell>
          <cell r="AE564" t="str">
            <v>5449000349736</v>
          </cell>
          <cell r="AF564" t="str">
            <v>18.95 x 18.95 x 31.4</v>
          </cell>
          <cell r="AG564">
            <v>5.9909999999999997</v>
          </cell>
          <cell r="AH564">
            <v>6.1630000000000003</v>
          </cell>
          <cell r="AI564">
            <v>0</v>
          </cell>
          <cell r="AJ564">
            <v>30</v>
          </cell>
          <cell r="AK564">
            <v>4</v>
          </cell>
          <cell r="AL564">
            <v>120</v>
          </cell>
          <cell r="AM564">
            <v>1200</v>
          </cell>
          <cell r="AN564">
            <v>1000</v>
          </cell>
          <cell r="AO564">
            <v>1426</v>
          </cell>
          <cell r="AP564">
            <v>718.92</v>
          </cell>
          <cell r="AQ564">
            <v>771.24199999999996</v>
          </cell>
          <cell r="AR564">
            <v>2.5</v>
          </cell>
          <cell r="AS564">
            <v>0</v>
          </cell>
          <cell r="AT564" t="str">
            <v>CHEP</v>
          </cell>
          <cell r="AU564" t="str">
            <v>5449000737670</v>
          </cell>
        </row>
        <row r="565">
          <cell r="A565">
            <v>645487</v>
          </cell>
          <cell r="B565" t="str">
            <v>2219</v>
          </cell>
          <cell r="C565" t="str">
            <v>NALU ORIGINAL(24) / EXOTIC (24) / ZERO SUGAR (24) BLIK 0.25L 24X8 48X6 BLIK 0.25L PPD</v>
          </cell>
          <cell r="D565" t="str">
            <v>NALU ORIGINAL(24) / EXOTIC (24) / ZERO SUGAR (24) BLIK 0.25L 24X8 48X6 BOITE 0.25L PPD</v>
          </cell>
          <cell r="E565" t="str">
            <v>Nalu</v>
          </cell>
          <cell r="F565" t="str">
            <v>Mix</v>
          </cell>
          <cell r="G565" t="str">
            <v xml:space="preserve">SLIMCAN </v>
          </cell>
          <cell r="H565" t="str">
            <v xml:space="preserve"> %</v>
          </cell>
          <cell r="I565" t="str">
            <v>48 x 6 x 0.25L/24 x 8 x 0.25L</v>
          </cell>
          <cell r="J565" t="str">
            <v/>
          </cell>
          <cell r="K565">
            <v>480</v>
          </cell>
          <cell r="L565" t="str">
            <v>6% - 3%</v>
          </cell>
          <cell r="M565" t="str">
            <v>12</v>
          </cell>
          <cell r="N565" t="str">
            <v>M</v>
          </cell>
          <cell r="O565" t="str">
            <v>0</v>
          </cell>
          <cell r="P565">
            <v>0.25</v>
          </cell>
          <cell r="Q565" t="str">
            <v>n/a</v>
          </cell>
          <cell r="R565" t="str">
            <v>5.4 x 5.4 x 13.43</v>
          </cell>
          <cell r="S565">
            <v>0.253</v>
          </cell>
          <cell r="T565">
            <v>0.26500000000000001</v>
          </cell>
          <cell r="U565">
            <v>0</v>
          </cell>
          <cell r="V565" t="str">
            <v>6 x 0.25L/8 x 0.25L</v>
          </cell>
          <cell r="W565" t="str">
            <v>SHRINK</v>
          </cell>
          <cell r="X565" t="str">
            <v>n/a</v>
          </cell>
          <cell r="Y565" t="str">
            <v>21.4 x 10.7 x 13.5/15.9 x 10.6 x 13.55</v>
          </cell>
          <cell r="Z565">
            <v>1.6859999999999999</v>
          </cell>
          <cell r="AA565">
            <v>1.7729999999999999</v>
          </cell>
          <cell r="AB565">
            <v>0</v>
          </cell>
          <cell r="AC565" t="str">
            <v>48 x 6 x 0.25L/24 x 8 x 0.25L</v>
          </cell>
          <cell r="AD565" t="str">
            <v>QUARTER PALLET DISPLAY</v>
          </cell>
          <cell r="AE565" t="str">
            <v>3383260020146</v>
          </cell>
          <cell r="AF565" t="str">
            <v>60 x 40 x 117.8</v>
          </cell>
          <cell r="AG565">
            <v>121.364</v>
          </cell>
          <cell r="AH565">
            <v>136.52600000000001</v>
          </cell>
          <cell r="AI565">
            <v>0</v>
          </cell>
          <cell r="AJ565">
            <v>4</v>
          </cell>
          <cell r="AK565">
            <v>1</v>
          </cell>
          <cell r="AL565">
            <v>4</v>
          </cell>
          <cell r="AM565">
            <v>1200</v>
          </cell>
          <cell r="AN565">
            <v>800</v>
          </cell>
          <cell r="AO565">
            <v>1340</v>
          </cell>
          <cell r="AP565">
            <v>485.45600000000002</v>
          </cell>
          <cell r="AQ565">
            <v>571.11099999999999</v>
          </cell>
          <cell r="AR565">
            <v>1</v>
          </cell>
          <cell r="AS565">
            <v>0</v>
          </cell>
          <cell r="AT565" t="str">
            <v>1xECHEP + 4x1/4 CHEP</v>
          </cell>
          <cell r="AU565" t="str">
            <v>3383260020153</v>
          </cell>
        </row>
        <row r="566">
          <cell r="A566">
            <v>645488</v>
          </cell>
          <cell r="B566" t="str">
            <v>2204</v>
          </cell>
          <cell r="C566" t="str">
            <v>COCA-COLA ZERO NO CAFFEINE BLIK 0.33L X6 (33) / COCA-COLA ZERO NO CAFFEINE PET 1L (48) PPD</v>
          </cell>
          <cell r="D566" t="str">
            <v>COCA-COLA ZERO NO CAFFEINE BLIK 0.33L X6 (33) / COCA-COLA ZERO NO CAFFEINE PET 1L (48) PPD</v>
          </cell>
          <cell r="E566" t="str">
            <v>Coca-Cola Zero</v>
          </cell>
          <cell r="F566" t="str">
            <v>No Caffeine</v>
          </cell>
          <cell r="G566" t="str">
            <v>CAN/PET</v>
          </cell>
          <cell r="H566" t="str">
            <v xml:space="preserve"> %</v>
          </cell>
          <cell r="I566" t="str">
            <v>33 x 6 x 0.33L/48 x 1L</v>
          </cell>
          <cell r="J566" t="str">
            <v/>
          </cell>
          <cell r="K566">
            <v>246</v>
          </cell>
          <cell r="L566" t="str">
            <v>6% - 3%</v>
          </cell>
          <cell r="M566" t="str">
            <v>6</v>
          </cell>
          <cell r="N566" t="str">
            <v>M</v>
          </cell>
          <cell r="O566" t="str">
            <v>0</v>
          </cell>
          <cell r="P566" t="str">
            <v>0.33/1</v>
          </cell>
          <cell r="Q566" t="str">
            <v>n/a</v>
          </cell>
          <cell r="R566" t="str">
            <v>5.8 x 5.8 x 14.55/8.4 x 8.4 x 27.5</v>
          </cell>
          <cell r="S566">
            <v>0.46</v>
          </cell>
          <cell r="T566">
            <v>0.47599999999999998</v>
          </cell>
          <cell r="U566">
            <v>0</v>
          </cell>
          <cell r="V566" t="str">
            <v>6 x 0.33L/1 x 1L</v>
          </cell>
          <cell r="W566" t="str">
            <v>SHRINK</v>
          </cell>
          <cell r="X566" t="str">
            <v>n/a</v>
          </cell>
          <cell r="Y566" t="str">
            <v>17.55 x 11.7 x 14.55/8.4 x 8.4 x 27.5</v>
          </cell>
          <cell r="Z566">
            <v>0.46</v>
          </cell>
          <cell r="AA566">
            <v>0.47599999999999998</v>
          </cell>
          <cell r="AB566">
            <v>0</v>
          </cell>
          <cell r="AC566" t="str">
            <v>33 x 6 x 0.33L/48 x 1L</v>
          </cell>
          <cell r="AD566" t="str">
            <v>QUARTER PALLET DISPLAY</v>
          </cell>
          <cell r="AE566" t="str">
            <v>3383260020122</v>
          </cell>
          <cell r="AF566" t="str">
            <v>60 x 40 x 159</v>
          </cell>
          <cell r="AG566">
            <v>113.04600000000001</v>
          </cell>
          <cell r="AH566">
            <v>128.33500000000001</v>
          </cell>
          <cell r="AI566">
            <v>0</v>
          </cell>
          <cell r="AJ566">
            <v>4</v>
          </cell>
          <cell r="AK566">
            <v>1</v>
          </cell>
          <cell r="AL566">
            <v>4</v>
          </cell>
          <cell r="AM566">
            <v>1200</v>
          </cell>
          <cell r="AN566">
            <v>800</v>
          </cell>
          <cell r="AO566">
            <v>1734</v>
          </cell>
          <cell r="AP566">
            <v>452.18400000000003</v>
          </cell>
          <cell r="AQ566">
            <v>538.54600000000005</v>
          </cell>
          <cell r="AR566">
            <v>1</v>
          </cell>
          <cell r="AS566">
            <v>0</v>
          </cell>
          <cell r="AT566" t="str">
            <v>1xECHEP + 4x1/4 CHEP</v>
          </cell>
          <cell r="AU566" t="str">
            <v>3383260020139</v>
          </cell>
        </row>
        <row r="567">
          <cell r="A567">
            <v>645495</v>
          </cell>
          <cell r="B567" t="str">
            <v>2729</v>
          </cell>
          <cell r="C567" t="str">
            <v>MONSTER ULTRA BLIK 0.50L X24 EURO</v>
          </cell>
          <cell r="D567" t="str">
            <v>MONSTER ULTRA BOITE 0.50L X24 EURO</v>
          </cell>
          <cell r="E567" t="str">
            <v>Monster</v>
          </cell>
          <cell r="F567" t="str">
            <v>Ultra</v>
          </cell>
          <cell r="G567" t="str">
            <v xml:space="preserve">CAN </v>
          </cell>
          <cell r="H567" t="str">
            <v xml:space="preserve"> %</v>
          </cell>
          <cell r="I567" t="str">
            <v>24 x 0.5L</v>
          </cell>
          <cell r="J567" t="str">
            <v/>
          </cell>
          <cell r="K567">
            <v>24</v>
          </cell>
          <cell r="L567" t="str">
            <v>6% - 3%</v>
          </cell>
          <cell r="M567" t="str">
            <v>24</v>
          </cell>
          <cell r="N567" t="str">
            <v>M</v>
          </cell>
          <cell r="O567" t="str">
            <v>0</v>
          </cell>
          <cell r="P567">
            <v>0.5</v>
          </cell>
          <cell r="Q567" t="str">
            <v>5060337500708</v>
          </cell>
          <cell r="R567" t="str">
            <v>6.65 x 6.65 x 16.8</v>
          </cell>
          <cell r="S567">
            <v>0.503</v>
          </cell>
          <cell r="T567">
            <v>0.51900000000000002</v>
          </cell>
          <cell r="U567">
            <v>0</v>
          </cell>
          <cell r="V567" t="str">
            <v>1 x 0.5L</v>
          </cell>
          <cell r="W567" t="str">
            <v>CAN</v>
          </cell>
          <cell r="X567" t="str">
            <v>5060337500708</v>
          </cell>
          <cell r="Y567" t="str">
            <v>6.65 x 6.65 x 16.8</v>
          </cell>
          <cell r="Z567">
            <v>0.503</v>
          </cell>
          <cell r="AA567">
            <v>0.51900000000000002</v>
          </cell>
          <cell r="AB567">
            <v>0</v>
          </cell>
          <cell r="AC567" t="str">
            <v>24 x 0.5L</v>
          </cell>
          <cell r="AD567" t="str">
            <v>TRAY WITH SHRINK</v>
          </cell>
          <cell r="AE567" t="str">
            <v>5060337500715</v>
          </cell>
          <cell r="AF567" t="str">
            <v>40.5 x 27.2 x 17.1</v>
          </cell>
          <cell r="AG567">
            <v>12.06</v>
          </cell>
          <cell r="AH567">
            <v>12.552</v>
          </cell>
          <cell r="AI567">
            <v>0</v>
          </cell>
          <cell r="AJ567">
            <v>9</v>
          </cell>
          <cell r="AK567">
            <v>6</v>
          </cell>
          <cell r="AL567">
            <v>54</v>
          </cell>
          <cell r="AM567">
            <v>1214</v>
          </cell>
          <cell r="AN567">
            <v>810</v>
          </cell>
          <cell r="AO567">
            <v>1308</v>
          </cell>
          <cell r="AP567">
            <v>651.24</v>
          </cell>
          <cell r="AQ567">
            <v>702.83799999999997</v>
          </cell>
          <cell r="AR567">
            <v>3</v>
          </cell>
          <cell r="AS567">
            <v>0</v>
          </cell>
          <cell r="AT567" t="str">
            <v>EURO CHEP</v>
          </cell>
          <cell r="AU567" t="str">
            <v>3383260020160</v>
          </cell>
        </row>
        <row r="568">
          <cell r="A568">
            <v>645496</v>
          </cell>
          <cell r="B568" t="str">
            <v>6423</v>
          </cell>
          <cell r="C568" t="str">
            <v>AQUARIUS EXTRA POMEGRANATE-ACAI PET 0.50L 4X6</v>
          </cell>
          <cell r="D568" t="str">
            <v>AQUARIUS EXTRA POMEGRANATE-ACAI PET 0.50L 4X6</v>
          </cell>
          <cell r="E568" t="str">
            <v>Aquarius</v>
          </cell>
          <cell r="F568" t="str">
            <v>Extra Pomegranate-Acai</v>
          </cell>
          <cell r="G568" t="str">
            <v>PET</v>
          </cell>
          <cell r="H568" t="str">
            <v xml:space="preserve"> %</v>
          </cell>
          <cell r="I568" t="str">
            <v>4 x 6 x 0.5L</v>
          </cell>
          <cell r="J568" t="str">
            <v/>
          </cell>
          <cell r="K568">
            <v>24</v>
          </cell>
          <cell r="L568" t="str">
            <v>6% - 3%</v>
          </cell>
          <cell r="M568" t="str">
            <v>6</v>
          </cell>
          <cell r="N568" t="str">
            <v>M</v>
          </cell>
          <cell r="O568" t="str">
            <v>10</v>
          </cell>
          <cell r="P568">
            <v>0.5</v>
          </cell>
          <cell r="Q568" t="str">
            <v>5449000348388</v>
          </cell>
          <cell r="R568" t="str">
            <v>6.58 x 6.58 x 21</v>
          </cell>
          <cell r="S568">
            <v>0.50800000000000001</v>
          </cell>
          <cell r="T568">
            <v>0.52900000000000003</v>
          </cell>
          <cell r="U568">
            <v>0</v>
          </cell>
          <cell r="V568" t="str">
            <v>6 x 0.5L</v>
          </cell>
          <cell r="W568" t="str">
            <v>SHRINK</v>
          </cell>
          <cell r="X568" t="str">
            <v>5449000348395</v>
          </cell>
          <cell r="Y568" t="str">
            <v>19.8 x 13.2 x 21</v>
          </cell>
          <cell r="Z568">
            <v>3.0470000000000002</v>
          </cell>
          <cell r="AA568">
            <v>3.1859999999999999</v>
          </cell>
          <cell r="AB568">
            <v>0</v>
          </cell>
          <cell r="AC568" t="str">
            <v>4 x 6 x 0.5L</v>
          </cell>
          <cell r="AD568" t="str">
            <v>SHRINKWRAP OVER SHRINKWRAP</v>
          </cell>
          <cell r="AE568" t="str">
            <v>5449000348401</v>
          </cell>
          <cell r="AF568" t="str">
            <v>39.5 x 26.3 x 21</v>
          </cell>
          <cell r="AG568">
            <v>12.186999999999999</v>
          </cell>
          <cell r="AH568">
            <v>12.762</v>
          </cell>
          <cell r="AI568">
            <v>0</v>
          </cell>
          <cell r="AJ568">
            <v>12</v>
          </cell>
          <cell r="AK568">
            <v>6</v>
          </cell>
          <cell r="AL568">
            <v>72</v>
          </cell>
          <cell r="AM568">
            <v>1200</v>
          </cell>
          <cell r="AN568">
            <v>1053</v>
          </cell>
          <cell r="AO568">
            <v>1423</v>
          </cell>
          <cell r="AP568">
            <v>877.46400000000006</v>
          </cell>
          <cell r="AQ568">
            <v>949.20500000000004</v>
          </cell>
          <cell r="AR568">
            <v>1</v>
          </cell>
          <cell r="AS568">
            <v>0</v>
          </cell>
          <cell r="AT568" t="str">
            <v>CHEP</v>
          </cell>
          <cell r="AU568" t="str">
            <v>5449000737090</v>
          </cell>
        </row>
        <row r="569">
          <cell r="A569">
            <v>645497</v>
          </cell>
          <cell r="B569" t="str">
            <v>6424</v>
          </cell>
          <cell r="C569" t="str">
            <v>AQUARIUS EXTRA APPLE-KIWI PET 0.50L 4X6</v>
          </cell>
          <cell r="D569" t="str">
            <v>AQUARIUS EXTRA APPLE-KIWI PET 0.50L 4X6</v>
          </cell>
          <cell r="E569" t="str">
            <v>Aquarius</v>
          </cell>
          <cell r="F569" t="str">
            <v>Extra Apple-Kiwi</v>
          </cell>
          <cell r="G569" t="str">
            <v>PET</v>
          </cell>
          <cell r="H569" t="str">
            <v xml:space="preserve"> %</v>
          </cell>
          <cell r="I569" t="str">
            <v>4 x 6 x 0.5L</v>
          </cell>
          <cell r="J569" t="str">
            <v/>
          </cell>
          <cell r="K569">
            <v>24</v>
          </cell>
          <cell r="L569" t="str">
            <v>6% - 3%</v>
          </cell>
          <cell r="M569" t="str">
            <v>6</v>
          </cell>
          <cell r="N569" t="str">
            <v>M</v>
          </cell>
          <cell r="O569" t="str">
            <v>10</v>
          </cell>
          <cell r="P569">
            <v>0.5</v>
          </cell>
          <cell r="Q569" t="str">
            <v>5449000348265</v>
          </cell>
          <cell r="R569" t="str">
            <v>6.58 x 6.58 x 21</v>
          </cell>
          <cell r="S569">
            <v>0.50800000000000001</v>
          </cell>
          <cell r="T569">
            <v>0.52900000000000003</v>
          </cell>
          <cell r="U569">
            <v>0</v>
          </cell>
          <cell r="V569" t="str">
            <v>6 x 0.5L</v>
          </cell>
          <cell r="W569" t="str">
            <v>SHRINK</v>
          </cell>
          <cell r="X569" t="str">
            <v>5449000348272</v>
          </cell>
          <cell r="Y569" t="str">
            <v>19.8 x 13.2 x 21</v>
          </cell>
          <cell r="Z569">
            <v>3.0470000000000002</v>
          </cell>
          <cell r="AA569">
            <v>3.1859999999999999</v>
          </cell>
          <cell r="AB569">
            <v>0</v>
          </cell>
          <cell r="AC569" t="str">
            <v>4 x 6 x 0.5L</v>
          </cell>
          <cell r="AD569" t="str">
            <v>SHRINKWRAP OVER SHRINKWRAP</v>
          </cell>
          <cell r="AE569" t="str">
            <v>5449000348289</v>
          </cell>
          <cell r="AF569" t="str">
            <v>39.5 x 26.3 x 21</v>
          </cell>
          <cell r="AG569">
            <v>12.186999999999999</v>
          </cell>
          <cell r="AH569">
            <v>12.763</v>
          </cell>
          <cell r="AI569">
            <v>0</v>
          </cell>
          <cell r="AJ569">
            <v>12</v>
          </cell>
          <cell r="AK569">
            <v>6</v>
          </cell>
          <cell r="AL569">
            <v>72</v>
          </cell>
          <cell r="AM569">
            <v>1200</v>
          </cell>
          <cell r="AN569">
            <v>1053</v>
          </cell>
          <cell r="AO569">
            <v>1423</v>
          </cell>
          <cell r="AP569">
            <v>877.46400000000006</v>
          </cell>
          <cell r="AQ569">
            <v>949.24</v>
          </cell>
          <cell r="AR569">
            <v>1</v>
          </cell>
          <cell r="AS569">
            <v>0</v>
          </cell>
          <cell r="AT569" t="str">
            <v>CHEP</v>
          </cell>
          <cell r="AU569" t="str">
            <v>5449000737076</v>
          </cell>
        </row>
        <row r="570">
          <cell r="A570">
            <v>645498</v>
          </cell>
          <cell r="B570" t="str">
            <v>6426</v>
          </cell>
          <cell r="C570" t="str">
            <v>AQUARIUS EXTRA APPLE-KIWI BLIK 0.33L 4X6 SLEEK</v>
          </cell>
          <cell r="D570" t="str">
            <v>AQUARIUS EXTRA APPLE-KIWI BOITE 0.33L 4X6 SLEEK</v>
          </cell>
          <cell r="E570" t="str">
            <v>Aquarius</v>
          </cell>
          <cell r="F570" t="str">
            <v>Extra Apple-Kiwi</v>
          </cell>
          <cell r="G570" t="str">
            <v>SLEEKCAN</v>
          </cell>
          <cell r="H570" t="str">
            <v xml:space="preserve"> %</v>
          </cell>
          <cell r="I570" t="str">
            <v>4 x 6 x 0.33L</v>
          </cell>
          <cell r="J570" t="str">
            <v/>
          </cell>
          <cell r="K570">
            <v>24</v>
          </cell>
          <cell r="L570" t="str">
            <v>6% - 3%</v>
          </cell>
          <cell r="M570" t="str">
            <v>6</v>
          </cell>
          <cell r="N570" t="str">
            <v>M</v>
          </cell>
          <cell r="O570" t="str">
            <v>0</v>
          </cell>
          <cell r="P570">
            <v>0.33</v>
          </cell>
          <cell r="Q570" t="str">
            <v>5449000348296</v>
          </cell>
          <cell r="R570" t="str">
            <v>5.8 x 5.8 x 14.55</v>
          </cell>
          <cell r="S570">
            <v>0.33500000000000002</v>
          </cell>
          <cell r="T570">
            <v>0.34699999999999998</v>
          </cell>
          <cell r="U570">
            <v>0</v>
          </cell>
          <cell r="V570" t="str">
            <v>6 x 0.33L</v>
          </cell>
          <cell r="W570" t="str">
            <v>SHRINK</v>
          </cell>
          <cell r="X570" t="str">
            <v>5449000348302</v>
          </cell>
          <cell r="Y570" t="str">
            <v>17.55 x 11.7 x 14.55</v>
          </cell>
          <cell r="Z570">
            <v>2.0110000000000001</v>
          </cell>
          <cell r="AA570">
            <v>2.09</v>
          </cell>
          <cell r="AB570">
            <v>0</v>
          </cell>
          <cell r="AC570" t="str">
            <v>4 x 6 x 0.33L</v>
          </cell>
          <cell r="AD570" t="str">
            <v>TRAY WITHOUT SHRINK</v>
          </cell>
          <cell r="AE570" t="str">
            <v>5449000348319</v>
          </cell>
          <cell r="AF570" t="str">
            <v>35.8 x 23.7 x 14.75</v>
          </cell>
          <cell r="AG570">
            <v>8.0429999999999993</v>
          </cell>
          <cell r="AH570">
            <v>8.423</v>
          </cell>
          <cell r="AI570">
            <v>0</v>
          </cell>
          <cell r="AJ570">
            <v>13</v>
          </cell>
          <cell r="AK570">
            <v>10</v>
          </cell>
          <cell r="AL570">
            <v>130</v>
          </cell>
          <cell r="AM570">
            <v>1200</v>
          </cell>
          <cell r="AN570">
            <v>1000</v>
          </cell>
          <cell r="AO570">
            <v>1638</v>
          </cell>
          <cell r="AP570">
            <v>1045.5899999999999</v>
          </cell>
          <cell r="AQ570">
            <v>1125.3130000000001</v>
          </cell>
          <cell r="AR570">
            <v>3</v>
          </cell>
          <cell r="AS570">
            <v>0</v>
          </cell>
          <cell r="AT570" t="str">
            <v>CHEP</v>
          </cell>
          <cell r="AU570" t="str">
            <v>5449000737083</v>
          </cell>
        </row>
        <row r="571">
          <cell r="A571">
            <v>645499</v>
          </cell>
          <cell r="B571" t="str">
            <v>6425</v>
          </cell>
          <cell r="C571" t="str">
            <v>AQUARIUS EXTRA POMEGRANATE-ACAI BLIK 0.33L 4X6 SLEEK</v>
          </cell>
          <cell r="D571" t="str">
            <v>AQUARIUS EXTRA POMEGRANATE-ACAI BOITE 0.33L 4X6 SLEEK</v>
          </cell>
          <cell r="E571" t="str">
            <v>Aquarius</v>
          </cell>
          <cell r="F571" t="str">
            <v>Extra Pomegranate-Acai</v>
          </cell>
          <cell r="G571" t="str">
            <v>SLEEKCAN</v>
          </cell>
          <cell r="H571" t="str">
            <v xml:space="preserve"> %</v>
          </cell>
          <cell r="I571" t="str">
            <v>4 x 6 x 0.33L</v>
          </cell>
          <cell r="J571" t="str">
            <v/>
          </cell>
          <cell r="K571">
            <v>24</v>
          </cell>
          <cell r="L571" t="str">
            <v>6% - 3%</v>
          </cell>
          <cell r="M571" t="str">
            <v>6</v>
          </cell>
          <cell r="N571" t="str">
            <v>M</v>
          </cell>
          <cell r="O571" t="str">
            <v>0</v>
          </cell>
          <cell r="P571">
            <v>0.33</v>
          </cell>
          <cell r="Q571" t="str">
            <v>5449000348418</v>
          </cell>
          <cell r="R571" t="str">
            <v>5.8 x 5.8 x 14.55</v>
          </cell>
          <cell r="S571">
            <v>0.33500000000000002</v>
          </cell>
          <cell r="T571">
            <v>0.34699999999999998</v>
          </cell>
          <cell r="U571">
            <v>0</v>
          </cell>
          <cell r="V571" t="str">
            <v>6 x 0.33L</v>
          </cell>
          <cell r="W571" t="str">
            <v>SHRINK</v>
          </cell>
          <cell r="X571" t="str">
            <v>5449000348425</v>
          </cell>
          <cell r="Y571" t="str">
            <v>17.55 x 11.7 x 14.55</v>
          </cell>
          <cell r="Z571">
            <v>2.0110000000000001</v>
          </cell>
          <cell r="AA571">
            <v>2.09</v>
          </cell>
          <cell r="AB571">
            <v>0</v>
          </cell>
          <cell r="AC571" t="str">
            <v>4 x 6 x 0.33L</v>
          </cell>
          <cell r="AD571" t="str">
            <v>TRAY WITHOUT SHRINK</v>
          </cell>
          <cell r="AE571" t="str">
            <v>5449000348432</v>
          </cell>
          <cell r="AF571" t="str">
            <v>35.8 x 23.7 x 14.75</v>
          </cell>
          <cell r="AG571">
            <v>8.0429999999999993</v>
          </cell>
          <cell r="AH571">
            <v>8.423</v>
          </cell>
          <cell r="AI571">
            <v>0</v>
          </cell>
          <cell r="AJ571">
            <v>13</v>
          </cell>
          <cell r="AK571">
            <v>10</v>
          </cell>
          <cell r="AL571">
            <v>130</v>
          </cell>
          <cell r="AM571">
            <v>1200</v>
          </cell>
          <cell r="AN571">
            <v>1000</v>
          </cell>
          <cell r="AO571">
            <v>1638</v>
          </cell>
          <cell r="AP571">
            <v>1045.5899999999999</v>
          </cell>
          <cell r="AQ571">
            <v>1125.2719999999999</v>
          </cell>
          <cell r="AR571">
            <v>3</v>
          </cell>
          <cell r="AS571">
            <v>0</v>
          </cell>
          <cell r="AT571" t="str">
            <v>CHEP</v>
          </cell>
          <cell r="AU571" t="str">
            <v>5449000737106</v>
          </cell>
        </row>
        <row r="572">
          <cell r="A572">
            <v>645500</v>
          </cell>
          <cell r="B572" t="str">
            <v>7176</v>
          </cell>
          <cell r="C572" t="str">
            <v>MINUTE MAID APPEL NECTAR PET 0.33L 6X4</v>
          </cell>
          <cell r="D572" t="str">
            <v>MINUTE MAID POMME NECTAR PET 0.33L 6X4</v>
          </cell>
          <cell r="E572" t="str">
            <v>Minute Maid</v>
          </cell>
          <cell r="F572" t="str">
            <v>Apple Nectar</v>
          </cell>
          <cell r="G572" t="str">
            <v>PET</v>
          </cell>
          <cell r="H572" t="str">
            <v xml:space="preserve"> %</v>
          </cell>
          <cell r="I572" t="str">
            <v>6 x 4 x 0.33L</v>
          </cell>
          <cell r="J572" t="str">
            <v/>
          </cell>
          <cell r="K572">
            <v>24</v>
          </cell>
          <cell r="L572" t="str">
            <v>6% - 3%</v>
          </cell>
          <cell r="M572" t="str">
            <v>6</v>
          </cell>
          <cell r="N572" t="str">
            <v>M</v>
          </cell>
          <cell r="O572" t="str">
            <v>15</v>
          </cell>
          <cell r="P572">
            <v>0.33</v>
          </cell>
          <cell r="Q572" t="str">
            <v>54034983</v>
          </cell>
          <cell r="R572" t="str">
            <v>5.7 x 5.7 x 18.35</v>
          </cell>
          <cell r="S572">
            <v>0.34399999999999997</v>
          </cell>
          <cell r="T572">
            <v>0.36499999999999999</v>
          </cell>
          <cell r="U572">
            <v>0</v>
          </cell>
          <cell r="V572" t="str">
            <v>4 x 0.33L</v>
          </cell>
          <cell r="W572" t="str">
            <v>SHRINK</v>
          </cell>
          <cell r="X572" t="str">
            <v>5449000345905</v>
          </cell>
          <cell r="Y572" t="str">
            <v>11.4 x 11.4 x 18.35</v>
          </cell>
          <cell r="Z572">
            <v>1.3759999999999999</v>
          </cell>
          <cell r="AA572">
            <v>1.466</v>
          </cell>
          <cell r="AB572">
            <v>0</v>
          </cell>
          <cell r="AC572" t="str">
            <v>6 x 4 x 0.33L</v>
          </cell>
          <cell r="AD572" t="str">
            <v>SHRINKWRAP OVER SHRINKWRAP</v>
          </cell>
          <cell r="AE572" t="str">
            <v>5449000345912</v>
          </cell>
          <cell r="AF572" t="str">
            <v>34.4 x 23 x 18.4</v>
          </cell>
          <cell r="AG572">
            <v>8.2560000000000002</v>
          </cell>
          <cell r="AH572">
            <v>8.827</v>
          </cell>
          <cell r="AI572">
            <v>0</v>
          </cell>
          <cell r="AJ572">
            <v>15</v>
          </cell>
          <cell r="AK572">
            <v>8</v>
          </cell>
          <cell r="AL572">
            <v>120</v>
          </cell>
          <cell r="AM572">
            <v>1200</v>
          </cell>
          <cell r="AN572">
            <v>1032</v>
          </cell>
          <cell r="AO572">
            <v>1648</v>
          </cell>
          <cell r="AP572">
            <v>990.72</v>
          </cell>
          <cell r="AQ572">
            <v>1092.165</v>
          </cell>
          <cell r="AR572">
            <v>1</v>
          </cell>
          <cell r="AS572">
            <v>0</v>
          </cell>
          <cell r="AT572" t="str">
            <v>CHEP</v>
          </cell>
          <cell r="AU572" t="str">
            <v>5449000736031</v>
          </cell>
        </row>
        <row r="573">
          <cell r="A573">
            <v>645501</v>
          </cell>
          <cell r="B573" t="str">
            <v>7177</v>
          </cell>
          <cell r="C573" t="str">
            <v>MINUTE MAID MULTIVITAMINEN NECTAR PET 0.33L 6X4</v>
          </cell>
          <cell r="D573" t="str">
            <v>MINUTE MAID MULTIVITAMINEN NECTAR PET 0.33L 6X4</v>
          </cell>
          <cell r="E573" t="str">
            <v>Minute Maid</v>
          </cell>
          <cell r="F573" t="str">
            <v>Multivitamin Nectar</v>
          </cell>
          <cell r="G573" t="str">
            <v>PET</v>
          </cell>
          <cell r="H573" t="str">
            <v xml:space="preserve"> %</v>
          </cell>
          <cell r="I573" t="str">
            <v>6 x 4 x 0.33L</v>
          </cell>
          <cell r="J573" t="str">
            <v/>
          </cell>
          <cell r="K573">
            <v>24</v>
          </cell>
          <cell r="L573" t="str">
            <v>6% - 3%</v>
          </cell>
          <cell r="M573" t="str">
            <v>6</v>
          </cell>
          <cell r="N573" t="str">
            <v>M</v>
          </cell>
          <cell r="O573" t="str">
            <v>15</v>
          </cell>
          <cell r="P573">
            <v>0.33</v>
          </cell>
          <cell r="Q573" t="str">
            <v>54032484</v>
          </cell>
          <cell r="R573" t="str">
            <v>5.7 x 5.7 x 18.35</v>
          </cell>
          <cell r="S573">
            <v>0.34399999999999997</v>
          </cell>
          <cell r="T573">
            <v>0.36499999999999999</v>
          </cell>
          <cell r="U573">
            <v>0</v>
          </cell>
          <cell r="V573" t="str">
            <v>4 x 0.33L</v>
          </cell>
          <cell r="W573" t="str">
            <v>SHRINK</v>
          </cell>
          <cell r="X573" t="str">
            <v>5449000346025</v>
          </cell>
          <cell r="Y573" t="str">
            <v>11.4 x 11.4 x 18.35</v>
          </cell>
          <cell r="Z573">
            <v>1.3740000000000001</v>
          </cell>
          <cell r="AA573">
            <v>1.464</v>
          </cell>
          <cell r="AB573">
            <v>0</v>
          </cell>
          <cell r="AC573" t="str">
            <v>6 x 4 x 0.33L</v>
          </cell>
          <cell r="AD573" t="str">
            <v>SHRINKWRAP OVER SHRINKWRAP</v>
          </cell>
          <cell r="AE573" t="str">
            <v>5449000346032</v>
          </cell>
          <cell r="AF573" t="str">
            <v>34.4 x 23 x 18.4</v>
          </cell>
          <cell r="AG573">
            <v>8.2460000000000004</v>
          </cell>
          <cell r="AH573">
            <v>8.8179999999999996</v>
          </cell>
          <cell r="AI573">
            <v>0</v>
          </cell>
          <cell r="AJ573">
            <v>15</v>
          </cell>
          <cell r="AK573">
            <v>8</v>
          </cell>
          <cell r="AL573">
            <v>120</v>
          </cell>
          <cell r="AM573">
            <v>1200</v>
          </cell>
          <cell r="AN573">
            <v>1032</v>
          </cell>
          <cell r="AO573">
            <v>1648</v>
          </cell>
          <cell r="AP573">
            <v>989.52</v>
          </cell>
          <cell r="AQ573">
            <v>1091.0150000000001</v>
          </cell>
          <cell r="AR573">
            <v>1</v>
          </cell>
          <cell r="AS573">
            <v>0</v>
          </cell>
          <cell r="AT573" t="str">
            <v>CHEP</v>
          </cell>
          <cell r="AU573" t="str">
            <v>5449000736109</v>
          </cell>
        </row>
        <row r="574">
          <cell r="A574">
            <v>645502</v>
          </cell>
          <cell r="B574" t="str">
            <v>2223</v>
          </cell>
          <cell r="C574" t="str">
            <v>FANTA LEMON BLIK 0.33L X24 PROMOPACK</v>
          </cell>
          <cell r="D574" t="str">
            <v>FANTA CITRON BOITE 0.33L X24 PROMOPACK</v>
          </cell>
          <cell r="E574" t="str">
            <v>Fanta</v>
          </cell>
          <cell r="F574" t="str">
            <v>Lemon</v>
          </cell>
          <cell r="G574" t="str">
            <v xml:space="preserve">CAN </v>
          </cell>
          <cell r="H574" t="str">
            <v xml:space="preserve"> %</v>
          </cell>
          <cell r="I574" t="str">
            <v>24 x 0.33L</v>
          </cell>
          <cell r="J574" t="str">
            <v>PROMOPACK</v>
          </cell>
          <cell r="K574">
            <v>24</v>
          </cell>
          <cell r="L574" t="str">
            <v>6% - 3%</v>
          </cell>
          <cell r="M574" t="str">
            <v>12</v>
          </cell>
          <cell r="N574" t="str">
            <v>M</v>
          </cell>
          <cell r="O574" t="str">
            <v>0</v>
          </cell>
          <cell r="P574">
            <v>0.33</v>
          </cell>
          <cell r="Q574" t="str">
            <v>5449000006004</v>
          </cell>
          <cell r="R574" t="str">
            <v>6.65 x 6.65 x 11.55</v>
          </cell>
          <cell r="S574">
            <v>0.34399999999999997</v>
          </cell>
          <cell r="T574">
            <v>0.35599999999999998</v>
          </cell>
          <cell r="U574">
            <v>0</v>
          </cell>
          <cell r="V574" t="str">
            <v>24 x 0.33L</v>
          </cell>
          <cell r="W574" t="str">
            <v>TRAY WITH SHRINK</v>
          </cell>
          <cell r="X574" t="str">
            <v>5000112557268</v>
          </cell>
          <cell r="Y574" t="str">
            <v>40.4 x 27.1 x 11.8</v>
          </cell>
          <cell r="Z574">
            <v>8.2639999999999993</v>
          </cell>
          <cell r="AA574">
            <v>8.6300000000000008</v>
          </cell>
          <cell r="AB574">
            <v>0</v>
          </cell>
          <cell r="AC574" t="str">
            <v>24 x 0.33L</v>
          </cell>
          <cell r="AD574" t="str">
            <v>TRAY WITH SHRINK</v>
          </cell>
          <cell r="AE574" t="str">
            <v>5000112557268</v>
          </cell>
          <cell r="AF574" t="str">
            <v>40.4 x 27.1 x 11.8</v>
          </cell>
          <cell r="AG574">
            <v>8.2639999999999993</v>
          </cell>
          <cell r="AH574">
            <v>8.6300000000000008</v>
          </cell>
          <cell r="AI574">
            <v>0</v>
          </cell>
          <cell r="AJ574">
            <v>10</v>
          </cell>
          <cell r="AK574">
            <v>12</v>
          </cell>
          <cell r="AL574">
            <v>120</v>
          </cell>
          <cell r="AM574">
            <v>1217</v>
          </cell>
          <cell r="AN574">
            <v>1000</v>
          </cell>
          <cell r="AO574">
            <v>1579</v>
          </cell>
          <cell r="AP574">
            <v>991.68</v>
          </cell>
          <cell r="AQ574">
            <v>1065.8679999999999</v>
          </cell>
          <cell r="AR574">
            <v>3</v>
          </cell>
          <cell r="AS574">
            <v>0</v>
          </cell>
          <cell r="AT574" t="str">
            <v>CHEP</v>
          </cell>
          <cell r="AU574" t="str">
            <v>5000112480818</v>
          </cell>
        </row>
        <row r="575">
          <cell r="A575">
            <v>645503</v>
          </cell>
          <cell r="B575" t="str">
            <v>2224</v>
          </cell>
          <cell r="C575" t="str">
            <v>SPRITE BLIK 0.33L X24 PROMOPACK</v>
          </cell>
          <cell r="D575" t="str">
            <v>SPRITE BOITE 0.33L X24 PROMOPACK</v>
          </cell>
          <cell r="E575" t="str">
            <v>Sprite</v>
          </cell>
          <cell r="F575" t="str">
            <v/>
          </cell>
          <cell r="G575" t="str">
            <v xml:space="preserve">CAN </v>
          </cell>
          <cell r="H575" t="str">
            <v xml:space="preserve"> %</v>
          </cell>
          <cell r="I575" t="str">
            <v>24 x 0.33L</v>
          </cell>
          <cell r="J575" t="str">
            <v>PROMOPACK</v>
          </cell>
          <cell r="K575">
            <v>24</v>
          </cell>
          <cell r="L575" t="str">
            <v>6% - 3%</v>
          </cell>
          <cell r="M575" t="str">
            <v>12</v>
          </cell>
          <cell r="N575" t="str">
            <v>M</v>
          </cell>
          <cell r="O575" t="str">
            <v>0</v>
          </cell>
          <cell r="P575">
            <v>0.33</v>
          </cell>
          <cell r="Q575" t="str">
            <v>5449000014535</v>
          </cell>
          <cell r="R575" t="str">
            <v>6.65 x 6.65 x 11.55</v>
          </cell>
          <cell r="S575">
            <v>0.33800000000000002</v>
          </cell>
          <cell r="T575">
            <v>0.35</v>
          </cell>
          <cell r="U575">
            <v>0</v>
          </cell>
          <cell r="V575" t="str">
            <v>24 x 0.33L</v>
          </cell>
          <cell r="W575" t="str">
            <v>TRAY WITH SHRINK</v>
          </cell>
          <cell r="X575" t="str">
            <v>5000112557206</v>
          </cell>
          <cell r="Y575" t="str">
            <v>40.4 x 27.1 x 11.8</v>
          </cell>
          <cell r="Z575">
            <v>8.1059999999999999</v>
          </cell>
          <cell r="AA575">
            <v>8.4719999999999995</v>
          </cell>
          <cell r="AB575">
            <v>0</v>
          </cell>
          <cell r="AC575" t="str">
            <v>24 x 0.33L</v>
          </cell>
          <cell r="AD575" t="str">
            <v>TRAY WITH SHRINK</v>
          </cell>
          <cell r="AE575" t="str">
            <v>5000112557206</v>
          </cell>
          <cell r="AF575" t="str">
            <v>40.4 x 27.1 x 11.8</v>
          </cell>
          <cell r="AG575">
            <v>8.1059999999999999</v>
          </cell>
          <cell r="AH575">
            <v>8.4719999999999995</v>
          </cell>
          <cell r="AI575">
            <v>0</v>
          </cell>
          <cell r="AJ575">
            <v>10</v>
          </cell>
          <cell r="AK575">
            <v>12</v>
          </cell>
          <cell r="AL575">
            <v>120</v>
          </cell>
          <cell r="AM575">
            <v>1217</v>
          </cell>
          <cell r="AN575">
            <v>1000</v>
          </cell>
          <cell r="AO575">
            <v>1579</v>
          </cell>
          <cell r="AP575">
            <v>972.72</v>
          </cell>
          <cell r="AQ575">
            <v>1046.9549999999999</v>
          </cell>
          <cell r="AR575">
            <v>3</v>
          </cell>
          <cell r="AS575">
            <v>0</v>
          </cell>
          <cell r="AT575" t="str">
            <v>CHEP</v>
          </cell>
          <cell r="AU575" t="str">
            <v>5000112423358</v>
          </cell>
        </row>
        <row r="576">
          <cell r="A576">
            <v>645508</v>
          </cell>
          <cell r="B576" t="str">
            <v>7180</v>
          </cell>
          <cell r="C576" t="str">
            <v>MINUTE MAID TROPICAL NECTAR GTB 1.00L X6</v>
          </cell>
          <cell r="D576" t="str">
            <v>MINUTE MAID TROPICAL NECTAR GTB 1.00L X6</v>
          </cell>
          <cell r="E576" t="str">
            <v>Minute Maid</v>
          </cell>
          <cell r="F576" t="str">
            <v>Tropical Nectar</v>
          </cell>
          <cell r="G576" t="str">
            <v>GTB</v>
          </cell>
          <cell r="H576" t="str">
            <v xml:space="preserve"> %</v>
          </cell>
          <cell r="I576" t="str">
            <v>6 x 1L</v>
          </cell>
          <cell r="J576" t="str">
            <v/>
          </cell>
          <cell r="K576">
            <v>6</v>
          </cell>
          <cell r="L576" t="str">
            <v>6% - 3%</v>
          </cell>
          <cell r="M576" t="str">
            <v>9</v>
          </cell>
          <cell r="N576" t="str">
            <v>M</v>
          </cell>
          <cell r="O576" t="str">
            <v>15</v>
          </cell>
          <cell r="P576">
            <v>1</v>
          </cell>
          <cell r="Q576" t="str">
            <v>5449000346094</v>
          </cell>
          <cell r="R576" t="str">
            <v>7 x 6.1 x 25.5</v>
          </cell>
          <cell r="S576">
            <v>1.0409999999999999</v>
          </cell>
          <cell r="T576">
            <v>1.0720000000000001</v>
          </cell>
          <cell r="U576">
            <v>0</v>
          </cell>
          <cell r="V576" t="str">
            <v>1 x 1L</v>
          </cell>
          <cell r="W576" t="str">
            <v>GABLE TOP BRICK</v>
          </cell>
          <cell r="X576" t="str">
            <v>5449000346094</v>
          </cell>
          <cell r="Y576" t="str">
            <v>7 x 6.1 x 25.5</v>
          </cell>
          <cell r="Z576">
            <v>1.0409999999999999</v>
          </cell>
          <cell r="AA576">
            <v>1.0720000000000001</v>
          </cell>
          <cell r="AB576">
            <v>0</v>
          </cell>
          <cell r="AC576" t="str">
            <v>6 x 1L</v>
          </cell>
          <cell r="AD576" t="str">
            <v>TRAY WITHOUT SHRINK</v>
          </cell>
          <cell r="AE576" t="str">
            <v>5449000346100</v>
          </cell>
          <cell r="AF576" t="str">
            <v>20.5 x 15 x 26</v>
          </cell>
          <cell r="AG576">
            <v>6.2469999999999999</v>
          </cell>
          <cell r="AH576">
            <v>6.5170000000000003</v>
          </cell>
          <cell r="AI576">
            <v>0</v>
          </cell>
          <cell r="AJ576">
            <v>40</v>
          </cell>
          <cell r="AK576">
            <v>4</v>
          </cell>
          <cell r="AL576">
            <v>160</v>
          </cell>
          <cell r="AM576">
            <v>1200</v>
          </cell>
          <cell r="AN576">
            <v>1000</v>
          </cell>
          <cell r="AO576">
            <v>1203</v>
          </cell>
          <cell r="AP576">
            <v>999.52</v>
          </cell>
          <cell r="AQ576">
            <v>1073.212</v>
          </cell>
          <cell r="AR576">
            <v>1</v>
          </cell>
          <cell r="AS576">
            <v>0</v>
          </cell>
          <cell r="AT576" t="str">
            <v>CHEP</v>
          </cell>
          <cell r="AU576" t="str">
            <v>5449000736154</v>
          </cell>
        </row>
        <row r="577">
          <cell r="A577">
            <v>645509</v>
          </cell>
          <cell r="B577" t="str">
            <v>7178</v>
          </cell>
          <cell r="C577" t="str">
            <v>MINUTE MAID APPEL NECTAR GTB 1.00L X6</v>
          </cell>
          <cell r="D577" t="str">
            <v>MINUTE MAID POMME NECTAR GTB 1.00L X6</v>
          </cell>
          <cell r="E577" t="str">
            <v>Minute Maid</v>
          </cell>
          <cell r="F577" t="str">
            <v>Apple Nectar</v>
          </cell>
          <cell r="G577" t="str">
            <v>GTB</v>
          </cell>
          <cell r="H577" t="str">
            <v xml:space="preserve"> %</v>
          </cell>
          <cell r="I577" t="str">
            <v>6 x 1L</v>
          </cell>
          <cell r="J577" t="str">
            <v/>
          </cell>
          <cell r="K577">
            <v>6</v>
          </cell>
          <cell r="L577" t="str">
            <v>6% - 3%</v>
          </cell>
          <cell r="M577" t="str">
            <v>9</v>
          </cell>
          <cell r="N577" t="str">
            <v>M</v>
          </cell>
          <cell r="O577" t="str">
            <v>15</v>
          </cell>
          <cell r="P577">
            <v>1</v>
          </cell>
          <cell r="Q577" t="str">
            <v>5449000345622</v>
          </cell>
          <cell r="R577" t="str">
            <v>7 x 6.1 x 25.5</v>
          </cell>
          <cell r="S577">
            <v>1.042</v>
          </cell>
          <cell r="T577">
            <v>1.073</v>
          </cell>
          <cell r="U577">
            <v>0</v>
          </cell>
          <cell r="V577" t="str">
            <v>1 x 1L</v>
          </cell>
          <cell r="W577" t="str">
            <v>GABLE TOP BRICK</v>
          </cell>
          <cell r="X577" t="str">
            <v>5449000345622</v>
          </cell>
          <cell r="Y577" t="str">
            <v>7 x 6.1 x 25.5</v>
          </cell>
          <cell r="Z577">
            <v>1.042</v>
          </cell>
          <cell r="AA577">
            <v>1.073</v>
          </cell>
          <cell r="AB577">
            <v>0</v>
          </cell>
          <cell r="AC577" t="str">
            <v>6 x 1L</v>
          </cell>
          <cell r="AD577" t="str">
            <v>TRAY WITHOUT SHRINK</v>
          </cell>
          <cell r="AE577" t="str">
            <v>5449000345639</v>
          </cell>
          <cell r="AF577" t="str">
            <v>20.5 x 15 x 26</v>
          </cell>
          <cell r="AG577">
            <v>6.2539999999999996</v>
          </cell>
          <cell r="AH577">
            <v>6.5250000000000004</v>
          </cell>
          <cell r="AI577">
            <v>0</v>
          </cell>
          <cell r="AJ577">
            <v>40</v>
          </cell>
          <cell r="AK577">
            <v>4</v>
          </cell>
          <cell r="AL577">
            <v>160</v>
          </cell>
          <cell r="AM577">
            <v>1200</v>
          </cell>
          <cell r="AN577">
            <v>1000</v>
          </cell>
          <cell r="AO577">
            <v>1203</v>
          </cell>
          <cell r="AP577">
            <v>1000.64</v>
          </cell>
          <cell r="AQ577">
            <v>1074.373</v>
          </cell>
          <cell r="AR577">
            <v>1</v>
          </cell>
          <cell r="AS577">
            <v>0</v>
          </cell>
          <cell r="AT577" t="str">
            <v>CHEP</v>
          </cell>
          <cell r="AU577" t="str">
            <v>5449000736024</v>
          </cell>
        </row>
        <row r="578">
          <cell r="A578">
            <v>645510</v>
          </cell>
          <cell r="B578" t="str">
            <v>7179</v>
          </cell>
          <cell r="C578" t="str">
            <v>MINUTE MAID MULTIVITAMINEN NECTAR GTB 1.00L X6</v>
          </cell>
          <cell r="D578" t="str">
            <v>MINUTE MAID MULTIVITAMINEN NECTAR GTB 1.00L X6</v>
          </cell>
          <cell r="E578" t="str">
            <v>Minute Maid</v>
          </cell>
          <cell r="F578" t="str">
            <v>Multivitamin Nectar</v>
          </cell>
          <cell r="G578" t="str">
            <v>GTB</v>
          </cell>
          <cell r="H578" t="str">
            <v xml:space="preserve"> %</v>
          </cell>
          <cell r="I578" t="str">
            <v>6 x 1L</v>
          </cell>
          <cell r="J578" t="str">
            <v/>
          </cell>
          <cell r="K578">
            <v>6</v>
          </cell>
          <cell r="L578" t="str">
            <v>6% - 3%</v>
          </cell>
          <cell r="M578" t="str">
            <v>9</v>
          </cell>
          <cell r="N578" t="str">
            <v>M</v>
          </cell>
          <cell r="O578" t="str">
            <v>15</v>
          </cell>
          <cell r="P578">
            <v>1</v>
          </cell>
          <cell r="Q578" t="str">
            <v>5449000345998</v>
          </cell>
          <cell r="R578" t="str">
            <v>7 x 6.1 x 25.5</v>
          </cell>
          <cell r="S578">
            <v>1.0409999999999999</v>
          </cell>
          <cell r="T578">
            <v>1.0720000000000001</v>
          </cell>
          <cell r="U578">
            <v>0</v>
          </cell>
          <cell r="V578" t="str">
            <v>1 x 1L</v>
          </cell>
          <cell r="W578" t="str">
            <v>GABLE TOP BRICK</v>
          </cell>
          <cell r="X578" t="str">
            <v>5449000345998</v>
          </cell>
          <cell r="Y578" t="str">
            <v>7 x 6.1 x 25.5</v>
          </cell>
          <cell r="Z578">
            <v>1.0409999999999999</v>
          </cell>
          <cell r="AA578">
            <v>1.0720000000000001</v>
          </cell>
          <cell r="AB578">
            <v>0</v>
          </cell>
          <cell r="AC578" t="str">
            <v>6 x 1L</v>
          </cell>
          <cell r="AD578" t="str">
            <v>TRAY WITHOUT SHRINK</v>
          </cell>
          <cell r="AE578" t="str">
            <v>5449000346001</v>
          </cell>
          <cell r="AF578" t="str">
            <v>20.5 x 15 x 26</v>
          </cell>
          <cell r="AG578">
            <v>6.2469999999999999</v>
          </cell>
          <cell r="AH578">
            <v>6.5170000000000003</v>
          </cell>
          <cell r="AI578">
            <v>0</v>
          </cell>
          <cell r="AJ578">
            <v>40</v>
          </cell>
          <cell r="AK578">
            <v>4</v>
          </cell>
          <cell r="AL578">
            <v>160</v>
          </cell>
          <cell r="AM578">
            <v>1200</v>
          </cell>
          <cell r="AN578">
            <v>1000</v>
          </cell>
          <cell r="AO578">
            <v>1203</v>
          </cell>
          <cell r="AP578">
            <v>999.52</v>
          </cell>
          <cell r="AQ578">
            <v>1073.212</v>
          </cell>
          <cell r="AR578">
            <v>1</v>
          </cell>
          <cell r="AS578">
            <v>0</v>
          </cell>
          <cell r="AT578" t="str">
            <v>CHEP</v>
          </cell>
          <cell r="AU578" t="str">
            <v>5449000736086</v>
          </cell>
        </row>
        <row r="579">
          <cell r="A579">
            <v>645511</v>
          </cell>
          <cell r="B579" t="str">
            <v>2234</v>
          </cell>
          <cell r="C579" t="str">
            <v>COCA-COLA PET 0.50L X12 ICE COLD EURO CHEP</v>
          </cell>
          <cell r="D579" t="str">
            <v>COCA-COLA PET 0.50L X12 ICE COLD EURO CHEP</v>
          </cell>
          <cell r="E579" t="str">
            <v>Coca-Cola</v>
          </cell>
          <cell r="F579" t="str">
            <v/>
          </cell>
          <cell r="G579" t="str">
            <v>PET</v>
          </cell>
          <cell r="H579" t="str">
            <v xml:space="preserve"> %</v>
          </cell>
          <cell r="I579" t="str">
            <v>12 x 0.5L</v>
          </cell>
          <cell r="J579" t="str">
            <v>ICE COLD</v>
          </cell>
          <cell r="K579">
            <v>12</v>
          </cell>
          <cell r="L579" t="str">
            <v>6% - 3%</v>
          </cell>
          <cell r="M579" t="str">
            <v>4</v>
          </cell>
          <cell r="N579" t="str">
            <v>M</v>
          </cell>
          <cell r="O579" t="str">
            <v>0</v>
          </cell>
          <cell r="P579">
            <v>0.5</v>
          </cell>
          <cell r="Q579" t="str">
            <v>5000112642896</v>
          </cell>
          <cell r="R579" t="str">
            <v>6.65 x 6.65 x 23.05</v>
          </cell>
          <cell r="S579">
            <v>0.51900000000000002</v>
          </cell>
          <cell r="T579">
            <v>0.53900000000000003</v>
          </cell>
          <cell r="U579">
            <v>0</v>
          </cell>
          <cell r="V579" t="str">
            <v>1 x 0.5L</v>
          </cell>
          <cell r="W579" t="str">
            <v>PET</v>
          </cell>
          <cell r="X579" t="str">
            <v>5000112642896</v>
          </cell>
          <cell r="Y579" t="str">
            <v>6.65 x 6.65 x 23.05</v>
          </cell>
          <cell r="Z579">
            <v>0.51900000000000002</v>
          </cell>
          <cell r="AA579">
            <v>0.53900000000000003</v>
          </cell>
          <cell r="AB579">
            <v>0</v>
          </cell>
          <cell r="AC579" t="str">
            <v>12 x 0.5L</v>
          </cell>
          <cell r="AD579" t="str">
            <v>TRAY WITH SHRINK</v>
          </cell>
          <cell r="AE579" t="str">
            <v>5000112697681</v>
          </cell>
          <cell r="AF579" t="str">
            <v>27 x 21.8 x 23.3</v>
          </cell>
          <cell r="AG579">
            <v>6.2309999999999999</v>
          </cell>
          <cell r="AH579">
            <v>6.5579999999999998</v>
          </cell>
          <cell r="AI579">
            <v>0</v>
          </cell>
          <cell r="AJ579">
            <v>15</v>
          </cell>
          <cell r="AK579">
            <v>6</v>
          </cell>
          <cell r="AL579">
            <v>90</v>
          </cell>
          <cell r="AM579">
            <v>1200</v>
          </cell>
          <cell r="AN579">
            <v>800</v>
          </cell>
          <cell r="AO579">
            <v>1548</v>
          </cell>
          <cell r="AP579">
            <v>560.79</v>
          </cell>
          <cell r="AQ579">
            <v>615.31799999999998</v>
          </cell>
          <cell r="AR579">
            <v>1</v>
          </cell>
          <cell r="AS579">
            <v>0</v>
          </cell>
          <cell r="AT579" t="str">
            <v>EURO CHEP</v>
          </cell>
          <cell r="AU579" t="str">
            <v>5000112481273</v>
          </cell>
        </row>
        <row r="580">
          <cell r="A580">
            <v>645512</v>
          </cell>
          <cell r="B580" t="str">
            <v>2235</v>
          </cell>
          <cell r="C580" t="str">
            <v>COCA-COLA ZERO PET 0.50L X12 ICE COLD EURO CHEP</v>
          </cell>
          <cell r="D580" t="str">
            <v>COCA-COLA ZERO PET 0.50L X12 ICE COLD EURO CHEP</v>
          </cell>
          <cell r="E580" t="str">
            <v>Coca-Cola Zero</v>
          </cell>
          <cell r="F580" t="str">
            <v/>
          </cell>
          <cell r="G580" t="str">
            <v>PET</v>
          </cell>
          <cell r="H580" t="str">
            <v xml:space="preserve"> %</v>
          </cell>
          <cell r="I580" t="str">
            <v>12 x 0.5L</v>
          </cell>
          <cell r="J580" t="str">
            <v>ICE COLD</v>
          </cell>
          <cell r="K580">
            <v>12</v>
          </cell>
          <cell r="L580" t="str">
            <v>6% - 3%</v>
          </cell>
          <cell r="M580" t="str">
            <v>4</v>
          </cell>
          <cell r="N580" t="str">
            <v>M</v>
          </cell>
          <cell r="O580" t="str">
            <v>0</v>
          </cell>
          <cell r="P580">
            <v>0.5</v>
          </cell>
          <cell r="Q580" t="str">
            <v>5000112626469</v>
          </cell>
          <cell r="R580" t="str">
            <v>6.65 x 6.65 x 23.05</v>
          </cell>
          <cell r="S580">
            <v>0.499</v>
          </cell>
          <cell r="T580">
            <v>0.51900000000000002</v>
          </cell>
          <cell r="U580">
            <v>0</v>
          </cell>
          <cell r="V580" t="str">
            <v>1 x 0.5L</v>
          </cell>
          <cell r="W580" t="str">
            <v>PET</v>
          </cell>
          <cell r="X580" t="str">
            <v>5000112626469</v>
          </cell>
          <cell r="Y580" t="str">
            <v>6.65 x 6.65 x 23.05</v>
          </cell>
          <cell r="Z580">
            <v>0.499</v>
          </cell>
          <cell r="AA580">
            <v>0.51900000000000002</v>
          </cell>
          <cell r="AB580">
            <v>0</v>
          </cell>
          <cell r="AC580" t="str">
            <v>12 x 0.5L</v>
          </cell>
          <cell r="AD580" t="str">
            <v>TRAY WITH SHRINK</v>
          </cell>
          <cell r="AE580" t="str">
            <v>5000112697698</v>
          </cell>
          <cell r="AF580" t="str">
            <v>27 x 21.8 x 23.3</v>
          </cell>
          <cell r="AG580">
            <v>5.9880000000000004</v>
          </cell>
          <cell r="AH580">
            <v>6.3140000000000001</v>
          </cell>
          <cell r="AI580">
            <v>0</v>
          </cell>
          <cell r="AJ580">
            <v>15</v>
          </cell>
          <cell r="AK580">
            <v>6</v>
          </cell>
          <cell r="AL580">
            <v>90</v>
          </cell>
          <cell r="AM580">
            <v>1200</v>
          </cell>
          <cell r="AN580">
            <v>800</v>
          </cell>
          <cell r="AO580">
            <v>1548</v>
          </cell>
          <cell r="AP580">
            <v>538.91999999999996</v>
          </cell>
          <cell r="AQ580">
            <v>593.39400000000001</v>
          </cell>
          <cell r="AR580">
            <v>1</v>
          </cell>
          <cell r="AS580">
            <v>0</v>
          </cell>
          <cell r="AT580" t="str">
            <v>EURO CHEP</v>
          </cell>
          <cell r="AU580" t="str">
            <v>5000112481280</v>
          </cell>
        </row>
        <row r="581">
          <cell r="A581">
            <v>645513</v>
          </cell>
          <cell r="B581" t="str">
            <v>2236</v>
          </cell>
          <cell r="C581" t="str">
            <v>FANTA SINAAS PET 0.50L X12 ICE COLD EURO CHEP</v>
          </cell>
          <cell r="D581" t="str">
            <v>FANTA ORANGE PET 0.50L X12 ICE COLD EURO CHEP</v>
          </cell>
          <cell r="E581" t="str">
            <v>Fanta</v>
          </cell>
          <cell r="F581" t="str">
            <v>Orange</v>
          </cell>
          <cell r="G581" t="str">
            <v>PET</v>
          </cell>
          <cell r="H581" t="str">
            <v xml:space="preserve"> %</v>
          </cell>
          <cell r="I581" t="str">
            <v>12 x 0.5L</v>
          </cell>
          <cell r="J581" t="str">
            <v>ICE COLD</v>
          </cell>
          <cell r="K581">
            <v>12</v>
          </cell>
          <cell r="L581" t="str">
            <v>6% - 3%</v>
          </cell>
          <cell r="M581" t="str">
            <v>4</v>
          </cell>
          <cell r="N581" t="str">
            <v>M</v>
          </cell>
          <cell r="O581" t="str">
            <v>0</v>
          </cell>
          <cell r="P581">
            <v>0.5</v>
          </cell>
          <cell r="Q581" t="str">
            <v>5000112570601</v>
          </cell>
          <cell r="R581" t="str">
            <v>6.65 x 6.65 x 23.05</v>
          </cell>
          <cell r="S581">
            <v>0.52100000000000002</v>
          </cell>
          <cell r="T581">
            <v>0.54100000000000004</v>
          </cell>
          <cell r="U581">
            <v>0</v>
          </cell>
          <cell r="V581" t="str">
            <v>1 x 0.5L</v>
          </cell>
          <cell r="W581" t="str">
            <v>PET</v>
          </cell>
          <cell r="X581" t="str">
            <v>5000112570601</v>
          </cell>
          <cell r="Y581" t="str">
            <v>6.65 x 6.65 x 23.05</v>
          </cell>
          <cell r="Z581">
            <v>0.52100000000000002</v>
          </cell>
          <cell r="AA581">
            <v>0.54100000000000004</v>
          </cell>
          <cell r="AB581">
            <v>0</v>
          </cell>
          <cell r="AC581" t="str">
            <v>12 x 0.5L</v>
          </cell>
          <cell r="AD581" t="str">
            <v>TRAY WITH SHRINK</v>
          </cell>
          <cell r="AE581" t="str">
            <v>5000112570618</v>
          </cell>
          <cell r="AF581" t="str">
            <v>27 x 21.8 x 23.3</v>
          </cell>
          <cell r="AG581">
            <v>6.2469999999999999</v>
          </cell>
          <cell r="AH581">
            <v>6.5730000000000004</v>
          </cell>
          <cell r="AI581">
            <v>0</v>
          </cell>
          <cell r="AJ581">
            <v>15</v>
          </cell>
          <cell r="AK581">
            <v>6</v>
          </cell>
          <cell r="AL581">
            <v>90</v>
          </cell>
          <cell r="AM581">
            <v>1200</v>
          </cell>
          <cell r="AN581">
            <v>800</v>
          </cell>
          <cell r="AO581">
            <v>1548</v>
          </cell>
          <cell r="AP581">
            <v>562.23</v>
          </cell>
          <cell r="AQ581">
            <v>616.73800000000006</v>
          </cell>
          <cell r="AR581">
            <v>1</v>
          </cell>
          <cell r="AS581">
            <v>0</v>
          </cell>
          <cell r="AT581" t="str">
            <v>EURO CHEP</v>
          </cell>
          <cell r="AU581" t="str">
            <v>5000112481297</v>
          </cell>
        </row>
        <row r="582">
          <cell r="A582">
            <v>645536</v>
          </cell>
          <cell r="B582" t="str">
            <v>6346</v>
          </cell>
          <cell r="C582" t="str">
            <v>MONSTER ENERGY JUICE MANGO LOCO BLIK 0.50L 6X4 EURO</v>
          </cell>
          <cell r="D582" t="str">
            <v>MONSTER ENERGY JUICE MANGO LOCO BOITE 0.50L 6X4 EURO</v>
          </cell>
          <cell r="E582" t="str">
            <v>Monster</v>
          </cell>
          <cell r="F582" t="str">
            <v>Mango Loco</v>
          </cell>
          <cell r="G582" t="str">
            <v xml:space="preserve">CAN </v>
          </cell>
          <cell r="H582" t="str">
            <v xml:space="preserve"> %</v>
          </cell>
          <cell r="I582" t="str">
            <v>6 x 4 x 0.5L</v>
          </cell>
          <cell r="J582" t="str">
            <v/>
          </cell>
          <cell r="K582">
            <v>24</v>
          </cell>
          <cell r="L582" t="str">
            <v>6% - 3%</v>
          </cell>
          <cell r="M582" t="str">
            <v>24</v>
          </cell>
          <cell r="N582" t="str">
            <v>M</v>
          </cell>
          <cell r="O582" t="str">
            <v>0</v>
          </cell>
          <cell r="P582">
            <v>0.5</v>
          </cell>
          <cell r="Q582" t="str">
            <v>5060517889906</v>
          </cell>
          <cell r="R582" t="str">
            <v>6.65 x 6.65 x 16.8</v>
          </cell>
          <cell r="S582">
            <v>0.52500000000000002</v>
          </cell>
          <cell r="T582">
            <v>0.54100000000000004</v>
          </cell>
          <cell r="U582">
            <v>0</v>
          </cell>
          <cell r="V582" t="str">
            <v>4 x 0.5L</v>
          </cell>
          <cell r="W582" t="str">
            <v>SHRINK</v>
          </cell>
          <cell r="X582" t="str">
            <v>5060639126071</v>
          </cell>
          <cell r="Y582" t="str">
            <v>13.3 x 13.3 x 16.83</v>
          </cell>
          <cell r="Z582">
            <v>2.101</v>
          </cell>
          <cell r="AA582">
            <v>2.2290000000000001</v>
          </cell>
          <cell r="AB582">
            <v>0</v>
          </cell>
          <cell r="AC582" t="str">
            <v>6 x 4 x 0.5L</v>
          </cell>
          <cell r="AD582" t="str">
            <v>TRAY WITH SHRINK</v>
          </cell>
          <cell r="AE582" t="str">
            <v>5060639126040</v>
          </cell>
          <cell r="AF582" t="str">
            <v>40.4 x 27.1 x 17.1</v>
          </cell>
          <cell r="AG582">
            <v>12.603</v>
          </cell>
          <cell r="AH582">
            <v>13.462999999999999</v>
          </cell>
          <cell r="AI582">
            <v>0</v>
          </cell>
          <cell r="AJ582">
            <v>9</v>
          </cell>
          <cell r="AK582">
            <v>6</v>
          </cell>
          <cell r="AL582">
            <v>54</v>
          </cell>
          <cell r="AM582">
            <v>1214</v>
          </cell>
          <cell r="AN582">
            <v>810</v>
          </cell>
          <cell r="AO582">
            <v>1308</v>
          </cell>
          <cell r="AP582">
            <v>680.56200000000001</v>
          </cell>
          <cell r="AQ582">
            <v>752.03800000000001</v>
          </cell>
          <cell r="AR582">
            <v>3</v>
          </cell>
          <cell r="AS582">
            <v>0</v>
          </cell>
          <cell r="AT582" t="str">
            <v>EURO CHEP</v>
          </cell>
          <cell r="AU582" t="str">
            <v>3383260020191</v>
          </cell>
        </row>
        <row r="583">
          <cell r="A583">
            <v>645545</v>
          </cell>
          <cell r="B583" t="str">
            <v>6348</v>
          </cell>
          <cell r="C583" t="str">
            <v>MONSTER ENERGY(36)/ MONSTER PIPELINE PUNCH(14)/MONSTER ULTRA WHITE(22) BLIK 0.50L 72X4 PPD</v>
          </cell>
          <cell r="D583" t="str">
            <v>MONSTER ENERGY(36)/ MONSTER PIPELINE PUNCH(14)/MONSTER ULTRA WHITE(22) BOITE 0.50L 72X4 PPD</v>
          </cell>
          <cell r="E583" t="str">
            <v>Monster</v>
          </cell>
          <cell r="F583" t="str">
            <v>Mix</v>
          </cell>
          <cell r="G583" t="str">
            <v xml:space="preserve">CAN </v>
          </cell>
          <cell r="H583" t="str">
            <v xml:space="preserve"> %</v>
          </cell>
          <cell r="I583" t="str">
            <v>72 x 4 x 0.5L</v>
          </cell>
          <cell r="J583" t="str">
            <v/>
          </cell>
          <cell r="K583">
            <v>288</v>
          </cell>
          <cell r="L583" t="str">
            <v>6% - 3%</v>
          </cell>
          <cell r="M583" t="str">
            <v>24</v>
          </cell>
          <cell r="N583" t="str">
            <v>M</v>
          </cell>
          <cell r="O583" t="str">
            <v>0</v>
          </cell>
          <cell r="P583">
            <v>0.5</v>
          </cell>
          <cell r="Q583" t="str">
            <v>n/a</v>
          </cell>
          <cell r="R583" t="str">
            <v>6.65 x 6.65 x 16.8</v>
          </cell>
          <cell r="S583">
            <v>0.51600000000000001</v>
          </cell>
          <cell r="T583">
            <v>0.53200000000000003</v>
          </cell>
          <cell r="U583">
            <v>0</v>
          </cell>
          <cell r="V583" t="str">
            <v>4 x 0.5L</v>
          </cell>
          <cell r="W583" t="str">
            <v>SHRINK</v>
          </cell>
          <cell r="X583" t="str">
            <v>n/a</v>
          </cell>
          <cell r="Y583" t="str">
            <v>13.3 x 13.3 x 16.83</v>
          </cell>
          <cell r="Z583">
            <v>2.0649999999999999</v>
          </cell>
          <cell r="AA583">
            <v>2.1360000000000001</v>
          </cell>
          <cell r="AB583">
            <v>0</v>
          </cell>
          <cell r="AC583" t="str">
            <v>72 x 4 x 0.5L</v>
          </cell>
          <cell r="AD583" t="str">
            <v>QUARTER PALLET DISPLAY</v>
          </cell>
          <cell r="AE583" t="str">
            <v>3383260020207</v>
          </cell>
          <cell r="AF583" t="str">
            <v>60 x 40 x 123.5</v>
          </cell>
          <cell r="AG583">
            <v>148.68199999999999</v>
          </cell>
          <cell r="AH583">
            <v>156.02500000000001</v>
          </cell>
          <cell r="AI583">
            <v>0</v>
          </cell>
          <cell r="AJ583">
            <v>4</v>
          </cell>
          <cell r="AK583">
            <v>1</v>
          </cell>
          <cell r="AL583">
            <v>4</v>
          </cell>
          <cell r="AM583">
            <v>1200</v>
          </cell>
          <cell r="AN583">
            <v>800</v>
          </cell>
          <cell r="AO583">
            <v>1379</v>
          </cell>
          <cell r="AP583">
            <v>594.72799999999995</v>
          </cell>
          <cell r="AQ583">
            <v>649.41200000000003</v>
          </cell>
          <cell r="AR583">
            <v>1</v>
          </cell>
          <cell r="AS583">
            <v>0</v>
          </cell>
          <cell r="AT583" t="str">
            <v>1xECHEP + 4x1/4 CHEP</v>
          </cell>
          <cell r="AU583" t="str">
            <v>3383260020214</v>
          </cell>
        </row>
        <row r="584">
          <cell r="A584">
            <v>645557</v>
          </cell>
          <cell r="B584" t="str">
            <v>1784</v>
          </cell>
          <cell r="C584" t="str">
            <v>MONSTER REHAB PEACH TEA BLIK 0.50L X24</v>
          </cell>
          <cell r="D584" t="str">
            <v>MONSTER REHAB PEACH TEA BOITE 0.50L X24</v>
          </cell>
          <cell r="E584" t="str">
            <v>Monster</v>
          </cell>
          <cell r="F584" t="str">
            <v>Rehab Peach</v>
          </cell>
          <cell r="G584" t="str">
            <v xml:space="preserve">CAN </v>
          </cell>
          <cell r="H584" t="str">
            <v xml:space="preserve"> %</v>
          </cell>
          <cell r="I584" t="str">
            <v>24 x 0.5L</v>
          </cell>
          <cell r="J584" t="str">
            <v/>
          </cell>
          <cell r="K584">
            <v>24</v>
          </cell>
          <cell r="L584" t="str">
            <v>6% - 3%</v>
          </cell>
          <cell r="M584" t="str">
            <v>24</v>
          </cell>
          <cell r="N584" t="str">
            <v>M</v>
          </cell>
          <cell r="O584" t="str">
            <v>0</v>
          </cell>
          <cell r="P584">
            <v>0.5</v>
          </cell>
          <cell r="Q584" t="str">
            <v>5056784912713</v>
          </cell>
          <cell r="R584" t="str">
            <v>6.65 x 6.65 x 16.8</v>
          </cell>
          <cell r="S584">
            <v>0.50700000000000001</v>
          </cell>
          <cell r="T584">
            <v>0.52300000000000002</v>
          </cell>
          <cell r="U584">
            <v>0</v>
          </cell>
          <cell r="V584" t="str">
            <v>1 x 0.5L</v>
          </cell>
          <cell r="W584" t="str">
            <v>CAN</v>
          </cell>
          <cell r="X584" t="str">
            <v>5056784912713</v>
          </cell>
          <cell r="Y584" t="str">
            <v>6.65 x 6.65 x 16.8</v>
          </cell>
          <cell r="Z584">
            <v>0.50700000000000001</v>
          </cell>
          <cell r="AA584">
            <v>0.52300000000000002</v>
          </cell>
          <cell r="AB584">
            <v>0</v>
          </cell>
          <cell r="AC584" t="str">
            <v>24 x 0.5L</v>
          </cell>
          <cell r="AD584" t="str">
            <v>TRAY WITH SHRINK</v>
          </cell>
          <cell r="AE584" t="str">
            <v>5056784912706</v>
          </cell>
          <cell r="AF584" t="str">
            <v>40.5 x 27.2 x 17.1</v>
          </cell>
          <cell r="AG584">
            <v>12.161</v>
          </cell>
          <cell r="AH584">
            <v>12.653</v>
          </cell>
          <cell r="AI584">
            <v>0</v>
          </cell>
          <cell r="AJ584">
            <v>10</v>
          </cell>
          <cell r="AK584">
            <v>8</v>
          </cell>
          <cell r="AL584">
            <v>80</v>
          </cell>
          <cell r="AM584">
            <v>1217</v>
          </cell>
          <cell r="AN584">
            <v>1000</v>
          </cell>
          <cell r="AO584">
            <v>1529</v>
          </cell>
          <cell r="AP584">
            <v>972.88</v>
          </cell>
          <cell r="AQ584">
            <v>1042.943</v>
          </cell>
          <cell r="AR584">
            <v>3</v>
          </cell>
          <cell r="AS584">
            <v>0</v>
          </cell>
          <cell r="AT584" t="str">
            <v>CHEP</v>
          </cell>
          <cell r="AU584" t="str">
            <v>5056784912720</v>
          </cell>
        </row>
        <row r="585">
          <cell r="A585">
            <v>645597</v>
          </cell>
          <cell r="B585" t="str">
            <v>1785</v>
          </cell>
          <cell r="C585" t="str">
            <v>NALU BLIK 0.33L X24 SLEEK EURO</v>
          </cell>
          <cell r="D585" t="str">
            <v>NALU BOITE 0.33L X24 SLEEK EURO</v>
          </cell>
          <cell r="E585" t="str">
            <v>Nalu</v>
          </cell>
          <cell r="F585" t="str">
            <v/>
          </cell>
          <cell r="G585" t="str">
            <v>SLEEKCAN</v>
          </cell>
          <cell r="H585" t="str">
            <v xml:space="preserve"> %</v>
          </cell>
          <cell r="I585" t="str">
            <v>24 x 0.33L</v>
          </cell>
          <cell r="J585" t="str">
            <v/>
          </cell>
          <cell r="K585">
            <v>24</v>
          </cell>
          <cell r="L585" t="str">
            <v>6% - 3%</v>
          </cell>
          <cell r="M585" t="str">
            <v>12</v>
          </cell>
          <cell r="N585" t="str">
            <v>M</v>
          </cell>
          <cell r="O585" t="str">
            <v>0</v>
          </cell>
          <cell r="P585">
            <v>0.33</v>
          </cell>
          <cell r="Q585" t="str">
            <v>5060895746457</v>
          </cell>
          <cell r="R585" t="str">
            <v>5.85 x 5.85 x 14.55</v>
          </cell>
          <cell r="S585">
            <v>0.33600000000000002</v>
          </cell>
          <cell r="T585">
            <v>0.34799999999999998</v>
          </cell>
          <cell r="U585">
            <v>0</v>
          </cell>
          <cell r="V585" t="str">
            <v>1 x 0.33L</v>
          </cell>
          <cell r="W585" t="str">
            <v>CAN</v>
          </cell>
          <cell r="X585" t="str">
            <v>5060895746457</v>
          </cell>
          <cell r="Y585" t="str">
            <v>5.85 x 5.85 x 14.55</v>
          </cell>
          <cell r="Z585">
            <v>0.33600000000000002</v>
          </cell>
          <cell r="AA585">
            <v>0.34799999999999998</v>
          </cell>
          <cell r="AB585">
            <v>0</v>
          </cell>
          <cell r="AC585" t="str">
            <v>24 x 0.33L</v>
          </cell>
          <cell r="AD585" t="str">
            <v>TRAY WITH SHRINK</v>
          </cell>
          <cell r="AE585" t="str">
            <v>3383260020245</v>
          </cell>
          <cell r="AF585" t="str">
            <v>35.8 x 23.7 x 14.75</v>
          </cell>
          <cell r="AG585">
            <v>8.0519999999999996</v>
          </cell>
          <cell r="AH585">
            <v>8.3870000000000005</v>
          </cell>
          <cell r="AI585">
            <v>0</v>
          </cell>
          <cell r="AJ585">
            <v>10</v>
          </cell>
          <cell r="AK585">
            <v>9</v>
          </cell>
          <cell r="AL585">
            <v>90</v>
          </cell>
          <cell r="AM585">
            <v>1200</v>
          </cell>
          <cell r="AN585">
            <v>800</v>
          </cell>
          <cell r="AO585">
            <v>1611</v>
          </cell>
          <cell r="AP585">
            <v>724.68</v>
          </cell>
          <cell r="AQ585">
            <v>780.11900000000003</v>
          </cell>
          <cell r="AR585">
            <v>1</v>
          </cell>
          <cell r="AS585">
            <v>0</v>
          </cell>
          <cell r="AT585" t="str">
            <v>EURO CHEP</v>
          </cell>
          <cell r="AU585" t="str">
            <v>3383260020238</v>
          </cell>
        </row>
        <row r="586">
          <cell r="A586">
            <v>645610</v>
          </cell>
          <cell r="B586" t="str">
            <v>6351</v>
          </cell>
          <cell r="C586" t="str">
            <v>FUZE TEA GREEN TEA BLIK 0.25L 3X8</v>
          </cell>
          <cell r="D586" t="str">
            <v>FUZE TEA GREEN TEA BOITE 0.25L 3X8</v>
          </cell>
          <cell r="E586" t="str">
            <v>Fuze tea</v>
          </cell>
          <cell r="F586" t="str">
            <v>Green Tea</v>
          </cell>
          <cell r="G586" t="str">
            <v xml:space="preserve">SLIMCAN </v>
          </cell>
          <cell r="H586" t="str">
            <v xml:space="preserve"> %</v>
          </cell>
          <cell r="I586" t="str">
            <v>3 x 8 x 0.25L</v>
          </cell>
          <cell r="J586" t="str">
            <v/>
          </cell>
          <cell r="K586">
            <v>24</v>
          </cell>
          <cell r="L586" t="str">
            <v>6% - 3%</v>
          </cell>
          <cell r="M586" t="str">
            <v>9</v>
          </cell>
          <cell r="N586" t="str">
            <v>M</v>
          </cell>
          <cell r="O586" t="str">
            <v>0</v>
          </cell>
          <cell r="P586">
            <v>0.25</v>
          </cell>
          <cell r="Q586" t="str">
            <v>5449000350244</v>
          </cell>
          <cell r="R586" t="str">
            <v>5.35 x 5.35 x 13.43</v>
          </cell>
          <cell r="S586">
            <v>0.254</v>
          </cell>
          <cell r="T586">
            <v>0.26400000000000001</v>
          </cell>
          <cell r="U586">
            <v>0</v>
          </cell>
          <cell r="V586" t="str">
            <v>8 x 0.25L</v>
          </cell>
          <cell r="W586" t="str">
            <v>SHRINK</v>
          </cell>
          <cell r="X586" t="str">
            <v>5449000350251</v>
          </cell>
          <cell r="Y586" t="str">
            <v>21.4 x 10.7 x 13.5</v>
          </cell>
          <cell r="Z586">
            <v>2.0310000000000001</v>
          </cell>
          <cell r="AA586">
            <v>2.1190000000000002</v>
          </cell>
          <cell r="AB586">
            <v>0</v>
          </cell>
          <cell r="AC586" t="str">
            <v>3 x 8 x 0.25L</v>
          </cell>
          <cell r="AD586" t="str">
            <v>TRAY WITHOUT SHRINK</v>
          </cell>
          <cell r="AE586" t="str">
            <v>5449000350268</v>
          </cell>
          <cell r="AF586" t="str">
            <v>32.6 x 21.9 x 13.68</v>
          </cell>
          <cell r="AG586">
            <v>6.0919999999999996</v>
          </cell>
          <cell r="AH586">
            <v>6.3949999999999996</v>
          </cell>
          <cell r="AI586">
            <v>0</v>
          </cell>
          <cell r="AJ586">
            <v>16</v>
          </cell>
          <cell r="AK586">
            <v>10</v>
          </cell>
          <cell r="AL586">
            <v>160</v>
          </cell>
          <cell r="AM586">
            <v>1200</v>
          </cell>
          <cell r="AN586">
            <v>1000</v>
          </cell>
          <cell r="AO586">
            <v>1531</v>
          </cell>
          <cell r="AP586">
            <v>974.72</v>
          </cell>
          <cell r="AQ586">
            <v>1053.558</v>
          </cell>
          <cell r="AR586">
            <v>3</v>
          </cell>
          <cell r="AS586">
            <v>0</v>
          </cell>
          <cell r="AT586" t="str">
            <v>CHEP</v>
          </cell>
          <cell r="AU586" t="str">
            <v>5449000737984</v>
          </cell>
        </row>
        <row r="587">
          <cell r="A587">
            <v>645611</v>
          </cell>
          <cell r="B587" t="str">
            <v>1786</v>
          </cell>
          <cell r="C587" t="str">
            <v>CHAUDFONTAINE STILL PET 1.5L X8 6+2 EURO</v>
          </cell>
          <cell r="D587" t="str">
            <v>CHAUDFONTAINE STILL PET 1.5L X8 6+2 EURO</v>
          </cell>
          <cell r="E587" t="str">
            <v>Chaudfontaine</v>
          </cell>
          <cell r="F587" t="str">
            <v>Still</v>
          </cell>
          <cell r="G587" t="str">
            <v>PET</v>
          </cell>
          <cell r="H587" t="str">
            <v xml:space="preserve"> %</v>
          </cell>
          <cell r="I587" t="str">
            <v>8 x 1.5L</v>
          </cell>
          <cell r="J587" t="str">
            <v>6+2</v>
          </cell>
          <cell r="K587">
            <v>8</v>
          </cell>
          <cell r="L587" t="str">
            <v>6% - 3%</v>
          </cell>
          <cell r="M587" t="str">
            <v>24</v>
          </cell>
          <cell r="N587" t="str">
            <v>M</v>
          </cell>
          <cell r="O587" t="str">
            <v>2</v>
          </cell>
          <cell r="P587">
            <v>1.5</v>
          </cell>
          <cell r="Q587" t="str">
            <v>5449000111654</v>
          </cell>
          <cell r="R587" t="str">
            <v>8.8 x 8.8 x 32.42</v>
          </cell>
          <cell r="S587">
            <v>1.496</v>
          </cell>
          <cell r="T587">
            <v>1.5269999999999999</v>
          </cell>
          <cell r="U587">
            <v>0</v>
          </cell>
          <cell r="V587" t="str">
            <v>8 x 1.5L</v>
          </cell>
          <cell r="W587" t="str">
            <v>SHRINK</v>
          </cell>
          <cell r="X587" t="str">
            <v>5000112699081</v>
          </cell>
          <cell r="Y587" t="str">
            <v>35.4 x 17.8 x 32.42</v>
          </cell>
          <cell r="Z587">
            <v>11.965999999999999</v>
          </cell>
          <cell r="AA587">
            <v>12.247</v>
          </cell>
          <cell r="AB587">
            <v>0</v>
          </cell>
          <cell r="AC587" t="str">
            <v>8 x 1.5L</v>
          </cell>
          <cell r="AD587" t="str">
            <v>SHRINKWRAPPED</v>
          </cell>
          <cell r="AE587" t="str">
            <v>5000112699081</v>
          </cell>
          <cell r="AF587" t="str">
            <v>35.4 x 17.8 x 32.42</v>
          </cell>
          <cell r="AG587">
            <v>11.965999999999999</v>
          </cell>
          <cell r="AH587">
            <v>12.247</v>
          </cell>
          <cell r="AI587">
            <v>0</v>
          </cell>
          <cell r="AJ587">
            <v>17</v>
          </cell>
          <cell r="AK587">
            <v>4</v>
          </cell>
          <cell r="AL587">
            <v>68</v>
          </cell>
          <cell r="AM587">
            <v>1232</v>
          </cell>
          <cell r="AN587">
            <v>880</v>
          </cell>
          <cell r="AO587">
            <v>1471</v>
          </cell>
          <cell r="AP587">
            <v>813.68799999999999</v>
          </cell>
          <cell r="AQ587">
            <v>859.37099999999998</v>
          </cell>
          <cell r="AR587">
            <v>2</v>
          </cell>
          <cell r="AS587">
            <v>0</v>
          </cell>
          <cell r="AT587" t="str">
            <v>EURO CHEP</v>
          </cell>
          <cell r="AU587" t="str">
            <v>5000112481686</v>
          </cell>
        </row>
        <row r="588">
          <cell r="A588">
            <v>645613</v>
          </cell>
          <cell r="B588" t="str">
            <v>6350</v>
          </cell>
          <cell r="C588" t="str">
            <v>FUZE TEA BLACK TEA PEACH HIBISCUS BLIK 0.25L 3X8</v>
          </cell>
          <cell r="D588" t="str">
            <v>FUZE TEA BLACK TEA PEACH HIBISCUS BOITE 0.25L 3X8</v>
          </cell>
          <cell r="E588" t="str">
            <v>Fuze tea</v>
          </cell>
          <cell r="F588" t="str">
            <v xml:space="preserve">Black Tea Peach Hibiscus </v>
          </cell>
          <cell r="G588" t="str">
            <v xml:space="preserve">SLIMCAN </v>
          </cell>
          <cell r="H588" t="str">
            <v xml:space="preserve"> %</v>
          </cell>
          <cell r="I588" t="str">
            <v>3 x 8 x 0.25L</v>
          </cell>
          <cell r="J588" t="str">
            <v/>
          </cell>
          <cell r="K588">
            <v>24</v>
          </cell>
          <cell r="L588" t="str">
            <v>6% - 3%</v>
          </cell>
          <cell r="M588" t="str">
            <v>12</v>
          </cell>
          <cell r="N588" t="str">
            <v>M</v>
          </cell>
          <cell r="O588" t="str">
            <v>0</v>
          </cell>
          <cell r="P588">
            <v>0.25</v>
          </cell>
          <cell r="Q588" t="str">
            <v>5449000237620</v>
          </cell>
          <cell r="R588" t="str">
            <v>5.35 x 5.35 x 13.43</v>
          </cell>
          <cell r="S588">
            <v>0.254</v>
          </cell>
          <cell r="T588">
            <v>0.26400000000000001</v>
          </cell>
          <cell r="U588">
            <v>0</v>
          </cell>
          <cell r="V588" t="str">
            <v>8 x 0.25L</v>
          </cell>
          <cell r="W588" t="str">
            <v>SHRINK</v>
          </cell>
          <cell r="X588" t="str">
            <v>5449000350275</v>
          </cell>
          <cell r="Y588" t="str">
            <v>21.4 x 10.7 x 13.5</v>
          </cell>
          <cell r="Z588">
            <v>2.0299999999999998</v>
          </cell>
          <cell r="AA588">
            <v>2.1179999999999999</v>
          </cell>
          <cell r="AB588">
            <v>0</v>
          </cell>
          <cell r="AC588" t="str">
            <v>3 x 8 x 0.25L</v>
          </cell>
          <cell r="AD588" t="str">
            <v>TRAY WITHOUT SHRINK</v>
          </cell>
          <cell r="AE588" t="str">
            <v>5449000350282</v>
          </cell>
          <cell r="AF588" t="str">
            <v>32.6 x 21.9 x 13.68</v>
          </cell>
          <cell r="AG588">
            <v>6.0910000000000002</v>
          </cell>
          <cell r="AH588">
            <v>6.3940000000000001</v>
          </cell>
          <cell r="AI588">
            <v>0</v>
          </cell>
          <cell r="AJ588">
            <v>16</v>
          </cell>
          <cell r="AK588">
            <v>10</v>
          </cell>
          <cell r="AL588">
            <v>160</v>
          </cell>
          <cell r="AM588">
            <v>1200</v>
          </cell>
          <cell r="AN588">
            <v>1000</v>
          </cell>
          <cell r="AO588">
            <v>1531</v>
          </cell>
          <cell r="AP588">
            <v>974.56</v>
          </cell>
          <cell r="AQ588">
            <v>1053.366</v>
          </cell>
          <cell r="AR588">
            <v>3</v>
          </cell>
          <cell r="AS588">
            <v>0</v>
          </cell>
          <cell r="AT588" t="str">
            <v>CHEP</v>
          </cell>
          <cell r="AU588" t="str">
            <v>5449000737991</v>
          </cell>
        </row>
        <row r="589">
          <cell r="A589">
            <v>645634</v>
          </cell>
          <cell r="B589" t="str">
            <v>0805</v>
          </cell>
          <cell r="C589" t="str">
            <v>AQUARIUS DAILY RED PEACH (15) / ORANGE (15) / LEMON (15) PET 0.50L 45X6 PPD</v>
          </cell>
          <cell r="D589" t="str">
            <v>AQUARIUS DAILY RED PEACH (15) / ORANGE (15) / LEMON (15) PET 0.50L 45X6 PPD</v>
          </cell>
          <cell r="E589" t="str">
            <v>AQUARIUS</v>
          </cell>
          <cell r="F589" t="str">
            <v>Mix</v>
          </cell>
          <cell r="G589" t="str">
            <v>PET</v>
          </cell>
          <cell r="H589" t="str">
            <v xml:space="preserve"> %</v>
          </cell>
          <cell r="I589" t="str">
            <v>45 x 6 x 0.5L</v>
          </cell>
          <cell r="J589" t="str">
            <v/>
          </cell>
          <cell r="K589">
            <v>270</v>
          </cell>
          <cell r="L589" t="str">
            <v>6% - 3%</v>
          </cell>
          <cell r="M589" t="str">
            <v>9</v>
          </cell>
          <cell r="N589" t="str">
            <v>M</v>
          </cell>
          <cell r="O589" t="str">
            <v>0</v>
          </cell>
          <cell r="P589">
            <v>0.5</v>
          </cell>
          <cell r="Q589" t="str">
            <v>n/a</v>
          </cell>
          <cell r="R589" t="str">
            <v>6.58 x 6.58 x 23.2</v>
          </cell>
          <cell r="S589">
            <v>0.51300000000000001</v>
          </cell>
          <cell r="T589">
            <v>0.53900000000000003</v>
          </cell>
          <cell r="U589">
            <v>0</v>
          </cell>
          <cell r="V589" t="str">
            <v>6 x 0.5L</v>
          </cell>
          <cell r="W589" t="str">
            <v>SHRINK</v>
          </cell>
          <cell r="X589" t="str">
            <v>n/a</v>
          </cell>
          <cell r="Y589" t="str">
            <v>19.8 x 13.2 x 23.2</v>
          </cell>
          <cell r="Z589">
            <v>3.0790000000000002</v>
          </cell>
          <cell r="AA589">
            <v>3.242</v>
          </cell>
          <cell r="AB589">
            <v>0</v>
          </cell>
          <cell r="AC589" t="str">
            <v>45 x 6 x 0.5L</v>
          </cell>
          <cell r="AD589" t="str">
            <v>QUARTER PALLET DISPLAY</v>
          </cell>
          <cell r="AE589" t="str">
            <v>3383260020269</v>
          </cell>
          <cell r="AF589" t="str">
            <v>60 x 40 x 134</v>
          </cell>
          <cell r="AG589">
            <v>138.541</v>
          </cell>
          <cell r="AH589">
            <v>151.81200000000001</v>
          </cell>
          <cell r="AI589">
            <v>0</v>
          </cell>
          <cell r="AJ589">
            <v>4</v>
          </cell>
          <cell r="AK589">
            <v>1</v>
          </cell>
          <cell r="AL589">
            <v>4</v>
          </cell>
          <cell r="AM589">
            <v>1200</v>
          </cell>
          <cell r="AN589">
            <v>800</v>
          </cell>
          <cell r="AO589">
            <v>1484</v>
          </cell>
          <cell r="AP589">
            <v>554.16399999999999</v>
          </cell>
          <cell r="AQ589">
            <v>632.46900000000005</v>
          </cell>
          <cell r="AR589">
            <v>1</v>
          </cell>
          <cell r="AS589">
            <v>0</v>
          </cell>
          <cell r="AT589" t="str">
            <v>1xECHEP + 4x1/4 CHEP</v>
          </cell>
          <cell r="AU589" t="str">
            <v>3383260020252</v>
          </cell>
        </row>
        <row r="590">
          <cell r="A590">
            <v>645635</v>
          </cell>
          <cell r="B590" t="str">
            <v>0806</v>
          </cell>
          <cell r="C590" t="str">
            <v>MONSTER ULTRA BLIK 0.50L X12</v>
          </cell>
          <cell r="D590" t="str">
            <v>MONSTER ULTRA BOITE 0.50L X12</v>
          </cell>
          <cell r="E590" t="str">
            <v>Monster</v>
          </cell>
          <cell r="F590" t="str">
            <v>Ultra</v>
          </cell>
          <cell r="G590" t="str">
            <v xml:space="preserve">CAN </v>
          </cell>
          <cell r="H590" t="str">
            <v xml:space="preserve"> %</v>
          </cell>
          <cell r="I590" t="str">
            <v>12 x 0.5L</v>
          </cell>
          <cell r="J590" t="str">
            <v/>
          </cell>
          <cell r="K590">
            <v>12</v>
          </cell>
          <cell r="L590" t="str">
            <v>6% - 3%</v>
          </cell>
          <cell r="M590" t="str">
            <v>24</v>
          </cell>
          <cell r="N590" t="str">
            <v>M</v>
          </cell>
          <cell r="O590" t="str">
            <v>0</v>
          </cell>
          <cell r="P590">
            <v>0.5</v>
          </cell>
          <cell r="Q590" t="str">
            <v>5060337500708</v>
          </cell>
          <cell r="R590" t="str">
            <v>6.65 x 6.65 x 16.8</v>
          </cell>
          <cell r="S590">
            <v>0.503</v>
          </cell>
          <cell r="T590">
            <v>0.51900000000000002</v>
          </cell>
          <cell r="U590">
            <v>0</v>
          </cell>
          <cell r="V590" t="str">
            <v>1 x 0.5L</v>
          </cell>
          <cell r="W590" t="str">
            <v>CAN</v>
          </cell>
          <cell r="X590" t="str">
            <v>5060337500708</v>
          </cell>
          <cell r="Y590" t="str">
            <v>6.65 x 6.65 x 16.8</v>
          </cell>
          <cell r="Z590">
            <v>0.503</v>
          </cell>
          <cell r="AA590">
            <v>0.51900000000000002</v>
          </cell>
          <cell r="AB590">
            <v>0</v>
          </cell>
          <cell r="AC590" t="str">
            <v>12 x 0.5L</v>
          </cell>
          <cell r="AD590" t="str">
            <v>TRAY WITH SHRINK</v>
          </cell>
          <cell r="AE590" t="str">
            <v>5056784922439</v>
          </cell>
          <cell r="AF590" t="str">
            <v>27.1 x 20.5 x 17.1</v>
          </cell>
          <cell r="AG590">
            <v>6.03</v>
          </cell>
          <cell r="AH590">
            <v>6.2809999999999997</v>
          </cell>
          <cell r="AI590">
            <v>0</v>
          </cell>
          <cell r="AJ590">
            <v>22</v>
          </cell>
          <cell r="AK590">
            <v>8</v>
          </cell>
          <cell r="AL590">
            <v>176</v>
          </cell>
          <cell r="AM590">
            <v>1227</v>
          </cell>
          <cell r="AN590">
            <v>1018</v>
          </cell>
          <cell r="AO590">
            <v>1529</v>
          </cell>
          <cell r="AP590">
            <v>1061.28</v>
          </cell>
          <cell r="AQ590">
            <v>1136.163</v>
          </cell>
          <cell r="AR590">
            <v>3</v>
          </cell>
          <cell r="AS590">
            <v>0</v>
          </cell>
          <cell r="AT590" t="str">
            <v>CHEP</v>
          </cell>
          <cell r="AU590" t="str">
            <v>5056784922446</v>
          </cell>
        </row>
        <row r="591">
          <cell r="A591">
            <v>645642</v>
          </cell>
          <cell r="B591" t="str">
            <v>0807</v>
          </cell>
          <cell r="C591" t="str">
            <v>MONSTER ENERGY BLIK 0.50L X12</v>
          </cell>
          <cell r="D591" t="str">
            <v>MONSTER ENERGY BOITE 0.50L X12</v>
          </cell>
          <cell r="E591" t="str">
            <v>Monster</v>
          </cell>
          <cell r="F591" t="str">
            <v>Energy</v>
          </cell>
          <cell r="G591" t="str">
            <v xml:space="preserve">CAN </v>
          </cell>
          <cell r="H591" t="str">
            <v xml:space="preserve"> %</v>
          </cell>
          <cell r="I591" t="str">
            <v>12 x 0.5L</v>
          </cell>
          <cell r="J591" t="str">
            <v/>
          </cell>
          <cell r="K591">
            <v>12</v>
          </cell>
          <cell r="L591" t="str">
            <v>6% - 3%</v>
          </cell>
          <cell r="M591" t="str">
            <v>24</v>
          </cell>
          <cell r="N591" t="str">
            <v>M</v>
          </cell>
          <cell r="O591" t="str">
            <v>0</v>
          </cell>
          <cell r="P591">
            <v>0.5</v>
          </cell>
          <cell r="Q591" t="str">
            <v>5060166690144</v>
          </cell>
          <cell r="R591" t="str">
            <v>6.65 x 6.65 x 16.8</v>
          </cell>
          <cell r="S591">
            <v>0.52300000000000002</v>
          </cell>
          <cell r="T591">
            <v>0.53900000000000003</v>
          </cell>
          <cell r="U591">
            <v>0</v>
          </cell>
          <cell r="V591" t="str">
            <v>1 x 0.5L</v>
          </cell>
          <cell r="W591" t="str">
            <v>CAN</v>
          </cell>
          <cell r="X591" t="str">
            <v>5060166690144</v>
          </cell>
          <cell r="Y591" t="str">
            <v>6.65 x 6.65 x 16.8</v>
          </cell>
          <cell r="Z591">
            <v>0.52300000000000002</v>
          </cell>
          <cell r="AA591">
            <v>0.53900000000000003</v>
          </cell>
          <cell r="AB591">
            <v>0</v>
          </cell>
          <cell r="AC591" t="str">
            <v>12 x 0.5L</v>
          </cell>
          <cell r="AD591" t="str">
            <v>TRAY WITH SHRINK</v>
          </cell>
          <cell r="AE591" t="str">
            <v>5056784922415</v>
          </cell>
          <cell r="AF591" t="str">
            <v>27.1 x 20.5 x 17.1</v>
          </cell>
          <cell r="AG591">
            <v>6.274</v>
          </cell>
          <cell r="AH591">
            <v>6.5259999999999998</v>
          </cell>
          <cell r="AI591">
            <v>0</v>
          </cell>
          <cell r="AJ591">
            <v>22</v>
          </cell>
          <cell r="AK591">
            <v>8</v>
          </cell>
          <cell r="AL591">
            <v>176</v>
          </cell>
          <cell r="AM591">
            <v>1227</v>
          </cell>
          <cell r="AN591">
            <v>1018</v>
          </cell>
          <cell r="AO591">
            <v>1529</v>
          </cell>
          <cell r="AP591">
            <v>1104.2239999999999</v>
          </cell>
          <cell r="AQ591">
            <v>1179.248</v>
          </cell>
          <cell r="AR591">
            <v>3</v>
          </cell>
          <cell r="AS591">
            <v>0</v>
          </cell>
          <cell r="AT591" t="str">
            <v>CHEP</v>
          </cell>
          <cell r="AU591" t="str">
            <v>5056784922422</v>
          </cell>
        </row>
        <row r="592">
          <cell r="A592">
            <v>645645</v>
          </cell>
          <cell r="B592" t="str">
            <v>6355</v>
          </cell>
          <cell r="C592" t="str">
            <v>NALU WHITE CITRUS ZERO SUGAR BLIK 0.25L 4X6</v>
          </cell>
          <cell r="D592" t="str">
            <v>NALU WHITE CITRUS ZERO SUGAR BOITE 0.25L 4X6</v>
          </cell>
          <cell r="E592" t="str">
            <v>Nalu</v>
          </cell>
          <cell r="F592" t="str">
            <v>White Citrus Zero Sugar</v>
          </cell>
          <cell r="G592" t="str">
            <v xml:space="preserve">SLIMCAN </v>
          </cell>
          <cell r="H592" t="str">
            <v xml:space="preserve"> %</v>
          </cell>
          <cell r="I592" t="str">
            <v>4 x 6 x 0.25L</v>
          </cell>
          <cell r="J592" t="str">
            <v/>
          </cell>
          <cell r="K592">
            <v>24</v>
          </cell>
          <cell r="L592" t="str">
            <v>6% - 3%</v>
          </cell>
          <cell r="M592" t="str">
            <v>24</v>
          </cell>
          <cell r="N592" t="str">
            <v>M</v>
          </cell>
          <cell r="O592" t="str">
            <v>0</v>
          </cell>
          <cell r="P592">
            <v>0.25</v>
          </cell>
          <cell r="Q592" t="str">
            <v>5061013966238</v>
          </cell>
          <cell r="R592" t="str">
            <v>5.35 x 5.35 x 13.43</v>
          </cell>
          <cell r="S592">
            <v>0.251</v>
          </cell>
          <cell r="T592">
            <v>0.26100000000000001</v>
          </cell>
          <cell r="U592">
            <v>0</v>
          </cell>
          <cell r="V592" t="str">
            <v>6 x 0.25L</v>
          </cell>
          <cell r="W592" t="str">
            <v>CARDBOARD</v>
          </cell>
          <cell r="X592" t="str">
            <v>5061013966245</v>
          </cell>
          <cell r="Y592" t="str">
            <v>15.9 x 10.6 x 13.55</v>
          </cell>
          <cell r="Z592">
            <v>1.5029999999999999</v>
          </cell>
          <cell r="AA592">
            <v>1.597</v>
          </cell>
          <cell r="AB592">
            <v>0</v>
          </cell>
          <cell r="AC592" t="str">
            <v>4 x 6 x 0.25L</v>
          </cell>
          <cell r="AD592" t="str">
            <v>TRAY OVER CARDBOARD</v>
          </cell>
          <cell r="AE592" t="str">
            <v>5061013966252</v>
          </cell>
          <cell r="AF592" t="str">
            <v>33.1 x 21.7 x 13.8</v>
          </cell>
          <cell r="AG592">
            <v>6.0119999999999996</v>
          </cell>
          <cell r="AH592">
            <v>6.4429999999999996</v>
          </cell>
          <cell r="AI592">
            <v>0</v>
          </cell>
          <cell r="AJ592">
            <v>16</v>
          </cell>
          <cell r="AK592">
            <v>10</v>
          </cell>
          <cell r="AL592">
            <v>160</v>
          </cell>
          <cell r="AM592">
            <v>1200</v>
          </cell>
          <cell r="AN592">
            <v>1000</v>
          </cell>
          <cell r="AO592">
            <v>1543</v>
          </cell>
          <cell r="AP592">
            <v>961.92</v>
          </cell>
          <cell r="AQ592">
            <v>1061.31</v>
          </cell>
          <cell r="AR592">
            <v>3</v>
          </cell>
          <cell r="AS592">
            <v>0</v>
          </cell>
          <cell r="AT592" t="str">
            <v>CHEP</v>
          </cell>
          <cell r="AU592" t="str">
            <v>5061013966269</v>
          </cell>
        </row>
        <row r="593">
          <cell r="A593">
            <v>645646</v>
          </cell>
          <cell r="B593" t="str">
            <v>0808</v>
          </cell>
          <cell r="C593" t="str">
            <v>COCA-COLA PET 2L X6 1.5L+500ML FREE</v>
          </cell>
          <cell r="D593" t="str">
            <v>COCA-COLA PET 2L X6 1.5L+500ML FREE</v>
          </cell>
          <cell r="E593" t="str">
            <v>Coca-Cola</v>
          </cell>
          <cell r="F593" t="str">
            <v/>
          </cell>
          <cell r="G593" t="str">
            <v>PET</v>
          </cell>
          <cell r="H593" t="str">
            <v xml:space="preserve"> %</v>
          </cell>
          <cell r="I593" t="str">
            <v>6 x 2L</v>
          </cell>
          <cell r="J593" t="str">
            <v>1.5L+500ML FREE</v>
          </cell>
          <cell r="K593">
            <v>6</v>
          </cell>
          <cell r="L593" t="str">
            <v>6% - 3%</v>
          </cell>
          <cell r="M593" t="str">
            <v>6</v>
          </cell>
          <cell r="N593" t="str">
            <v>M</v>
          </cell>
          <cell r="O593" t="str">
            <v>0</v>
          </cell>
          <cell r="P593">
            <v>2</v>
          </cell>
          <cell r="Q593" t="str">
            <v>5000112698398</v>
          </cell>
          <cell r="R593" t="str">
            <v>10 x 10 x 35.7</v>
          </cell>
          <cell r="S593">
            <v>2.077</v>
          </cell>
          <cell r="T593">
            <v>2.1219999999999999</v>
          </cell>
          <cell r="U593">
            <v>0</v>
          </cell>
          <cell r="V593" t="str">
            <v>1 x 2L</v>
          </cell>
          <cell r="W593" t="str">
            <v>PET</v>
          </cell>
          <cell r="X593" t="str">
            <v>5000112698398</v>
          </cell>
          <cell r="Y593" t="str">
            <v>10 x 10 x 35.7</v>
          </cell>
          <cell r="Z593">
            <v>2.077</v>
          </cell>
          <cell r="AA593">
            <v>2.1219999999999999</v>
          </cell>
          <cell r="AB593">
            <v>0</v>
          </cell>
          <cell r="AC593" t="str">
            <v>6 x 2L</v>
          </cell>
          <cell r="AD593" t="str">
            <v>SHRINKWRAPPED</v>
          </cell>
          <cell r="AE593" t="str">
            <v>5000112699470</v>
          </cell>
          <cell r="AF593" t="str">
            <v>30 x 20 x 35.7</v>
          </cell>
          <cell r="AG593">
            <v>12.462999999999999</v>
          </cell>
          <cell r="AH593">
            <v>12.762</v>
          </cell>
          <cell r="AI593">
            <v>0</v>
          </cell>
          <cell r="AJ593">
            <v>20</v>
          </cell>
          <cell r="AK593">
            <v>4</v>
          </cell>
          <cell r="AL593">
            <v>80</v>
          </cell>
          <cell r="AM593">
            <v>1200</v>
          </cell>
          <cell r="AN593">
            <v>1000</v>
          </cell>
          <cell r="AO593">
            <v>1576</v>
          </cell>
          <cell r="AP593">
            <v>997.04</v>
          </cell>
          <cell r="AQ593">
            <v>1048.393</v>
          </cell>
          <cell r="AR593">
            <v>2</v>
          </cell>
          <cell r="AS593">
            <v>0</v>
          </cell>
          <cell r="AT593" t="str">
            <v>Industrial IPP</v>
          </cell>
          <cell r="AU593" t="str">
            <v>5000112482232</v>
          </cell>
        </row>
        <row r="594">
          <cell r="A594">
            <v>645650</v>
          </cell>
          <cell r="B594" t="str">
            <v>0809</v>
          </cell>
          <cell r="C594" t="str">
            <v>COCA-COLA ZERO PET 2L X6 1.5L+500ML FREE</v>
          </cell>
          <cell r="D594" t="str">
            <v>COCA-COLA ZERO PET 2L X6 1.5L+500ML FREE</v>
          </cell>
          <cell r="E594" t="str">
            <v>Coca-Cola Zero</v>
          </cell>
          <cell r="F594" t="str">
            <v/>
          </cell>
          <cell r="G594" t="str">
            <v>PET</v>
          </cell>
          <cell r="H594" t="str">
            <v xml:space="preserve"> %</v>
          </cell>
          <cell r="I594" t="str">
            <v>6 x 2L</v>
          </cell>
          <cell r="J594" t="str">
            <v>1.5L+500ML FREE</v>
          </cell>
          <cell r="K594">
            <v>6</v>
          </cell>
          <cell r="L594" t="str">
            <v>6% - 3%</v>
          </cell>
          <cell r="M594" t="str">
            <v>6</v>
          </cell>
          <cell r="N594" t="str">
            <v>M</v>
          </cell>
          <cell r="O594" t="str">
            <v>0</v>
          </cell>
          <cell r="P594">
            <v>2</v>
          </cell>
          <cell r="Q594" t="str">
            <v>5000112573824</v>
          </cell>
          <cell r="R594" t="str">
            <v>10 x 10 x 35.7</v>
          </cell>
          <cell r="S594">
            <v>1.996</v>
          </cell>
          <cell r="T594">
            <v>2.0409999999999999</v>
          </cell>
          <cell r="U594">
            <v>0</v>
          </cell>
          <cell r="V594" t="str">
            <v>1 x 2L</v>
          </cell>
          <cell r="W594" t="str">
            <v>PET</v>
          </cell>
          <cell r="X594" t="str">
            <v>5000112573824</v>
          </cell>
          <cell r="Y594" t="str">
            <v>10 x 10 x 35.7</v>
          </cell>
          <cell r="Z594">
            <v>1.996</v>
          </cell>
          <cell r="AA594">
            <v>2.0409999999999999</v>
          </cell>
          <cell r="AB594">
            <v>0</v>
          </cell>
          <cell r="AC594" t="str">
            <v>6 x 2L</v>
          </cell>
          <cell r="AD594" t="str">
            <v>SHRINKWRAPPED</v>
          </cell>
          <cell r="AE594" t="str">
            <v>5000112574074</v>
          </cell>
          <cell r="AF594" t="str">
            <v>30 x 20 x 35.7</v>
          </cell>
          <cell r="AG594">
            <v>11.976000000000001</v>
          </cell>
          <cell r="AH594">
            <v>12.275</v>
          </cell>
          <cell r="AI594">
            <v>0</v>
          </cell>
          <cell r="AJ594">
            <v>20</v>
          </cell>
          <cell r="AK594">
            <v>4</v>
          </cell>
          <cell r="AL594">
            <v>80</v>
          </cell>
          <cell r="AM594">
            <v>1200</v>
          </cell>
          <cell r="AN594">
            <v>1000</v>
          </cell>
          <cell r="AO594">
            <v>1576</v>
          </cell>
          <cell r="AP594">
            <v>958.08</v>
          </cell>
          <cell r="AQ594">
            <v>1009.417</v>
          </cell>
          <cell r="AR594">
            <v>2</v>
          </cell>
          <cell r="AS594">
            <v>0</v>
          </cell>
          <cell r="AT594" t="str">
            <v>Industrial IPP</v>
          </cell>
          <cell r="AU594" t="str">
            <v>5000112482249</v>
          </cell>
        </row>
        <row r="595">
          <cell r="A595">
            <v>645651</v>
          </cell>
          <cell r="B595" t="str">
            <v>0884</v>
          </cell>
          <cell r="C595" t="str">
            <v>COCA-COLA PET 1.25L X6 1L+250ML FREE</v>
          </cell>
          <cell r="D595" t="str">
            <v>COCA-COLA PET 1.25L X6 1L+250ML FREE</v>
          </cell>
          <cell r="E595" t="str">
            <v>Coca-Cola</v>
          </cell>
          <cell r="F595" t="str">
            <v/>
          </cell>
          <cell r="G595" t="str">
            <v>PET</v>
          </cell>
          <cell r="H595" t="str">
            <v xml:space="preserve"> %</v>
          </cell>
          <cell r="I595" t="str">
            <v>6 x 1.25L</v>
          </cell>
          <cell r="J595" t="str">
            <v>1L+250ML FREE</v>
          </cell>
          <cell r="K595">
            <v>6</v>
          </cell>
          <cell r="L595" t="str">
            <v>6% - 3%</v>
          </cell>
          <cell r="M595" t="str">
            <v>6</v>
          </cell>
          <cell r="N595" t="str">
            <v>M</v>
          </cell>
          <cell r="O595" t="str">
            <v>0</v>
          </cell>
          <cell r="P595">
            <v>1.25</v>
          </cell>
          <cell r="Q595" t="str">
            <v>5000112582109</v>
          </cell>
          <cell r="R595" t="str">
            <v>8.8 x 8.8 x 29.9</v>
          </cell>
          <cell r="S595">
            <v>1.298</v>
          </cell>
          <cell r="T595">
            <v>1.333</v>
          </cell>
          <cell r="U595">
            <v>0</v>
          </cell>
          <cell r="V595" t="str">
            <v>1 x 1.25L</v>
          </cell>
          <cell r="W595" t="str">
            <v>PET</v>
          </cell>
          <cell r="X595" t="str">
            <v>5000112582109</v>
          </cell>
          <cell r="Y595" t="str">
            <v>8.8 x 8.8 x 29.9</v>
          </cell>
          <cell r="Z595">
            <v>1.298</v>
          </cell>
          <cell r="AA595">
            <v>1.333</v>
          </cell>
          <cell r="AB595">
            <v>0</v>
          </cell>
          <cell r="AC595" t="str">
            <v>6 x 1.25L</v>
          </cell>
          <cell r="AD595" t="str">
            <v>SHRINKWRAPPED</v>
          </cell>
          <cell r="AE595" t="str">
            <v>5000112699456</v>
          </cell>
          <cell r="AF595" t="str">
            <v>26.37 x 17.58 x 30.1</v>
          </cell>
          <cell r="AG595">
            <v>7.7889999999999997</v>
          </cell>
          <cell r="AH595">
            <v>8.016</v>
          </cell>
          <cell r="AI595">
            <v>0</v>
          </cell>
          <cell r="AJ595">
            <v>26</v>
          </cell>
          <cell r="AK595">
            <v>5</v>
          </cell>
          <cell r="AL595">
            <v>130</v>
          </cell>
          <cell r="AM595">
            <v>1200</v>
          </cell>
          <cell r="AN595">
            <v>1055</v>
          </cell>
          <cell r="AO595">
            <v>1668</v>
          </cell>
          <cell r="AP595">
            <v>1012.57</v>
          </cell>
          <cell r="AQ595">
            <v>1074.1600000000001</v>
          </cell>
          <cell r="AR595">
            <v>2.5</v>
          </cell>
          <cell r="AS595">
            <v>0</v>
          </cell>
          <cell r="AT595" t="str">
            <v>CHEP</v>
          </cell>
          <cell r="AU595" t="str">
            <v>5000112482218</v>
          </cell>
        </row>
        <row r="596">
          <cell r="A596">
            <v>645652</v>
          </cell>
          <cell r="B596" t="str">
            <v>0886</v>
          </cell>
          <cell r="C596" t="str">
            <v>FUZE TEA GREEN TEA MANGO CHAMOMILE(1)/FUZE TEA BLACK TEA PEACH HIBISCUS(3) BLIK 0.33L 4X6 SLEEK EURO</v>
          </cell>
          <cell r="D596" t="str">
            <v>FUZE TEA GREEN TEA MANGO CHAMOMILE(1)/FUZE TEA BLACK TEA PEACH HIBISCUS(3) BOITE 0.33L 4X6 SLEEK EURO</v>
          </cell>
          <cell r="E596" t="str">
            <v>Fuze tea</v>
          </cell>
          <cell r="F596" t="str">
            <v>Mix</v>
          </cell>
          <cell r="G596" t="str">
            <v>SLEEKCAN</v>
          </cell>
          <cell r="H596" t="str">
            <v xml:space="preserve"> %</v>
          </cell>
          <cell r="I596" t="str">
            <v>4 x 6 x 0.33L</v>
          </cell>
          <cell r="J596" t="str">
            <v/>
          </cell>
          <cell r="K596">
            <v>24</v>
          </cell>
          <cell r="L596" t="str">
            <v>6% - 3%</v>
          </cell>
          <cell r="M596" t="str">
            <v>9</v>
          </cell>
          <cell r="N596" t="str">
            <v>M</v>
          </cell>
          <cell r="O596" t="str">
            <v>0</v>
          </cell>
          <cell r="P596">
            <v>0.33</v>
          </cell>
          <cell r="Q596" t="str">
            <v>n/a</v>
          </cell>
          <cell r="R596" t="str">
            <v>5.85 x 5.85 x 14.55</v>
          </cell>
          <cell r="S596">
            <v>0.33500000000000002</v>
          </cell>
          <cell r="T596">
            <v>0.34699999999999998</v>
          </cell>
          <cell r="U596">
            <v>0</v>
          </cell>
          <cell r="V596" t="str">
            <v>6 x 0.33L</v>
          </cell>
          <cell r="W596" t="str">
            <v>SHRINK</v>
          </cell>
          <cell r="X596" t="str">
            <v>n/a</v>
          </cell>
          <cell r="Y596" t="str">
            <v>17.55 x 11.7 x 14.55</v>
          </cell>
          <cell r="Z596">
            <v>2.0099999999999998</v>
          </cell>
          <cell r="AA596">
            <v>2.0870000000000002</v>
          </cell>
          <cell r="AB596">
            <v>0</v>
          </cell>
          <cell r="AC596" t="str">
            <v>4 x 6 x 0.33L</v>
          </cell>
          <cell r="AD596" t="str">
            <v>TRAY WITHOUT SHRINK</v>
          </cell>
          <cell r="AE596" t="str">
            <v>3383260020283</v>
          </cell>
          <cell r="AF596" t="str">
            <v>35.8 x 23.7 x 14.75</v>
          </cell>
          <cell r="AG596">
            <v>8.0399999999999991</v>
          </cell>
          <cell r="AH596">
            <v>8.4109999999999996</v>
          </cell>
          <cell r="AI596">
            <v>0</v>
          </cell>
          <cell r="AJ596">
            <v>10</v>
          </cell>
          <cell r="AK596">
            <v>9</v>
          </cell>
          <cell r="AL596">
            <v>90</v>
          </cell>
          <cell r="AM596">
            <v>1200</v>
          </cell>
          <cell r="AN596">
            <v>800</v>
          </cell>
          <cell r="AO596">
            <v>1467</v>
          </cell>
          <cell r="AP596">
            <v>723.6</v>
          </cell>
          <cell r="AQ596">
            <v>782.37800000000004</v>
          </cell>
          <cell r="AR596">
            <v>1.5</v>
          </cell>
          <cell r="AS596">
            <v>0</v>
          </cell>
          <cell r="AT596" t="str">
            <v>EURO CHEP</v>
          </cell>
          <cell r="AU596" t="str">
            <v>3383260020276</v>
          </cell>
        </row>
        <row r="597">
          <cell r="A597">
            <v>645653</v>
          </cell>
          <cell r="B597" t="str">
            <v>0885</v>
          </cell>
          <cell r="C597" t="str">
            <v>COCA-COLA ZERO PET 1.25L X6 1L+250ML FREE</v>
          </cell>
          <cell r="D597" t="str">
            <v>COCA-COLA ZERO PET 1.25L X6 1L+250ML FREE</v>
          </cell>
          <cell r="E597" t="str">
            <v>Coca-Cola Zero</v>
          </cell>
          <cell r="F597" t="str">
            <v/>
          </cell>
          <cell r="G597" t="str">
            <v>PET</v>
          </cell>
          <cell r="H597" t="str">
            <v xml:space="preserve"> %</v>
          </cell>
          <cell r="I597" t="str">
            <v>6 x 1.25L</v>
          </cell>
          <cell r="J597" t="str">
            <v>1L+250ML FREE</v>
          </cell>
          <cell r="K597">
            <v>6</v>
          </cell>
          <cell r="L597" t="str">
            <v>6% - 3%</v>
          </cell>
          <cell r="M597" t="str">
            <v>6</v>
          </cell>
          <cell r="N597" t="str">
            <v>M</v>
          </cell>
          <cell r="O597" t="str">
            <v>0</v>
          </cell>
          <cell r="P597">
            <v>1.25</v>
          </cell>
          <cell r="Q597" t="str">
            <v>5000112589931</v>
          </cell>
          <cell r="R597" t="str">
            <v>8.8 x 8.8 x 29.9</v>
          </cell>
          <cell r="S597">
            <v>1.248</v>
          </cell>
          <cell r="T597">
            <v>1.2829999999999999</v>
          </cell>
          <cell r="U597">
            <v>0</v>
          </cell>
          <cell r="V597" t="str">
            <v>1 x 1.25L</v>
          </cell>
          <cell r="W597" t="str">
            <v>PET</v>
          </cell>
          <cell r="X597" t="str">
            <v>5000112589931</v>
          </cell>
          <cell r="Y597" t="str">
            <v>8.8 x 8.8 x 29.9</v>
          </cell>
          <cell r="Z597">
            <v>1.248</v>
          </cell>
          <cell r="AA597">
            <v>1.2829999999999999</v>
          </cell>
          <cell r="AB597">
            <v>0</v>
          </cell>
          <cell r="AC597" t="str">
            <v>6 x 1.25L</v>
          </cell>
          <cell r="AD597" t="str">
            <v>SHRINKWRAPPED</v>
          </cell>
          <cell r="AE597" t="str">
            <v>5000112699463</v>
          </cell>
          <cell r="AF597" t="str">
            <v>26.37 x 17.58 x 30.1</v>
          </cell>
          <cell r="AG597">
            <v>7.4850000000000003</v>
          </cell>
          <cell r="AH597">
            <v>7.7110000000000003</v>
          </cell>
          <cell r="AI597">
            <v>0</v>
          </cell>
          <cell r="AJ597">
            <v>26</v>
          </cell>
          <cell r="AK597">
            <v>5</v>
          </cell>
          <cell r="AL597">
            <v>130</v>
          </cell>
          <cell r="AM597">
            <v>1200</v>
          </cell>
          <cell r="AN597">
            <v>1055</v>
          </cell>
          <cell r="AO597">
            <v>1668</v>
          </cell>
          <cell r="AP597">
            <v>973.05</v>
          </cell>
          <cell r="AQ597">
            <v>1034.575</v>
          </cell>
          <cell r="AR597">
            <v>2.5</v>
          </cell>
          <cell r="AS597">
            <v>0</v>
          </cell>
          <cell r="AT597" t="str">
            <v>CHEP</v>
          </cell>
          <cell r="AU597" t="str">
            <v>5000112482225</v>
          </cell>
        </row>
        <row r="598">
          <cell r="A598">
            <v>645656</v>
          </cell>
          <cell r="B598" t="str">
            <v>6356</v>
          </cell>
          <cell r="C598" t="str">
            <v>COCA-COLA BLIK 0.25L X24 EURO</v>
          </cell>
          <cell r="D598" t="str">
            <v>COCA-COLA BOITE 0.25L X24 EURO</v>
          </cell>
          <cell r="E598" t="str">
            <v>Coca-Cola</v>
          </cell>
          <cell r="F598" t="str">
            <v/>
          </cell>
          <cell r="G598" t="str">
            <v xml:space="preserve">SLIMCAN </v>
          </cell>
          <cell r="H598" t="str">
            <v xml:space="preserve"> %</v>
          </cell>
          <cell r="I598" t="str">
            <v>24 x 0.25L</v>
          </cell>
          <cell r="J598" t="str">
            <v/>
          </cell>
          <cell r="K598">
            <v>24</v>
          </cell>
          <cell r="L598" t="str">
            <v>6% - 3%</v>
          </cell>
          <cell r="M598" t="str">
            <v>12</v>
          </cell>
          <cell r="N598" t="str">
            <v>M</v>
          </cell>
          <cell r="O598" t="str">
            <v>0</v>
          </cell>
          <cell r="P598">
            <v>0.25</v>
          </cell>
          <cell r="Q598" t="str">
            <v>5449000008046</v>
          </cell>
          <cell r="R598" t="str">
            <v>5.35 x 5.35 x 13.43</v>
          </cell>
          <cell r="S598">
            <v>0.26</v>
          </cell>
          <cell r="T598">
            <v>0.27</v>
          </cell>
          <cell r="U598">
            <v>0</v>
          </cell>
          <cell r="V598" t="str">
            <v>1 x 0.25L</v>
          </cell>
          <cell r="W598" t="str">
            <v>CAN</v>
          </cell>
          <cell r="X598" t="str">
            <v>5449000008046</v>
          </cell>
          <cell r="Y598" t="str">
            <v>5.35 x 5.35 x 13.43</v>
          </cell>
          <cell r="Z598">
            <v>0.26</v>
          </cell>
          <cell r="AA598">
            <v>0.27</v>
          </cell>
          <cell r="AB598">
            <v>0</v>
          </cell>
          <cell r="AC598" t="str">
            <v>24 x 0.25L</v>
          </cell>
          <cell r="AD598" t="str">
            <v>TRAY WITH SHRINK</v>
          </cell>
          <cell r="AE598" t="str">
            <v>5449000226334</v>
          </cell>
          <cell r="AF598" t="str">
            <v>32.6 x 21.9 x 13.68</v>
          </cell>
          <cell r="AG598">
            <v>6.2309999999999999</v>
          </cell>
          <cell r="AH598">
            <v>6.5220000000000002</v>
          </cell>
          <cell r="AI598">
            <v>0</v>
          </cell>
          <cell r="AJ598">
            <v>12</v>
          </cell>
          <cell r="AK598">
            <v>9</v>
          </cell>
          <cell r="AL598">
            <v>108</v>
          </cell>
          <cell r="AM598">
            <v>1200</v>
          </cell>
          <cell r="AN598">
            <v>800</v>
          </cell>
          <cell r="AO598">
            <v>1377</v>
          </cell>
          <cell r="AP598">
            <v>672.94799999999998</v>
          </cell>
          <cell r="AQ598">
            <v>729.678</v>
          </cell>
          <cell r="AR598">
            <v>3</v>
          </cell>
          <cell r="AS598">
            <v>0</v>
          </cell>
          <cell r="AT598" t="str">
            <v>EURO CHEP</v>
          </cell>
          <cell r="AU598" t="str">
            <v>5449000738844</v>
          </cell>
        </row>
        <row r="599">
          <cell r="A599">
            <v>645657</v>
          </cell>
          <cell r="B599" t="str">
            <v>6358</v>
          </cell>
          <cell r="C599" t="str">
            <v>COCA-COLA ZERO BLIK 0.25L X24 EURO</v>
          </cell>
          <cell r="D599" t="str">
            <v>COCA-COLA ZERO BOITE 0.25L X24 EURO</v>
          </cell>
          <cell r="E599" t="str">
            <v>Coca-Cola Zero</v>
          </cell>
          <cell r="F599" t="str">
            <v/>
          </cell>
          <cell r="G599" t="str">
            <v xml:space="preserve">SLIMCAN </v>
          </cell>
          <cell r="H599" t="str">
            <v xml:space="preserve"> %</v>
          </cell>
          <cell r="I599" t="str">
            <v>24 x 0.25L</v>
          </cell>
          <cell r="J599" t="str">
            <v/>
          </cell>
          <cell r="K599">
            <v>24</v>
          </cell>
          <cell r="L599" t="str">
            <v>6% - 3%</v>
          </cell>
          <cell r="M599" t="str">
            <v>6</v>
          </cell>
          <cell r="N599" t="str">
            <v>M</v>
          </cell>
          <cell r="O599" t="str">
            <v>0</v>
          </cell>
          <cell r="P599">
            <v>0.25</v>
          </cell>
          <cell r="Q599" t="str">
            <v>5449000020987</v>
          </cell>
          <cell r="R599" t="str">
            <v>5.35 x 5.35 x 13.43</v>
          </cell>
          <cell r="S599">
            <v>0.25</v>
          </cell>
          <cell r="T599">
            <v>0.26</v>
          </cell>
          <cell r="U599">
            <v>0</v>
          </cell>
          <cell r="V599" t="str">
            <v>1 x 0.25L</v>
          </cell>
          <cell r="W599" t="str">
            <v>CAN</v>
          </cell>
          <cell r="X599" t="str">
            <v>5449000020987</v>
          </cell>
          <cell r="Y599" t="str">
            <v>5.35 x 5.35 x 13.43</v>
          </cell>
          <cell r="Z599">
            <v>0.25</v>
          </cell>
          <cell r="AA599">
            <v>0.26</v>
          </cell>
          <cell r="AB599">
            <v>0</v>
          </cell>
          <cell r="AC599" t="str">
            <v>24 x 0.25L</v>
          </cell>
          <cell r="AD599" t="str">
            <v>TRAY WITH SHRINK</v>
          </cell>
          <cell r="AE599" t="str">
            <v>5449000253972</v>
          </cell>
          <cell r="AF599" t="str">
            <v>32.6 x 21.9 x 13.68</v>
          </cell>
          <cell r="AG599">
            <v>5.9880000000000004</v>
          </cell>
          <cell r="AH599">
            <v>6.2779999999999996</v>
          </cell>
          <cell r="AI599">
            <v>0</v>
          </cell>
          <cell r="AJ599">
            <v>12</v>
          </cell>
          <cell r="AK599">
            <v>9</v>
          </cell>
          <cell r="AL599">
            <v>108</v>
          </cell>
          <cell r="AM599">
            <v>1200</v>
          </cell>
          <cell r="AN599">
            <v>800</v>
          </cell>
          <cell r="AO599">
            <v>1377</v>
          </cell>
          <cell r="AP599">
            <v>646.70399999999995</v>
          </cell>
          <cell r="AQ599">
            <v>703.36900000000003</v>
          </cell>
          <cell r="AR599">
            <v>3</v>
          </cell>
          <cell r="AS599">
            <v>0</v>
          </cell>
          <cell r="AT599" t="str">
            <v>EURO CHEP</v>
          </cell>
          <cell r="AU599" t="str">
            <v>5449000738837</v>
          </cell>
        </row>
        <row r="600">
          <cell r="A600">
            <v>645668</v>
          </cell>
          <cell r="B600" t="str">
            <v>2073</v>
          </cell>
          <cell r="C600" t="str">
            <v>COCA-COLA ZERO NO CAFFEINE (30) / COCA-COLA CHERRY (50) / COCA-COLA ZERO LEMON (30) / COCA-COLA LEMON (50) BLIK 0.33L X6 HP SLEEK DD</v>
          </cell>
          <cell r="D600" t="str">
            <v>COCA-COLA ZERO NO CAFFEINE (30) / COCA-COLA CHERRY (50) / COCA-COLA ZERO LEMON (30) / COCA-COLA LEMON (50) BOITE 0.33L X6 HP SLEEK DD</v>
          </cell>
          <cell r="E600" t="str">
            <v>Coca-Cola Cherry/ Coca-Cola Zero Lemon/ Coca-Cola Zero No Caffeine/ Coca-Cola Lemon</v>
          </cell>
          <cell r="F600" t="str">
            <v>Mix</v>
          </cell>
          <cell r="G600" t="str">
            <v>SLEEKCAN</v>
          </cell>
          <cell r="H600" t="str">
            <v xml:space="preserve"> %</v>
          </cell>
          <cell r="I600" t="str">
            <v>160 x 6 x 0.33L</v>
          </cell>
          <cell r="J600" t="str">
            <v/>
          </cell>
          <cell r="K600">
            <v>960</v>
          </cell>
          <cell r="L600" t="str">
            <v>6% - 3%</v>
          </cell>
          <cell r="M600" t="str">
            <v>6</v>
          </cell>
          <cell r="N600" t="str">
            <v>M</v>
          </cell>
          <cell r="O600" t="str">
            <v>0</v>
          </cell>
          <cell r="P600">
            <v>0.33</v>
          </cell>
          <cell r="Q600" t="str">
            <v>n/a</v>
          </cell>
          <cell r="R600" t="str">
            <v>5.8 x 5.8 x 14.55</v>
          </cell>
          <cell r="S600">
            <v>0.33500000000000002</v>
          </cell>
          <cell r="T600">
            <v>0.34699999999999998</v>
          </cell>
          <cell r="U600">
            <v>0</v>
          </cell>
          <cell r="V600" t="str">
            <v>6 x 0.33L</v>
          </cell>
          <cell r="W600" t="str">
            <v>SHRINK</v>
          </cell>
          <cell r="X600" t="str">
            <v>n/a</v>
          </cell>
          <cell r="Y600" t="str">
            <v>17.55 x 11.7 x 14.55</v>
          </cell>
          <cell r="Z600">
            <v>2.0089999999999999</v>
          </cell>
          <cell r="AA600">
            <v>2.0870000000000002</v>
          </cell>
          <cell r="AB600">
            <v>0</v>
          </cell>
          <cell r="AC600" t="str">
            <v>160 x 6 x 0.33L</v>
          </cell>
          <cell r="AD600" t="str">
            <v>HALF PALLET</v>
          </cell>
          <cell r="AE600" t="str">
            <v>3383260020320</v>
          </cell>
          <cell r="AF600" t="str">
            <v>80 x 60 x 151.9</v>
          </cell>
          <cell r="AG600">
            <v>321.44</v>
          </cell>
          <cell r="AH600">
            <v>349.25900000000001</v>
          </cell>
          <cell r="AI600">
            <v>0</v>
          </cell>
          <cell r="AJ600">
            <v>2</v>
          </cell>
          <cell r="AK600">
            <v>1</v>
          </cell>
          <cell r="AL600">
            <v>2</v>
          </cell>
          <cell r="AM600">
            <v>1200</v>
          </cell>
          <cell r="AN600">
            <v>800</v>
          </cell>
          <cell r="AO600">
            <v>1663</v>
          </cell>
          <cell r="AP600">
            <v>642.88</v>
          </cell>
          <cell r="AQ600">
            <v>723.52200000000005</v>
          </cell>
          <cell r="AR600">
            <v>1</v>
          </cell>
          <cell r="AS600">
            <v>0</v>
          </cell>
          <cell r="AT600" t="str">
            <v>1xECHEP + 2x Dusseldorfer CHEP</v>
          </cell>
          <cell r="AU600" t="str">
            <v>3383260020313</v>
          </cell>
        </row>
        <row r="601">
          <cell r="A601">
            <v>645669</v>
          </cell>
          <cell r="B601" t="str">
            <v>2072</v>
          </cell>
          <cell r="C601" t="str">
            <v>FANTA EXOTIC (40) / FANTA LEMON (40) / FANTA PINEAPPLE AND GRAPEFRUIT ZERO SUGAR (40) / FANTA ZERO LEMON ELDERFLOWER SHOKATA (40) BLIK 0.33L X6 HP SLEEK DD</v>
          </cell>
          <cell r="D601" t="str">
            <v>FANTA EXOTIC (40) / FANTA LEMON (40) / FANTA PINEAPPLE AND GRAPEFRUIT ZERO SUGAR (40) / FANTA ZERO LEMON ELDERFLOWER SHOKATA (40) BOITE 0.33L X6 HP SLEEK DD</v>
          </cell>
          <cell r="E601" t="str">
            <v>Fanta</v>
          </cell>
          <cell r="F601" t="str">
            <v>Mix</v>
          </cell>
          <cell r="G601" t="str">
            <v>SLEEKCAN</v>
          </cell>
          <cell r="H601" t="str">
            <v xml:space="preserve"> %</v>
          </cell>
          <cell r="I601" t="str">
            <v>160 x 6 x 0.33L</v>
          </cell>
          <cell r="J601" t="str">
            <v/>
          </cell>
          <cell r="K601">
            <v>960</v>
          </cell>
          <cell r="L601" t="str">
            <v>6% - 3%</v>
          </cell>
          <cell r="M601" t="str">
            <v>6</v>
          </cell>
          <cell r="N601" t="str">
            <v>M</v>
          </cell>
          <cell r="O601" t="str">
            <v>0</v>
          </cell>
          <cell r="P601">
            <v>0.33</v>
          </cell>
          <cell r="Q601" t="str">
            <v>n/a</v>
          </cell>
          <cell r="R601" t="str">
            <v>5.8 x 5.8 x 14.55</v>
          </cell>
          <cell r="S601">
            <v>0.33600000000000002</v>
          </cell>
          <cell r="T601">
            <v>0.34799999999999998</v>
          </cell>
          <cell r="U601">
            <v>0</v>
          </cell>
          <cell r="V601" t="str">
            <v>6 x 0.33L</v>
          </cell>
          <cell r="W601" t="str">
            <v>SHRINK</v>
          </cell>
          <cell r="X601" t="str">
            <v>n/a</v>
          </cell>
          <cell r="Y601" t="str">
            <v>17.55 x 11.7 x 14.55</v>
          </cell>
          <cell r="Z601">
            <v>2.0169999999999999</v>
          </cell>
          <cell r="AA601">
            <v>2.0950000000000002</v>
          </cell>
          <cell r="AB601">
            <v>0</v>
          </cell>
          <cell r="AC601" t="str">
            <v>160 x 6 x 0.33L</v>
          </cell>
          <cell r="AD601" t="str">
            <v>HALF PALLET</v>
          </cell>
          <cell r="AE601" t="str">
            <v>3383260020306</v>
          </cell>
          <cell r="AF601" t="str">
            <v>80 x 60 x 151.9</v>
          </cell>
          <cell r="AG601">
            <v>322.72000000000003</v>
          </cell>
          <cell r="AH601">
            <v>350.52699999999999</v>
          </cell>
          <cell r="AI601">
            <v>0</v>
          </cell>
          <cell r="AJ601">
            <v>2</v>
          </cell>
          <cell r="AK601">
            <v>1</v>
          </cell>
          <cell r="AL601">
            <v>2</v>
          </cell>
          <cell r="AM601">
            <v>1200</v>
          </cell>
          <cell r="AN601">
            <v>800</v>
          </cell>
          <cell r="AO601">
            <v>1663</v>
          </cell>
          <cell r="AP601">
            <v>645.44000000000005</v>
          </cell>
          <cell r="AQ601">
            <v>726.06</v>
          </cell>
          <cell r="AR601">
            <v>1</v>
          </cell>
          <cell r="AS601">
            <v>0</v>
          </cell>
          <cell r="AT601" t="str">
            <v>1xECHEP + 2x Dusseldorfer CHEP</v>
          </cell>
          <cell r="AU601" t="str">
            <v>3383260020290</v>
          </cell>
        </row>
        <row r="602">
          <cell r="A602">
            <v>645675</v>
          </cell>
          <cell r="B602" t="str">
            <v>2066</v>
          </cell>
          <cell r="C602" t="str">
            <v>FUZE TEA BLACK TEA PEACH HIBISCUS (41) / GREEN TEA MANGO CHAMOMILE (20) / SPARKLING BLACK TEA (20) BLIK 0.33L 81X6 PPD SLEEK</v>
          </cell>
          <cell r="D602" t="str">
            <v>FUZE TEA BLACK TEA PEACH HIBISCUS (41) / GREEN TEA MANGO CHAMOMILE (20) / SPARKLING BLACK TEA (20) BOITE 0.33L 81X6 PPD SLEEK</v>
          </cell>
          <cell r="E602" t="str">
            <v>Fuze tea</v>
          </cell>
          <cell r="F602" t="str">
            <v>Mix</v>
          </cell>
          <cell r="G602" t="str">
            <v>SLEEKCAN</v>
          </cell>
          <cell r="H602" t="str">
            <v xml:space="preserve"> %</v>
          </cell>
          <cell r="I602" t="str">
            <v>81 x 6 x 0.33L</v>
          </cell>
          <cell r="J602" t="str">
            <v/>
          </cell>
          <cell r="K602">
            <v>486</v>
          </cell>
          <cell r="L602" t="str">
            <v>6% - 3%</v>
          </cell>
          <cell r="M602" t="str">
            <v>9</v>
          </cell>
          <cell r="N602" t="str">
            <v>M</v>
          </cell>
          <cell r="O602" t="str">
            <v>0</v>
          </cell>
          <cell r="P602">
            <v>0.33</v>
          </cell>
          <cell r="Q602" t="str">
            <v>n/a</v>
          </cell>
          <cell r="R602" t="str">
            <v>5.8 x 5.8 x 14.55</v>
          </cell>
          <cell r="S602">
            <v>0.33500000000000002</v>
          </cell>
          <cell r="T602">
            <v>0.34699999999999998</v>
          </cell>
          <cell r="U602">
            <v>0</v>
          </cell>
          <cell r="V602" t="str">
            <v>6 x 0.33L</v>
          </cell>
          <cell r="W602" t="str">
            <v>SHRINK</v>
          </cell>
          <cell r="X602" t="str">
            <v>n/a</v>
          </cell>
          <cell r="Y602" t="str">
            <v>17.55 x 11.7 x 14.55</v>
          </cell>
          <cell r="Z602">
            <v>2.0099999999999998</v>
          </cell>
          <cell r="AA602">
            <v>2.089</v>
          </cell>
          <cell r="AB602">
            <v>0</v>
          </cell>
          <cell r="AC602" t="str">
            <v>81 x 6 x 0.33L</v>
          </cell>
          <cell r="AD602" t="str">
            <v>QUARTER PALLET</v>
          </cell>
          <cell r="AE602" t="str">
            <v>3383260020344</v>
          </cell>
          <cell r="AF602" t="str">
            <v>60 x 40 x 158.5</v>
          </cell>
          <cell r="AG602">
            <v>162.833</v>
          </cell>
          <cell r="AH602">
            <v>171.47300000000001</v>
          </cell>
          <cell r="AI602">
            <v>0</v>
          </cell>
          <cell r="AJ602">
            <v>4</v>
          </cell>
          <cell r="AK602">
            <v>1</v>
          </cell>
          <cell r="AL602">
            <v>4</v>
          </cell>
          <cell r="AM602">
            <v>1200</v>
          </cell>
          <cell r="AN602">
            <v>800</v>
          </cell>
          <cell r="AO602">
            <v>1729</v>
          </cell>
          <cell r="AP602">
            <v>651.33199999999999</v>
          </cell>
          <cell r="AQ602">
            <v>711.11400000000003</v>
          </cell>
          <cell r="AR602">
            <v>1</v>
          </cell>
          <cell r="AS602">
            <v>0</v>
          </cell>
          <cell r="AT602" t="str">
            <v>1xECHEP + 4x1/4 CHEP</v>
          </cell>
          <cell r="AU602" t="str">
            <v>3383260020337</v>
          </cell>
        </row>
        <row r="603">
          <cell r="A603">
            <v>645698</v>
          </cell>
          <cell r="B603" t="str">
            <v>2088</v>
          </cell>
          <cell r="C603" t="str">
            <v>FANTA APPLE CHERRY BLIK 0.33L 4X6 SLEEK EURO</v>
          </cell>
          <cell r="D603" t="str">
            <v>FANTA APPLE CHERRY BOITE 0.33L 4X6 SLEEK EURO</v>
          </cell>
          <cell r="E603" t="str">
            <v>Fanta</v>
          </cell>
          <cell r="F603" t="str">
            <v>Apple Cherry</v>
          </cell>
          <cell r="G603" t="str">
            <v>SLEEKCAN</v>
          </cell>
          <cell r="H603" t="str">
            <v xml:space="preserve"> %</v>
          </cell>
          <cell r="I603" t="str">
            <v>4 x 6 x 0.33L</v>
          </cell>
          <cell r="J603" t="str">
            <v/>
          </cell>
          <cell r="K603">
            <v>24</v>
          </cell>
          <cell r="L603" t="str">
            <v>6% - 3%</v>
          </cell>
          <cell r="M603" t="str">
            <v>12</v>
          </cell>
          <cell r="N603" t="str">
            <v>M</v>
          </cell>
          <cell r="O603" t="str">
            <v>0</v>
          </cell>
          <cell r="P603">
            <v>0.33</v>
          </cell>
          <cell r="Q603" t="str">
            <v>5449000227461</v>
          </cell>
          <cell r="R603" t="str">
            <v>5.85 x 5.85 x 14.55</v>
          </cell>
          <cell r="S603">
            <v>0.33400000000000002</v>
          </cell>
          <cell r="T603">
            <v>0.34599999999999997</v>
          </cell>
          <cell r="U603">
            <v>0</v>
          </cell>
          <cell r="V603" t="str">
            <v>6 x 0.33L</v>
          </cell>
          <cell r="W603" t="str">
            <v>SHRINK</v>
          </cell>
          <cell r="X603" t="str">
            <v>5449000349620</v>
          </cell>
          <cell r="Y603" t="str">
            <v>17.55 x 11.7 x 14.55</v>
          </cell>
          <cell r="Z603">
            <v>2.0070000000000001</v>
          </cell>
          <cell r="AA603">
            <v>2.0840000000000001</v>
          </cell>
          <cell r="AB603">
            <v>0</v>
          </cell>
          <cell r="AC603" t="str">
            <v>4 x 6 x 0.33L</v>
          </cell>
          <cell r="AD603" t="str">
            <v>TRAY WITHOUT SHRINK</v>
          </cell>
          <cell r="AE603" t="str">
            <v>5449000349637</v>
          </cell>
          <cell r="AF603" t="str">
            <v>35.8 x 23.7 x 14.75</v>
          </cell>
          <cell r="AG603">
            <v>8.0269999999999992</v>
          </cell>
          <cell r="AH603">
            <v>8.3989999999999991</v>
          </cell>
          <cell r="AI603">
            <v>0</v>
          </cell>
          <cell r="AJ603">
            <v>10</v>
          </cell>
          <cell r="AK603">
            <v>9</v>
          </cell>
          <cell r="AL603">
            <v>90</v>
          </cell>
          <cell r="AM603">
            <v>1200</v>
          </cell>
          <cell r="AN603">
            <v>800</v>
          </cell>
          <cell r="AO603">
            <v>1467</v>
          </cell>
          <cell r="AP603">
            <v>722.43</v>
          </cell>
          <cell r="AQ603">
            <v>781.24400000000003</v>
          </cell>
          <cell r="AR603">
            <v>1.5</v>
          </cell>
          <cell r="AS603">
            <v>0</v>
          </cell>
          <cell r="AT603" t="str">
            <v>EURO CHEP</v>
          </cell>
          <cell r="AU603" t="str">
            <v>3383260020399</v>
          </cell>
        </row>
        <row r="604">
          <cell r="A604">
            <v>645699</v>
          </cell>
          <cell r="B604" t="str">
            <v>2067</v>
          </cell>
          <cell r="C604" t="str">
            <v>COCA-COLA (60) / COCA-COLA ZERO (60) / COCA-COLA ZERO NO CAFFEINE (14) / COCA-COLA LEMON (13) / COCA-COLA CHERRY (13) BLIK 0.33L X6 HP SLEEK DD</v>
          </cell>
          <cell r="D604" t="str">
            <v>COCA-COLA (60) / COCA-COLA ZERO (60) / COCA-COLA ZERO NO CAFFEINE (14) / COCA-COLA LEMON (13) / COCA-COLA CHERRY (13) BOITE 0.33L X6 HP SLEEK DD</v>
          </cell>
          <cell r="E604" t="str">
            <v>Coca-Cola</v>
          </cell>
          <cell r="F604" t="str">
            <v>Mix</v>
          </cell>
          <cell r="G604" t="str">
            <v>SLEEKCAN</v>
          </cell>
          <cell r="H604" t="str">
            <v xml:space="preserve"> %</v>
          </cell>
          <cell r="I604" t="str">
            <v>160 x 6 x 0.33L</v>
          </cell>
          <cell r="J604" t="str">
            <v/>
          </cell>
          <cell r="K604">
            <v>960</v>
          </cell>
          <cell r="L604" t="str">
            <v>6% - 3%</v>
          </cell>
          <cell r="M604" t="str">
            <v>6</v>
          </cell>
          <cell r="N604" t="str">
            <v>M</v>
          </cell>
          <cell r="O604" t="str">
            <v>0</v>
          </cell>
          <cell r="P604">
            <v>0.33</v>
          </cell>
          <cell r="Q604" t="str">
            <v>n/a</v>
          </cell>
          <cell r="R604" t="str">
            <v>5.8 x 5.8 x 14.55</v>
          </cell>
          <cell r="S604">
            <v>0.33600000000000002</v>
          </cell>
          <cell r="T604">
            <v>0.34799999999999998</v>
          </cell>
          <cell r="U604">
            <v>0</v>
          </cell>
          <cell r="V604" t="str">
            <v>6 x 0.33L</v>
          </cell>
          <cell r="W604" t="str">
            <v>SHRINK</v>
          </cell>
          <cell r="X604" t="str">
            <v>n/a</v>
          </cell>
          <cell r="Y604" t="str">
            <v>17.55 x 11.7 x 14.55</v>
          </cell>
          <cell r="Z604">
            <v>2.0139999999999998</v>
          </cell>
          <cell r="AA604">
            <v>2.0910000000000002</v>
          </cell>
          <cell r="AB604">
            <v>0</v>
          </cell>
          <cell r="AC604" t="str">
            <v>160 x 6 x 0.33L</v>
          </cell>
          <cell r="AD604" t="str">
            <v>HALF PALLET</v>
          </cell>
          <cell r="AE604" t="str">
            <v>3383260020368</v>
          </cell>
          <cell r="AF604" t="str">
            <v>80 x 60 x 151.9</v>
          </cell>
          <cell r="AG604">
            <v>322.24</v>
          </cell>
          <cell r="AH604">
            <v>350.036</v>
          </cell>
          <cell r="AI604">
            <v>0</v>
          </cell>
          <cell r="AJ604">
            <v>2</v>
          </cell>
          <cell r="AK604">
            <v>1</v>
          </cell>
          <cell r="AL604">
            <v>2</v>
          </cell>
          <cell r="AM604">
            <v>1200</v>
          </cell>
          <cell r="AN604">
            <v>800</v>
          </cell>
          <cell r="AO604">
            <v>1663</v>
          </cell>
          <cell r="AP604">
            <v>644.48</v>
          </cell>
          <cell r="AQ604">
            <v>725.077</v>
          </cell>
          <cell r="AR604">
            <v>1</v>
          </cell>
          <cell r="AS604">
            <v>0</v>
          </cell>
          <cell r="AT604" t="str">
            <v>1xECHEP + 2x Dusseldorfer CHEP</v>
          </cell>
          <cell r="AU604" t="str">
            <v>3383260020351</v>
          </cell>
        </row>
        <row r="605">
          <cell r="A605">
            <v>645701</v>
          </cell>
          <cell r="B605" t="str">
            <v>2068</v>
          </cell>
          <cell r="C605" t="str">
            <v>FANTA SINAAS (56) SPRITE (24) / FANTA ZERO ORANGE (32) / SPRITE NO SUGAR (18) / FANTA LEMON (15) / FUZE TEA BLACK TEA PEACH HIBISCUS (15) BLIK 0.33L X6 HP SLEEK DD</v>
          </cell>
          <cell r="D605" t="str">
            <v>FANTA SINAAS (56) SPRITE (24) / FANTA ZERO ORANGE (32) / SPRITE NO SUGAR (18) / FANTA LEMON (15) / FUZE TEA BLACK TEA PEACH HIBISCUS (15) BOITE 0.33L X6 HP SLEEK DD</v>
          </cell>
          <cell r="E605" t="str">
            <v>Fata/Sprite/Fuze</v>
          </cell>
          <cell r="F605" t="str">
            <v>Mix</v>
          </cell>
          <cell r="G605" t="str">
            <v>SLEEKCAN</v>
          </cell>
          <cell r="H605" t="str">
            <v xml:space="preserve"> %</v>
          </cell>
          <cell r="I605" t="str">
            <v>160 x 6 x 0.33L</v>
          </cell>
          <cell r="J605" t="str">
            <v/>
          </cell>
          <cell r="K605">
            <v>960</v>
          </cell>
          <cell r="L605" t="str">
            <v>6% - 3%</v>
          </cell>
          <cell r="M605" t="str">
            <v>6</v>
          </cell>
          <cell r="N605" t="str">
            <v>M</v>
          </cell>
          <cell r="O605" t="str">
            <v>0</v>
          </cell>
          <cell r="P605">
            <v>0.33</v>
          </cell>
          <cell r="Q605" t="str">
            <v>n/a</v>
          </cell>
          <cell r="R605" t="str">
            <v>5.8 x 5.8 x 14.55</v>
          </cell>
          <cell r="S605">
            <v>0.33700000000000002</v>
          </cell>
          <cell r="T605">
            <v>0.34899999999999998</v>
          </cell>
          <cell r="U605">
            <v>0</v>
          </cell>
          <cell r="V605" t="str">
            <v>6 x 0.33L</v>
          </cell>
          <cell r="W605" t="str">
            <v>SHRINK</v>
          </cell>
          <cell r="X605" t="str">
            <v>n/a</v>
          </cell>
          <cell r="Y605" t="str">
            <v>17.55 x 11.7 x 14.55</v>
          </cell>
          <cell r="Z605">
            <v>2.0219999999999998</v>
          </cell>
          <cell r="AA605">
            <v>2.0990000000000002</v>
          </cell>
          <cell r="AB605">
            <v>0</v>
          </cell>
          <cell r="AC605" t="str">
            <v>160 x 6 x 0.33L</v>
          </cell>
          <cell r="AD605" t="str">
            <v>HALF PALLET</v>
          </cell>
          <cell r="AE605" t="str">
            <v>3383260020382</v>
          </cell>
          <cell r="AF605" t="str">
            <v>80 x 60 x 151.9</v>
          </cell>
          <cell r="AG605">
            <v>323.52</v>
          </cell>
          <cell r="AH605">
            <v>351.267</v>
          </cell>
          <cell r="AI605">
            <v>0</v>
          </cell>
          <cell r="AJ605">
            <v>2</v>
          </cell>
          <cell r="AK605">
            <v>1</v>
          </cell>
          <cell r="AL605">
            <v>2</v>
          </cell>
          <cell r="AM605">
            <v>1200</v>
          </cell>
          <cell r="AN605">
            <v>800</v>
          </cell>
          <cell r="AO605">
            <v>1663</v>
          </cell>
          <cell r="AP605">
            <v>647.04</v>
          </cell>
          <cell r="AQ605">
            <v>727.53800000000001</v>
          </cell>
          <cell r="AR605">
            <v>1</v>
          </cell>
          <cell r="AS605">
            <v>0</v>
          </cell>
          <cell r="AT605" t="str">
            <v>1xECHEP + 2x Dusseldorfer CHEP</v>
          </cell>
          <cell r="AU605" t="str">
            <v>3383260020375</v>
          </cell>
        </row>
        <row r="606">
          <cell r="A606">
            <v>645723</v>
          </cell>
          <cell r="B606" t="str">
            <v>4132</v>
          </cell>
          <cell r="C606" t="str">
            <v>FANTA SINAAS BLIK 0.20L 4X6</v>
          </cell>
          <cell r="D606" t="str">
            <v>FANTA ORANGE BOITE 0.20L 4X6</v>
          </cell>
          <cell r="E606" t="str">
            <v>Fanta</v>
          </cell>
          <cell r="F606" t="str">
            <v>Orange</v>
          </cell>
          <cell r="G606" t="str">
            <v xml:space="preserve">SLIMCAN </v>
          </cell>
          <cell r="H606" t="str">
            <v xml:space="preserve"> %</v>
          </cell>
          <cell r="I606" t="str">
            <v>4 x 6 x 0.2L</v>
          </cell>
          <cell r="J606" t="str">
            <v/>
          </cell>
          <cell r="K606">
            <v>24</v>
          </cell>
          <cell r="L606" t="str">
            <v>6% - 3%</v>
          </cell>
          <cell r="M606" t="str">
            <v>12</v>
          </cell>
          <cell r="N606" t="str">
            <v>M</v>
          </cell>
          <cell r="O606" t="str">
            <v>0</v>
          </cell>
          <cell r="P606">
            <v>0.2</v>
          </cell>
          <cell r="Q606" t="str">
            <v>5449000159151</v>
          </cell>
          <cell r="R606" t="str">
            <v>5.35 x 5.35 x 11.12</v>
          </cell>
          <cell r="S606">
            <v>0.20799999999999999</v>
          </cell>
          <cell r="T606">
            <v>0.218</v>
          </cell>
          <cell r="U606">
            <v>0</v>
          </cell>
          <cell r="V606" t="str">
            <v>6 x 0.2L</v>
          </cell>
          <cell r="W606" t="str">
            <v>CARDBOARD</v>
          </cell>
          <cell r="X606" t="str">
            <v>5449000350718</v>
          </cell>
          <cell r="Y606" t="str">
            <v>16.3 x 10.9 x 11.4</v>
          </cell>
          <cell r="Z606">
            <v>1.2490000000000001</v>
          </cell>
          <cell r="AA606">
            <v>1.341</v>
          </cell>
          <cell r="AB606">
            <v>0</v>
          </cell>
          <cell r="AC606" t="str">
            <v>4 x 6 x 0.2L</v>
          </cell>
          <cell r="AD606" t="str">
            <v>TRAY OVER CARDBOARD</v>
          </cell>
          <cell r="AE606" t="str">
            <v>5449000350725</v>
          </cell>
          <cell r="AF606" t="str">
            <v>33.1 x 22.3 x 11.7</v>
          </cell>
          <cell r="AG606">
            <v>4.9969999999999999</v>
          </cell>
          <cell r="AH606">
            <v>5.4160000000000004</v>
          </cell>
          <cell r="AI606">
            <v>0</v>
          </cell>
          <cell r="AJ606">
            <v>16</v>
          </cell>
          <cell r="AK606">
            <v>12</v>
          </cell>
          <cell r="AL606">
            <v>192</v>
          </cell>
          <cell r="AM606">
            <v>1200</v>
          </cell>
          <cell r="AN606">
            <v>1000</v>
          </cell>
          <cell r="AO606">
            <v>1520</v>
          </cell>
          <cell r="AP606">
            <v>959.42399999999998</v>
          </cell>
          <cell r="AQ606">
            <v>1070.326</v>
          </cell>
          <cell r="AR606">
            <v>3</v>
          </cell>
          <cell r="AS606">
            <v>0</v>
          </cell>
          <cell r="AT606" t="str">
            <v>CHEP</v>
          </cell>
          <cell r="AU606" t="str">
            <v>5449000738301</v>
          </cell>
        </row>
        <row r="607">
          <cell r="A607">
            <v>645724</v>
          </cell>
          <cell r="B607" t="str">
            <v>4131</v>
          </cell>
          <cell r="C607" t="str">
            <v>COCA-COLA ZERO BLIK 0.20L 4X6</v>
          </cell>
          <cell r="D607" t="str">
            <v>COCA-COLA ZERO BOITE 0.20L 4X6</v>
          </cell>
          <cell r="E607" t="str">
            <v>Coca-Cola Zero</v>
          </cell>
          <cell r="F607" t="str">
            <v/>
          </cell>
          <cell r="G607" t="str">
            <v xml:space="preserve">SLIMCAN </v>
          </cell>
          <cell r="H607" t="str">
            <v xml:space="preserve"> %</v>
          </cell>
          <cell r="I607" t="str">
            <v>4 x 6 x 0.2L</v>
          </cell>
          <cell r="J607" t="str">
            <v/>
          </cell>
          <cell r="K607">
            <v>24</v>
          </cell>
          <cell r="L607" t="str">
            <v>6% - 3%</v>
          </cell>
          <cell r="M607" t="str">
            <v>6</v>
          </cell>
          <cell r="N607" t="str">
            <v>M</v>
          </cell>
          <cell r="O607" t="str">
            <v>0</v>
          </cell>
          <cell r="P607">
            <v>0.2</v>
          </cell>
          <cell r="Q607" t="str">
            <v>5449000158895</v>
          </cell>
          <cell r="R607" t="str">
            <v>5.35 x 5.35 x 11.12</v>
          </cell>
          <cell r="S607">
            <v>0.2</v>
          </cell>
          <cell r="T607">
            <v>0.21</v>
          </cell>
          <cell r="U607">
            <v>0</v>
          </cell>
          <cell r="V607" t="str">
            <v>6 x 0.2L</v>
          </cell>
          <cell r="W607" t="str">
            <v>CARDBOARD</v>
          </cell>
          <cell r="X607" t="str">
            <v>5449000243195</v>
          </cell>
          <cell r="Y607" t="str">
            <v>16.3 x 10.9 x 11.4</v>
          </cell>
          <cell r="Z607">
            <v>1.198</v>
          </cell>
          <cell r="AA607">
            <v>1.29</v>
          </cell>
          <cell r="AB607">
            <v>0</v>
          </cell>
          <cell r="AC607" t="str">
            <v>4 x 6 x 0.2L</v>
          </cell>
          <cell r="AD607" t="str">
            <v>TRAY OVER CARDBOARD</v>
          </cell>
          <cell r="AE607" t="str">
            <v>5449000321046</v>
          </cell>
          <cell r="AF607" t="str">
            <v>33.1 x 22.3 x 11.7</v>
          </cell>
          <cell r="AG607">
            <v>4.79</v>
          </cell>
          <cell r="AH607">
            <v>5.2080000000000002</v>
          </cell>
          <cell r="AI607">
            <v>0</v>
          </cell>
          <cell r="AJ607">
            <v>16</v>
          </cell>
          <cell r="AK607">
            <v>12</v>
          </cell>
          <cell r="AL607">
            <v>192</v>
          </cell>
          <cell r="AM607">
            <v>1200</v>
          </cell>
          <cell r="AN607">
            <v>1000</v>
          </cell>
          <cell r="AO607">
            <v>1520</v>
          </cell>
          <cell r="AP607">
            <v>919.68</v>
          </cell>
          <cell r="AQ607">
            <v>1030.4849999999999</v>
          </cell>
          <cell r="AR607">
            <v>3</v>
          </cell>
          <cell r="AS607">
            <v>0</v>
          </cell>
          <cell r="AT607" t="str">
            <v>CHEP</v>
          </cell>
          <cell r="AU607" t="str">
            <v>5449000738295</v>
          </cell>
        </row>
        <row r="608">
          <cell r="A608">
            <v>645725</v>
          </cell>
          <cell r="B608" t="str">
            <v>4130</v>
          </cell>
          <cell r="C608" t="str">
            <v>COCA-COLA BLIK 0.20L 4X6</v>
          </cell>
          <cell r="D608" t="str">
            <v>COCA-COLA BOITE 0.20L 4X6</v>
          </cell>
          <cell r="E608" t="str">
            <v>Coca-Cola</v>
          </cell>
          <cell r="F608" t="str">
            <v/>
          </cell>
          <cell r="G608" t="str">
            <v xml:space="preserve">SLIMCAN </v>
          </cell>
          <cell r="H608" t="str">
            <v xml:space="preserve"> %</v>
          </cell>
          <cell r="I608" t="str">
            <v>4 x 6 x 0.2L</v>
          </cell>
          <cell r="J608" t="str">
            <v/>
          </cell>
          <cell r="K608">
            <v>24</v>
          </cell>
          <cell r="L608" t="str">
            <v>6% - 3%</v>
          </cell>
          <cell r="M608" t="str">
            <v>12</v>
          </cell>
          <cell r="N608" t="str">
            <v>M</v>
          </cell>
          <cell r="O608" t="str">
            <v>0</v>
          </cell>
          <cell r="P608">
            <v>0.2</v>
          </cell>
          <cell r="Q608" t="str">
            <v>5449000011114</v>
          </cell>
          <cell r="R608" t="str">
            <v>5.35 x 5.35 x 11.12</v>
          </cell>
          <cell r="S608">
            <v>0.20799999999999999</v>
          </cell>
          <cell r="T608">
            <v>0.218</v>
          </cell>
          <cell r="U608">
            <v>0</v>
          </cell>
          <cell r="V608" t="str">
            <v>6 x 0.2L</v>
          </cell>
          <cell r="W608" t="str">
            <v>CARDBOARD</v>
          </cell>
          <cell r="X608" t="str">
            <v>5449000243171</v>
          </cell>
          <cell r="Y608" t="str">
            <v>16.3 x 10.9 x 11.4</v>
          </cell>
          <cell r="Z608">
            <v>1.246</v>
          </cell>
          <cell r="AA608">
            <v>1.3380000000000001</v>
          </cell>
          <cell r="AB608">
            <v>0</v>
          </cell>
          <cell r="AC608" t="str">
            <v>4 x 6 x 0.2L</v>
          </cell>
          <cell r="AD608" t="str">
            <v>TRAY OVER CARDBOARD</v>
          </cell>
          <cell r="AE608" t="str">
            <v>5449000321039</v>
          </cell>
          <cell r="AF608" t="str">
            <v>33.1 x 22.3 x 11.7</v>
          </cell>
          <cell r="AG608">
            <v>4.9850000000000003</v>
          </cell>
          <cell r="AH608">
            <v>5.4029999999999996</v>
          </cell>
          <cell r="AI608">
            <v>0</v>
          </cell>
          <cell r="AJ608">
            <v>16</v>
          </cell>
          <cell r="AK608">
            <v>12</v>
          </cell>
          <cell r="AL608">
            <v>192</v>
          </cell>
          <cell r="AM608">
            <v>1200</v>
          </cell>
          <cell r="AN608">
            <v>1000</v>
          </cell>
          <cell r="AO608">
            <v>1520</v>
          </cell>
          <cell r="AP608">
            <v>957.12</v>
          </cell>
          <cell r="AQ608">
            <v>1067.902</v>
          </cell>
          <cell r="AR608">
            <v>3</v>
          </cell>
          <cell r="AS608">
            <v>0</v>
          </cell>
          <cell r="AT608" t="str">
            <v>CHEP</v>
          </cell>
          <cell r="AU608" t="str">
            <v>5449000738288</v>
          </cell>
        </row>
        <row r="609">
          <cell r="A609">
            <v>645726</v>
          </cell>
          <cell r="B609" t="str">
            <v>4129</v>
          </cell>
          <cell r="C609" t="str">
            <v>COCA-COLA ZERO NO CAFFEINE BLIK 0.20L 4X6</v>
          </cell>
          <cell r="D609" t="str">
            <v>COCA-COLA ZERO NO CAFFEINE BOITE 0.20L 4X6</v>
          </cell>
          <cell r="E609" t="str">
            <v>Coca-Cola Zero</v>
          </cell>
          <cell r="F609" t="str">
            <v>No Caffeine</v>
          </cell>
          <cell r="G609" t="str">
            <v xml:space="preserve">SLIMCAN </v>
          </cell>
          <cell r="H609" t="str">
            <v xml:space="preserve"> %</v>
          </cell>
          <cell r="I609" t="str">
            <v>4 x 6 x 0.2L</v>
          </cell>
          <cell r="J609" t="str">
            <v/>
          </cell>
          <cell r="K609">
            <v>24</v>
          </cell>
          <cell r="L609" t="str">
            <v>6% - 3%</v>
          </cell>
          <cell r="M609" t="str">
            <v>6</v>
          </cell>
          <cell r="N609" t="str">
            <v>M</v>
          </cell>
          <cell r="O609" t="str">
            <v>0</v>
          </cell>
          <cell r="P609">
            <v>0.2</v>
          </cell>
          <cell r="Q609" t="str">
            <v>5449000261748</v>
          </cell>
          <cell r="R609" t="str">
            <v>5.35 x 5.35 x 11.12</v>
          </cell>
          <cell r="S609">
            <v>0.2</v>
          </cell>
          <cell r="T609">
            <v>0.21</v>
          </cell>
          <cell r="U609">
            <v>0</v>
          </cell>
          <cell r="V609" t="str">
            <v>6 x 0.2L</v>
          </cell>
          <cell r="W609" t="str">
            <v>CARDBOARD</v>
          </cell>
          <cell r="X609" t="str">
            <v>5449000321022</v>
          </cell>
          <cell r="Y609" t="str">
            <v>16.3 x 10.9 x 11.4</v>
          </cell>
          <cell r="Z609">
            <v>1.198</v>
          </cell>
          <cell r="AA609">
            <v>1.29</v>
          </cell>
          <cell r="AB609">
            <v>0</v>
          </cell>
          <cell r="AC609" t="str">
            <v>4 x 6 x 0.2L</v>
          </cell>
          <cell r="AD609" t="str">
            <v>TRAY OVER CARDBOARD</v>
          </cell>
          <cell r="AE609" t="str">
            <v>5449000321053</v>
          </cell>
          <cell r="AF609" t="str">
            <v>33.1 x 22.3 x 11.7</v>
          </cell>
          <cell r="AG609">
            <v>4.79</v>
          </cell>
          <cell r="AH609">
            <v>5.2080000000000002</v>
          </cell>
          <cell r="AI609">
            <v>0</v>
          </cell>
          <cell r="AJ609">
            <v>16</v>
          </cell>
          <cell r="AK609">
            <v>12</v>
          </cell>
          <cell r="AL609">
            <v>192</v>
          </cell>
          <cell r="AM609">
            <v>1200</v>
          </cell>
          <cell r="AN609">
            <v>1000</v>
          </cell>
          <cell r="AO609">
            <v>1520</v>
          </cell>
          <cell r="AP609">
            <v>919.68</v>
          </cell>
          <cell r="AQ609">
            <v>1030.4390000000001</v>
          </cell>
          <cell r="AR609">
            <v>3</v>
          </cell>
          <cell r="AS609">
            <v>0</v>
          </cell>
          <cell r="AT609" t="str">
            <v>CHEP</v>
          </cell>
          <cell r="AU609" t="str">
            <v>5449000738264</v>
          </cell>
        </row>
        <row r="610">
          <cell r="A610">
            <v>645727</v>
          </cell>
          <cell r="B610" t="str">
            <v>4128</v>
          </cell>
          <cell r="C610" t="str">
            <v>SPRITE BLIK 0.20L 4X6</v>
          </cell>
          <cell r="D610" t="str">
            <v>SPRITE BOITE 0.20L 4X6</v>
          </cell>
          <cell r="E610" t="str">
            <v>Sprite</v>
          </cell>
          <cell r="F610" t="str">
            <v/>
          </cell>
          <cell r="G610" t="str">
            <v xml:space="preserve">SLIMCAN </v>
          </cell>
          <cell r="H610" t="str">
            <v xml:space="preserve"> %</v>
          </cell>
          <cell r="I610" t="str">
            <v>4 x 6 x 0.2L</v>
          </cell>
          <cell r="J610" t="str">
            <v/>
          </cell>
          <cell r="K610">
            <v>24</v>
          </cell>
          <cell r="L610" t="str">
            <v>6% - 3%</v>
          </cell>
          <cell r="M610" t="str">
            <v>12</v>
          </cell>
          <cell r="N610" t="str">
            <v>M</v>
          </cell>
          <cell r="O610" t="str">
            <v>0</v>
          </cell>
          <cell r="P610">
            <v>0.2</v>
          </cell>
          <cell r="Q610" t="str">
            <v>5449000159144</v>
          </cell>
          <cell r="R610" t="str">
            <v>5.35 x 5.35 x 11.12</v>
          </cell>
          <cell r="S610">
            <v>0.20499999999999999</v>
          </cell>
          <cell r="T610">
            <v>0.215</v>
          </cell>
          <cell r="U610">
            <v>0</v>
          </cell>
          <cell r="V610" t="str">
            <v>6 x 0.2L</v>
          </cell>
          <cell r="W610" t="str">
            <v>CARDBOARD</v>
          </cell>
          <cell r="X610" t="str">
            <v>5449000350695</v>
          </cell>
          <cell r="Y610" t="str">
            <v>16.3 x 10.9 x 11.4</v>
          </cell>
          <cell r="Z610">
            <v>1.228</v>
          </cell>
          <cell r="AA610">
            <v>1.32</v>
          </cell>
          <cell r="AB610">
            <v>0</v>
          </cell>
          <cell r="AC610" t="str">
            <v>4 x 6 x 0.2L</v>
          </cell>
          <cell r="AD610" t="str">
            <v>TRAY OVER CARDBOARD</v>
          </cell>
          <cell r="AE610" t="str">
            <v>5449000350701</v>
          </cell>
          <cell r="AF610" t="str">
            <v>33.1 x 22.3 x 11.7</v>
          </cell>
          <cell r="AG610">
            <v>4.9130000000000003</v>
          </cell>
          <cell r="AH610">
            <v>5.3310000000000004</v>
          </cell>
          <cell r="AI610">
            <v>0</v>
          </cell>
          <cell r="AJ610">
            <v>16</v>
          </cell>
          <cell r="AK610">
            <v>12</v>
          </cell>
          <cell r="AL610">
            <v>192</v>
          </cell>
          <cell r="AM610">
            <v>1200</v>
          </cell>
          <cell r="AN610">
            <v>1000</v>
          </cell>
          <cell r="AO610">
            <v>1520</v>
          </cell>
          <cell r="AP610">
            <v>943.29600000000005</v>
          </cell>
          <cell r="AQ610">
            <v>1054.078</v>
          </cell>
          <cell r="AR610">
            <v>3</v>
          </cell>
          <cell r="AS610">
            <v>0</v>
          </cell>
          <cell r="AT610" t="str">
            <v>CHEP</v>
          </cell>
          <cell r="AU610" t="str">
            <v>5449000738271</v>
          </cell>
        </row>
        <row r="611">
          <cell r="A611">
            <v>645731</v>
          </cell>
          <cell r="B611" t="str">
            <v>4136</v>
          </cell>
          <cell r="C611" t="str">
            <v>FANTA SINAAS BLIK 0.20L 2X12</v>
          </cell>
          <cell r="D611" t="str">
            <v>FANTA ORANGE BOITE 0.20L 2X12</v>
          </cell>
          <cell r="E611" t="str">
            <v>Fanta</v>
          </cell>
          <cell r="F611" t="str">
            <v>Orange</v>
          </cell>
          <cell r="G611" t="str">
            <v xml:space="preserve">SLIMCAN </v>
          </cell>
          <cell r="H611" t="str">
            <v xml:space="preserve"> %</v>
          </cell>
          <cell r="I611" t="str">
            <v>2 x 12 x 0.2L</v>
          </cell>
          <cell r="J611" t="str">
            <v/>
          </cell>
          <cell r="K611">
            <v>24</v>
          </cell>
          <cell r="L611" t="str">
            <v>6% - 3%</v>
          </cell>
          <cell r="M611" t="str">
            <v>12</v>
          </cell>
          <cell r="N611" t="str">
            <v>M</v>
          </cell>
          <cell r="O611" t="str">
            <v>0</v>
          </cell>
          <cell r="P611">
            <v>0.2</v>
          </cell>
          <cell r="Q611" t="str">
            <v>5449000159151</v>
          </cell>
          <cell r="R611" t="str">
            <v>5.35 x 5.35 x 11.12</v>
          </cell>
          <cell r="S611">
            <v>0.20799999999999999</v>
          </cell>
          <cell r="T611">
            <v>0.218</v>
          </cell>
          <cell r="U611">
            <v>0</v>
          </cell>
          <cell r="V611" t="str">
            <v>12 x 0.2L</v>
          </cell>
          <cell r="W611" t="str">
            <v>CARDBOARD</v>
          </cell>
          <cell r="X611" t="str">
            <v>5449000350763</v>
          </cell>
          <cell r="Y611" t="str">
            <v>21.7 x 16.3 x 11.4</v>
          </cell>
          <cell r="Z611">
            <v>2.4990000000000001</v>
          </cell>
          <cell r="AA611">
            <v>2.6720000000000002</v>
          </cell>
          <cell r="AB611">
            <v>0</v>
          </cell>
          <cell r="AC611" t="str">
            <v>2 x 12 x 0.2L</v>
          </cell>
          <cell r="AD611" t="str">
            <v>TRAY OVER CARDBOARD</v>
          </cell>
          <cell r="AE611" t="str">
            <v>5449000350756</v>
          </cell>
          <cell r="AF611" t="str">
            <v>33.1 x 22.3 x 11.7</v>
          </cell>
          <cell r="AG611">
            <v>4.9969999999999999</v>
          </cell>
          <cell r="AH611">
            <v>5.3940000000000001</v>
          </cell>
          <cell r="AI611">
            <v>0</v>
          </cell>
          <cell r="AJ611">
            <v>16</v>
          </cell>
          <cell r="AK611">
            <v>12</v>
          </cell>
          <cell r="AL611">
            <v>192</v>
          </cell>
          <cell r="AM611">
            <v>1200</v>
          </cell>
          <cell r="AN611">
            <v>1000</v>
          </cell>
          <cell r="AO611">
            <v>1520</v>
          </cell>
          <cell r="AP611">
            <v>959.42399999999998</v>
          </cell>
          <cell r="AQ611">
            <v>1066.1020000000001</v>
          </cell>
          <cell r="AR611">
            <v>3</v>
          </cell>
          <cell r="AS611">
            <v>0</v>
          </cell>
          <cell r="AT611" t="str">
            <v>CHEP</v>
          </cell>
          <cell r="AU611" t="str">
            <v>5449000738349</v>
          </cell>
        </row>
        <row r="612">
          <cell r="A612">
            <v>645732</v>
          </cell>
          <cell r="B612" t="str">
            <v>4135</v>
          </cell>
          <cell r="C612" t="str">
            <v>COCA-COLA ZERO BLIK 0.20L 2X12</v>
          </cell>
          <cell r="D612" t="str">
            <v>COCA-COLA ZERO BOITE 0.20L 2X12</v>
          </cell>
          <cell r="E612" t="str">
            <v>Coca-Cola Zero</v>
          </cell>
          <cell r="F612" t="str">
            <v/>
          </cell>
          <cell r="G612" t="str">
            <v xml:space="preserve">SLIMCAN </v>
          </cell>
          <cell r="H612" t="str">
            <v xml:space="preserve"> %</v>
          </cell>
          <cell r="I612" t="str">
            <v>2 x 12 x 0.2L</v>
          </cell>
          <cell r="J612" t="str">
            <v/>
          </cell>
          <cell r="K612">
            <v>24</v>
          </cell>
          <cell r="L612" t="str">
            <v>6% - 3%</v>
          </cell>
          <cell r="M612" t="str">
            <v>6</v>
          </cell>
          <cell r="N612" t="str">
            <v>M</v>
          </cell>
          <cell r="O612" t="str">
            <v>0</v>
          </cell>
          <cell r="P612">
            <v>0.2</v>
          </cell>
          <cell r="Q612" t="str">
            <v>5449000158895</v>
          </cell>
          <cell r="R612" t="str">
            <v>5.35 x 5.35 x 11.12</v>
          </cell>
          <cell r="S612">
            <v>0.2</v>
          </cell>
          <cell r="T612">
            <v>0.21</v>
          </cell>
          <cell r="U612">
            <v>0</v>
          </cell>
          <cell r="V612" t="str">
            <v>12 x 0.2L</v>
          </cell>
          <cell r="W612" t="str">
            <v>CARDBOARD</v>
          </cell>
          <cell r="X612" t="str">
            <v>5449000342003</v>
          </cell>
          <cell r="Y612" t="str">
            <v>21.7 x 16.3 x 11.4</v>
          </cell>
          <cell r="Z612">
            <v>2.395</v>
          </cell>
          <cell r="AA612">
            <v>2.5680000000000001</v>
          </cell>
          <cell r="AB612">
            <v>0</v>
          </cell>
          <cell r="AC612" t="str">
            <v>2 x 12 x 0.2L</v>
          </cell>
          <cell r="AD612" t="str">
            <v>TRAY OVER CARDBOARD</v>
          </cell>
          <cell r="AE612" t="str">
            <v>5449000342010</v>
          </cell>
          <cell r="AF612" t="str">
            <v>33.1 x 22.3 x 11.7</v>
          </cell>
          <cell r="AG612">
            <v>4.79</v>
          </cell>
          <cell r="AH612">
            <v>5.1859999999999999</v>
          </cell>
          <cell r="AI612">
            <v>0</v>
          </cell>
          <cell r="AJ612">
            <v>16</v>
          </cell>
          <cell r="AK612">
            <v>12</v>
          </cell>
          <cell r="AL612">
            <v>192</v>
          </cell>
          <cell r="AM612">
            <v>1200</v>
          </cell>
          <cell r="AN612">
            <v>1000</v>
          </cell>
          <cell r="AO612">
            <v>1520</v>
          </cell>
          <cell r="AP612">
            <v>919.68</v>
          </cell>
          <cell r="AQ612">
            <v>1026.261</v>
          </cell>
          <cell r="AR612">
            <v>3</v>
          </cell>
          <cell r="AS612">
            <v>0</v>
          </cell>
          <cell r="AT612" t="str">
            <v>CHEP</v>
          </cell>
          <cell r="AU612" t="str">
            <v>5449000738356</v>
          </cell>
        </row>
        <row r="613">
          <cell r="A613">
            <v>645733</v>
          </cell>
          <cell r="B613" t="str">
            <v>4134</v>
          </cell>
          <cell r="C613" t="str">
            <v>COCA-COLA BLIK 0.20L 2X12</v>
          </cell>
          <cell r="D613" t="str">
            <v>COCA-COLA BOITE 0.20L 2X12</v>
          </cell>
          <cell r="E613" t="str">
            <v>Coca-Cola</v>
          </cell>
          <cell r="F613" t="str">
            <v/>
          </cell>
          <cell r="G613" t="str">
            <v xml:space="preserve">SLIMCAN </v>
          </cell>
          <cell r="H613" t="str">
            <v xml:space="preserve"> %</v>
          </cell>
          <cell r="I613" t="str">
            <v>2 x 12 x 0.2L</v>
          </cell>
          <cell r="J613" t="str">
            <v/>
          </cell>
          <cell r="K613">
            <v>24</v>
          </cell>
          <cell r="L613" t="str">
            <v>6% - 3%</v>
          </cell>
          <cell r="M613" t="str">
            <v>12</v>
          </cell>
          <cell r="N613" t="str">
            <v>M</v>
          </cell>
          <cell r="O613" t="str">
            <v>0</v>
          </cell>
          <cell r="P613">
            <v>0.2</v>
          </cell>
          <cell r="Q613" t="str">
            <v>5449000011114</v>
          </cell>
          <cell r="R613" t="str">
            <v>5.35 x 5.35 x 11.12</v>
          </cell>
          <cell r="S613">
            <v>0.20799999999999999</v>
          </cell>
          <cell r="T613">
            <v>0.218</v>
          </cell>
          <cell r="U613">
            <v>0</v>
          </cell>
          <cell r="V613" t="str">
            <v>12 x 0.2L</v>
          </cell>
          <cell r="W613" t="str">
            <v>CARDBOARD</v>
          </cell>
          <cell r="X613" t="str">
            <v>5449000341983</v>
          </cell>
          <cell r="Y613" t="str">
            <v>21.7 x 16.3 x 11.4</v>
          </cell>
          <cell r="Z613">
            <v>2.4929999999999999</v>
          </cell>
          <cell r="AA613">
            <v>2.6659999999999999</v>
          </cell>
          <cell r="AB613">
            <v>0</v>
          </cell>
          <cell r="AC613" t="str">
            <v>2 x 12 x 0.2L</v>
          </cell>
          <cell r="AD613" t="str">
            <v>TRAY OVER CARDBOARD</v>
          </cell>
          <cell r="AE613" t="str">
            <v>5449000341990</v>
          </cell>
          <cell r="AF613" t="str">
            <v>33.1 x 22.3 x 11.7</v>
          </cell>
          <cell r="AG613">
            <v>4.9850000000000003</v>
          </cell>
          <cell r="AH613">
            <v>5.3810000000000002</v>
          </cell>
          <cell r="AI613">
            <v>0</v>
          </cell>
          <cell r="AJ613">
            <v>16</v>
          </cell>
          <cell r="AK613">
            <v>12</v>
          </cell>
          <cell r="AL613">
            <v>192</v>
          </cell>
          <cell r="AM613">
            <v>1200</v>
          </cell>
          <cell r="AN613">
            <v>1000</v>
          </cell>
          <cell r="AO613">
            <v>1520</v>
          </cell>
          <cell r="AP613">
            <v>957.12</v>
          </cell>
          <cell r="AQ613">
            <v>1063.6780000000001</v>
          </cell>
          <cell r="AR613">
            <v>3</v>
          </cell>
          <cell r="AS613">
            <v>0</v>
          </cell>
          <cell r="AT613" t="str">
            <v>CHEP</v>
          </cell>
          <cell r="AU613" t="str">
            <v>5449000738363</v>
          </cell>
        </row>
        <row r="614">
          <cell r="A614">
            <v>645734</v>
          </cell>
          <cell r="B614" t="str">
            <v>6367</v>
          </cell>
          <cell r="C614" t="str">
            <v>NALU (48)/ NALU EXOTIC (15)/ NALU ORIGINAL ZERO SUGAR (9) BLIK 0.25L 72X6 PPD</v>
          </cell>
          <cell r="D614" t="str">
            <v>NALU (48)/ NALU EXOTIC (15)/ NALU ORIGINAL ZERO SUGAR (9) BOITE 0.25L 72X6 PPD</v>
          </cell>
          <cell r="E614" t="str">
            <v>Nalu</v>
          </cell>
          <cell r="F614" t="str">
            <v>Mix</v>
          </cell>
          <cell r="G614" t="str">
            <v xml:space="preserve">SLIMCAN </v>
          </cell>
          <cell r="H614" t="str">
            <v xml:space="preserve"> %</v>
          </cell>
          <cell r="I614" t="str">
            <v>72 x 6 x 0.25L</v>
          </cell>
          <cell r="J614" t="str">
            <v/>
          </cell>
          <cell r="K614">
            <v>432</v>
          </cell>
          <cell r="L614" t="str">
            <v>6% - 3%</v>
          </cell>
          <cell r="M614" t="str">
            <v>12</v>
          </cell>
          <cell r="N614" t="str">
            <v>M</v>
          </cell>
          <cell r="O614" t="str">
            <v>0</v>
          </cell>
          <cell r="P614">
            <v>0.25</v>
          </cell>
          <cell r="Q614" t="str">
            <v>n/a</v>
          </cell>
          <cell r="R614" t="str">
            <v>5.35 x 5.35 x 13.43</v>
          </cell>
          <cell r="S614">
            <v>0.254</v>
          </cell>
          <cell r="T614">
            <v>0.26500000000000001</v>
          </cell>
          <cell r="U614">
            <v>0</v>
          </cell>
          <cell r="V614" t="str">
            <v>6 x 0.25L</v>
          </cell>
          <cell r="W614" t="str">
            <v>SHRINK</v>
          </cell>
          <cell r="X614" t="str">
            <v>n/a</v>
          </cell>
          <cell r="Y614" t="str">
            <v>16.05 x 10.7 x 13.43</v>
          </cell>
          <cell r="Z614">
            <v>1.522</v>
          </cell>
          <cell r="AA614">
            <v>1.5940000000000001</v>
          </cell>
          <cell r="AB614">
            <v>0</v>
          </cell>
          <cell r="AC614" t="str">
            <v>72 x 6 x 0.25L</v>
          </cell>
          <cell r="AD614" t="str">
            <v>QUARTER PALLET DISPLAY</v>
          </cell>
          <cell r="AE614" t="str">
            <v>3383260020498</v>
          </cell>
          <cell r="AF614" t="str">
            <v>60 x 40 x 134</v>
          </cell>
          <cell r="AG614">
            <v>109.581</v>
          </cell>
          <cell r="AH614">
            <v>121.947</v>
          </cell>
          <cell r="AI614">
            <v>0</v>
          </cell>
          <cell r="AJ614">
            <v>4</v>
          </cell>
          <cell r="AK614">
            <v>1</v>
          </cell>
          <cell r="AL614">
            <v>4</v>
          </cell>
          <cell r="AM614">
            <v>1200</v>
          </cell>
          <cell r="AN614">
            <v>800</v>
          </cell>
          <cell r="AO614">
            <v>1484</v>
          </cell>
          <cell r="AP614">
            <v>438.32400000000001</v>
          </cell>
          <cell r="AQ614">
            <v>512.79899999999998</v>
          </cell>
          <cell r="AR614">
            <v>1</v>
          </cell>
          <cell r="AS614">
            <v>0</v>
          </cell>
          <cell r="AT614" t="str">
            <v>1xECHEP + 4x1/4 CHEP</v>
          </cell>
          <cell r="AU614" t="str">
            <v>3383260020504</v>
          </cell>
        </row>
        <row r="615">
          <cell r="A615">
            <v>645735</v>
          </cell>
          <cell r="B615" t="str">
            <v>6359</v>
          </cell>
          <cell r="C615" t="str">
            <v>COCA-COLA CHERRY (35) / COCA-COLA LEMON (35) / COCA-COLA ZERO VANILLA (11) BLIK 0.33L 81X6 PPD SLEEK</v>
          </cell>
          <cell r="D615" t="str">
            <v>COCA-COLA CHERRY (35) / COCA-COLA LEMON (35) / COCA-COLA ZERO VANILLA (11) BOITE 0.33L 81X6 PPD SLEEK</v>
          </cell>
          <cell r="E615" t="str">
            <v>Coca-Cola/Coca-Cola Zero</v>
          </cell>
          <cell r="F615" t="str">
            <v>Mix</v>
          </cell>
          <cell r="G615" t="str">
            <v>SLEEKCAN</v>
          </cell>
          <cell r="H615" t="str">
            <v xml:space="preserve"> %</v>
          </cell>
          <cell r="I615" t="str">
            <v>81 x 6 x 0.33L</v>
          </cell>
          <cell r="J615" t="str">
            <v/>
          </cell>
          <cell r="K615">
            <v>486</v>
          </cell>
          <cell r="L615" t="str">
            <v>6% - 3%</v>
          </cell>
          <cell r="M615" t="str">
            <v>6</v>
          </cell>
          <cell r="N615" t="str">
            <v>M</v>
          </cell>
          <cell r="O615" t="str">
            <v>0</v>
          </cell>
          <cell r="P615">
            <v>0.33</v>
          </cell>
          <cell r="Q615" t="str">
            <v>n/a</v>
          </cell>
          <cell r="R615" t="str">
            <v>5.8 x 5.8 x 14.55</v>
          </cell>
          <cell r="S615">
            <v>0.34100000000000003</v>
          </cell>
          <cell r="T615">
            <v>0.35299999999999998</v>
          </cell>
          <cell r="U615">
            <v>0</v>
          </cell>
          <cell r="V615" t="str">
            <v>6 x 0.33L</v>
          </cell>
          <cell r="W615" t="str">
            <v>SHRINK</v>
          </cell>
          <cell r="X615" t="str">
            <v>n/a</v>
          </cell>
          <cell r="Y615" t="str">
            <v>17.55 x 11.7 x 14.55</v>
          </cell>
          <cell r="Z615">
            <v>2.048</v>
          </cell>
          <cell r="AA615">
            <v>2.1269999999999998</v>
          </cell>
          <cell r="AB615">
            <v>0</v>
          </cell>
          <cell r="AC615" t="str">
            <v>81 x 6 x 0.33L</v>
          </cell>
          <cell r="AD615" t="str">
            <v>QUARTER PALLET</v>
          </cell>
          <cell r="AE615" t="str">
            <v>3383260020405</v>
          </cell>
          <cell r="AF615" t="str">
            <v>60 x 40 x 158.5</v>
          </cell>
          <cell r="AG615">
            <v>165.892</v>
          </cell>
          <cell r="AH615">
            <v>174.53100000000001</v>
          </cell>
          <cell r="AI615">
            <v>0</v>
          </cell>
          <cell r="AJ615">
            <v>4</v>
          </cell>
          <cell r="AK615">
            <v>1</v>
          </cell>
          <cell r="AL615">
            <v>4</v>
          </cell>
          <cell r="AM615">
            <v>1200</v>
          </cell>
          <cell r="AN615">
            <v>800</v>
          </cell>
          <cell r="AO615">
            <v>1729</v>
          </cell>
          <cell r="AP615">
            <v>663.56799999999998</v>
          </cell>
          <cell r="AQ615">
            <v>723.34799999999996</v>
          </cell>
          <cell r="AR615">
            <v>1</v>
          </cell>
          <cell r="AS615">
            <v>0</v>
          </cell>
          <cell r="AT615" t="str">
            <v>1xECHEP + 4x1/4 CHEP</v>
          </cell>
          <cell r="AU615" t="str">
            <v>3383260020412</v>
          </cell>
        </row>
        <row r="616">
          <cell r="A616">
            <v>645736</v>
          </cell>
          <cell r="B616" t="str">
            <v>1219</v>
          </cell>
          <cell r="C616" t="str">
            <v>MONSTER PIPELINE PUNCH (6) / ENERGY JUICE MANGO LOCO (6) / ULTRA (12) BLIK 0.50L X24 EURO CHEP</v>
          </cell>
          <cell r="D616" t="str">
            <v>MONSTER PIPELINE PUNCH (6) / ENERGY JUICE MANGO LOCO (6) / ULTRA (12) BOITE 0.50L X24 EURO CHEP</v>
          </cell>
          <cell r="E616" t="str">
            <v>Monster</v>
          </cell>
          <cell r="F616" t="str">
            <v>Mix</v>
          </cell>
          <cell r="G616" t="str">
            <v xml:space="preserve">CAN </v>
          </cell>
          <cell r="H616" t="str">
            <v xml:space="preserve"> %</v>
          </cell>
          <cell r="I616" t="str">
            <v>24 x 0.5L</v>
          </cell>
          <cell r="J616" t="str">
            <v/>
          </cell>
          <cell r="K616">
            <v>24</v>
          </cell>
          <cell r="L616" t="str">
            <v>6% - 3%</v>
          </cell>
          <cell r="M616" t="str">
            <v>24</v>
          </cell>
          <cell r="N616" t="str">
            <v>M</v>
          </cell>
          <cell r="O616" t="str">
            <v>0</v>
          </cell>
          <cell r="P616">
            <v>0.5</v>
          </cell>
          <cell r="Q616" t="str">
            <v>n/a</v>
          </cell>
          <cell r="R616" t="str">
            <v>6.65 x 6.65 x 16.8</v>
          </cell>
          <cell r="S616">
            <v>0.51300000000000001</v>
          </cell>
          <cell r="T616">
            <v>0.52900000000000003</v>
          </cell>
          <cell r="U616">
            <v>0</v>
          </cell>
          <cell r="V616" t="str">
            <v>1 x 0.5L</v>
          </cell>
          <cell r="W616" t="str">
            <v>CAN</v>
          </cell>
          <cell r="X616" t="str">
            <v>n/a</v>
          </cell>
          <cell r="Y616" t="str">
            <v>6.65 x 6.65 x 16.8</v>
          </cell>
          <cell r="Z616">
            <v>0.51300000000000001</v>
          </cell>
          <cell r="AA616">
            <v>0.52900000000000003</v>
          </cell>
          <cell r="AB616">
            <v>0</v>
          </cell>
          <cell r="AC616" t="str">
            <v>24 x 0.5L</v>
          </cell>
          <cell r="AD616" t="str">
            <v>TRAY WITH SHRINK</v>
          </cell>
          <cell r="AE616" t="str">
            <v>3383260020450</v>
          </cell>
          <cell r="AF616" t="str">
            <v>40.4 x 27.1 x 17.1</v>
          </cell>
          <cell r="AG616">
            <v>12.305</v>
          </cell>
          <cell r="AH616">
            <v>12.811</v>
          </cell>
          <cell r="AI616">
            <v>0</v>
          </cell>
          <cell r="AJ616">
            <v>9</v>
          </cell>
          <cell r="AK616">
            <v>7</v>
          </cell>
          <cell r="AL616">
            <v>63</v>
          </cell>
          <cell r="AM616">
            <v>1200</v>
          </cell>
          <cell r="AN616">
            <v>800</v>
          </cell>
          <cell r="AO616">
            <v>1341</v>
          </cell>
          <cell r="AP616">
            <v>775.21500000000003</v>
          </cell>
          <cell r="AQ616">
            <v>832.35299999999995</v>
          </cell>
          <cell r="AR616">
            <v>2</v>
          </cell>
          <cell r="AS616">
            <v>0</v>
          </cell>
          <cell r="AT616" t="str">
            <v>EURO CHEP</v>
          </cell>
          <cell r="AU616" t="str">
            <v>3383260020467</v>
          </cell>
        </row>
        <row r="617">
          <cell r="A617">
            <v>645737</v>
          </cell>
          <cell r="B617" t="str">
            <v>1220</v>
          </cell>
          <cell r="C617" t="str">
            <v>MONSTER ENERGY ZERO SUGAR GREEN (8) / ULTRA STRAWBERRY DREAMS (8) / ENERGY JUICE RIO PUNCH (8) BLIK 0.50L X24 EURO CHEP</v>
          </cell>
          <cell r="D617" t="str">
            <v>MONSTER ENERGY ZERO SUGAR GREEN (8) / ULTRA STRAWBERRY DREAMS (8) / ENERGY JUICE RIO PUNCH (8) BOITE 0.50L X24 EURO CHEP</v>
          </cell>
          <cell r="E617" t="str">
            <v>Monster</v>
          </cell>
          <cell r="F617" t="str">
            <v>Mix</v>
          </cell>
          <cell r="G617" t="str">
            <v xml:space="preserve">CAN </v>
          </cell>
          <cell r="H617" t="str">
            <v xml:space="preserve"> %</v>
          </cell>
          <cell r="I617" t="str">
            <v>24 x 0.5L</v>
          </cell>
          <cell r="J617" t="str">
            <v/>
          </cell>
          <cell r="K617">
            <v>24</v>
          </cell>
          <cell r="L617" t="str">
            <v>6% - 3%</v>
          </cell>
          <cell r="M617" t="str">
            <v>24</v>
          </cell>
          <cell r="N617" t="str">
            <v>M</v>
          </cell>
          <cell r="O617" t="str">
            <v>0</v>
          </cell>
          <cell r="P617">
            <v>0.5</v>
          </cell>
          <cell r="Q617" t="str">
            <v>n/a</v>
          </cell>
          <cell r="R617" t="str">
            <v>6.65 x 6.65 x 16.8</v>
          </cell>
          <cell r="S617">
            <v>0.50700000000000001</v>
          </cell>
          <cell r="T617">
            <v>0.52300000000000002</v>
          </cell>
          <cell r="U617">
            <v>0</v>
          </cell>
          <cell r="V617" t="str">
            <v>1 x 0.5L</v>
          </cell>
          <cell r="W617" t="str">
            <v>CAN</v>
          </cell>
          <cell r="X617" t="str">
            <v>n/a</v>
          </cell>
          <cell r="Y617" t="str">
            <v>6.65 x 6.65 x 16.8</v>
          </cell>
          <cell r="Z617">
            <v>0.50700000000000001</v>
          </cell>
          <cell r="AA617">
            <v>0.52300000000000002</v>
          </cell>
          <cell r="AB617">
            <v>0</v>
          </cell>
          <cell r="AC617" t="str">
            <v>24 x 0.5L</v>
          </cell>
          <cell r="AD617" t="str">
            <v>TRAY WITH SHRINK</v>
          </cell>
          <cell r="AE617" t="str">
            <v>3383260020474</v>
          </cell>
          <cell r="AF617" t="str">
            <v>40.4 x 27.1 x 17.1</v>
          </cell>
          <cell r="AG617">
            <v>12.167999999999999</v>
          </cell>
          <cell r="AH617">
            <v>12.673</v>
          </cell>
          <cell r="AI617">
            <v>0</v>
          </cell>
          <cell r="AJ617">
            <v>9</v>
          </cell>
          <cell r="AK617">
            <v>7</v>
          </cell>
          <cell r="AL617">
            <v>63</v>
          </cell>
          <cell r="AM617">
            <v>1200</v>
          </cell>
          <cell r="AN617">
            <v>800</v>
          </cell>
          <cell r="AO617">
            <v>1341</v>
          </cell>
          <cell r="AP617">
            <v>766.58399999999995</v>
          </cell>
          <cell r="AQ617">
            <v>823.68499999999995</v>
          </cell>
          <cell r="AR617">
            <v>2</v>
          </cell>
          <cell r="AS617">
            <v>0</v>
          </cell>
          <cell r="AT617" t="str">
            <v>EURO CHEP</v>
          </cell>
          <cell r="AU617" t="str">
            <v>3383260020481</v>
          </cell>
        </row>
        <row r="618">
          <cell r="A618">
            <v>645750</v>
          </cell>
          <cell r="B618" t="str">
            <v>4138</v>
          </cell>
          <cell r="C618" t="str">
            <v>COCA-COLA ZERO BLIK 0.20L 4X6 EURO</v>
          </cell>
          <cell r="D618" t="str">
            <v>COCA-COLA ZERO BOITE 0.20L 4X6 EURO</v>
          </cell>
          <cell r="E618" t="str">
            <v>Coca-Cola Zero</v>
          </cell>
          <cell r="F618" t="str">
            <v/>
          </cell>
          <cell r="G618" t="str">
            <v xml:space="preserve">SLIMCAN </v>
          </cell>
          <cell r="H618" t="str">
            <v xml:space="preserve"> %</v>
          </cell>
          <cell r="I618" t="str">
            <v>4 x 6 x 0.2L</v>
          </cell>
          <cell r="J618" t="str">
            <v/>
          </cell>
          <cell r="K618">
            <v>24</v>
          </cell>
          <cell r="L618" t="str">
            <v>6% - 3%</v>
          </cell>
          <cell r="M618" t="str">
            <v>6</v>
          </cell>
          <cell r="N618" t="str">
            <v>M</v>
          </cell>
          <cell r="O618" t="str">
            <v>0</v>
          </cell>
          <cell r="P618">
            <v>0.2</v>
          </cell>
          <cell r="Q618" t="str">
            <v>5449000158895</v>
          </cell>
          <cell r="R618" t="str">
            <v>5.35 x 5.35 x 11.12</v>
          </cell>
          <cell r="S618">
            <v>0.2</v>
          </cell>
          <cell r="T618">
            <v>0.21</v>
          </cell>
          <cell r="U618">
            <v>0</v>
          </cell>
          <cell r="V618" t="str">
            <v>6 x 0.2L</v>
          </cell>
          <cell r="W618" t="str">
            <v>CARDBOARD</v>
          </cell>
          <cell r="X618" t="str">
            <v>5449000243195</v>
          </cell>
          <cell r="Y618" t="str">
            <v>16.3 x 10.9 x 11.4</v>
          </cell>
          <cell r="Z618">
            <v>1.198</v>
          </cell>
          <cell r="AA618">
            <v>1.29</v>
          </cell>
          <cell r="AB618">
            <v>0</v>
          </cell>
          <cell r="AC618" t="str">
            <v>4 x 6 x 0.2L</v>
          </cell>
          <cell r="AD618" t="str">
            <v>TRAY OVER CARDBOARD</v>
          </cell>
          <cell r="AE618" t="str">
            <v>5449000321046</v>
          </cell>
          <cell r="AF618" t="str">
            <v>33.1 x 22.3 x 11.7</v>
          </cell>
          <cell r="AG618">
            <v>4.79</v>
          </cell>
          <cell r="AH618">
            <v>5.2080000000000002</v>
          </cell>
          <cell r="AI618">
            <v>0</v>
          </cell>
          <cell r="AJ618">
            <v>12</v>
          </cell>
          <cell r="AK618">
            <v>11</v>
          </cell>
          <cell r="AL618">
            <v>132</v>
          </cell>
          <cell r="AM618">
            <v>1216</v>
          </cell>
          <cell r="AN618">
            <v>800</v>
          </cell>
          <cell r="AO618">
            <v>1432</v>
          </cell>
          <cell r="AP618">
            <v>632.28</v>
          </cell>
          <cell r="AQ618">
            <v>712.98599999999999</v>
          </cell>
          <cell r="AR618">
            <v>3</v>
          </cell>
          <cell r="AS618">
            <v>0</v>
          </cell>
          <cell r="AT618" t="str">
            <v>EURO CHEP</v>
          </cell>
          <cell r="AU618" t="str">
            <v>5449000738325</v>
          </cell>
        </row>
        <row r="619">
          <cell r="A619">
            <v>645751</v>
          </cell>
          <cell r="B619" t="str">
            <v>4137</v>
          </cell>
          <cell r="C619" t="str">
            <v>COCA-COLA BLIK 0.20L 4X6 EURO</v>
          </cell>
          <cell r="D619" t="str">
            <v>COCA-COLA BOITE 0.20L 4X6 EURO</v>
          </cell>
          <cell r="E619" t="str">
            <v>Coca-Cola</v>
          </cell>
          <cell r="F619" t="str">
            <v/>
          </cell>
          <cell r="G619" t="str">
            <v xml:space="preserve">SLIMCAN </v>
          </cell>
          <cell r="H619" t="str">
            <v xml:space="preserve"> %</v>
          </cell>
          <cell r="I619" t="str">
            <v>4 x 6 x 0.2L</v>
          </cell>
          <cell r="J619" t="str">
            <v/>
          </cell>
          <cell r="K619">
            <v>24</v>
          </cell>
          <cell r="L619" t="str">
            <v>6% - 3%</v>
          </cell>
          <cell r="M619" t="str">
            <v>12</v>
          </cell>
          <cell r="N619" t="str">
            <v>M</v>
          </cell>
          <cell r="O619" t="str">
            <v>0</v>
          </cell>
          <cell r="P619">
            <v>0.2</v>
          </cell>
          <cell r="Q619" t="str">
            <v>5449000011114</v>
          </cell>
          <cell r="R619" t="str">
            <v>5.35 x 5.35 x 11.12</v>
          </cell>
          <cell r="S619">
            <v>0.20799999999999999</v>
          </cell>
          <cell r="T619">
            <v>0.218</v>
          </cell>
          <cell r="U619">
            <v>0</v>
          </cell>
          <cell r="V619" t="str">
            <v>6 x 0.2L</v>
          </cell>
          <cell r="W619" t="str">
            <v>CARDBOARD</v>
          </cell>
          <cell r="X619" t="str">
            <v>5449000243171</v>
          </cell>
          <cell r="Y619" t="str">
            <v>16.3 x 10.9 x 11.4</v>
          </cell>
          <cell r="Z619">
            <v>1.246</v>
          </cell>
          <cell r="AA619">
            <v>1.3380000000000001</v>
          </cell>
          <cell r="AB619">
            <v>0</v>
          </cell>
          <cell r="AC619" t="str">
            <v>4 x 6 x 0.2L</v>
          </cell>
          <cell r="AD619" t="str">
            <v>TRAY OVER CARDBOARD</v>
          </cell>
          <cell r="AE619" t="str">
            <v>5449000321039</v>
          </cell>
          <cell r="AF619" t="str">
            <v>33.1 x 22.3 x 11.7</v>
          </cell>
          <cell r="AG619">
            <v>4.9850000000000003</v>
          </cell>
          <cell r="AH619">
            <v>5.4029999999999996</v>
          </cell>
          <cell r="AI619">
            <v>0</v>
          </cell>
          <cell r="AJ619">
            <v>12</v>
          </cell>
          <cell r="AK619">
            <v>11</v>
          </cell>
          <cell r="AL619">
            <v>132</v>
          </cell>
          <cell r="AM619">
            <v>1216</v>
          </cell>
          <cell r="AN619">
            <v>800</v>
          </cell>
          <cell r="AO619">
            <v>1432</v>
          </cell>
          <cell r="AP619">
            <v>658.02</v>
          </cell>
          <cell r="AQ619">
            <v>738.71</v>
          </cell>
          <cell r="AR619">
            <v>3</v>
          </cell>
          <cell r="AS619">
            <v>0</v>
          </cell>
          <cell r="AT619" t="str">
            <v>EURO CHEP</v>
          </cell>
          <cell r="AU619" t="str">
            <v>5449000738332</v>
          </cell>
        </row>
        <row r="620">
          <cell r="A620">
            <v>645755</v>
          </cell>
          <cell r="B620" t="str">
            <v>3219</v>
          </cell>
          <cell r="C620" t="str">
            <v>FANTA ORANGE (23)/FANTA ZERO (8)/FANTA LEMON (7)/SPRITE (10) PET 1.5L X4 HP DUSSELDORF</v>
          </cell>
          <cell r="D620" t="str">
            <v>FANTA ORANGE (23)/FANTA ZERO (8)/FANTA LEMON (7)/SPRITE (10) PET 1.5L X4 HP DUSSELDORF</v>
          </cell>
          <cell r="E620" t="str">
            <v>Fanta Orange/Fanta Orange Zero Sugar/Fanta Lemon/Sprite</v>
          </cell>
          <cell r="F620" t="str">
            <v>Mix</v>
          </cell>
          <cell r="G620" t="str">
            <v>PET</v>
          </cell>
          <cell r="H620" t="str">
            <v xml:space="preserve"> %</v>
          </cell>
          <cell r="I620" t="str">
            <v>48 x 4 x 1.5L</v>
          </cell>
          <cell r="J620" t="str">
            <v/>
          </cell>
          <cell r="K620">
            <v>192</v>
          </cell>
          <cell r="L620" t="str">
            <v>6% - 3%</v>
          </cell>
          <cell r="M620" t="str">
            <v>6</v>
          </cell>
          <cell r="N620" t="str">
            <v>M</v>
          </cell>
          <cell r="O620" t="str">
            <v>0</v>
          </cell>
          <cell r="P620">
            <v>1.5</v>
          </cell>
          <cell r="Q620" t="str">
            <v>n/a</v>
          </cell>
          <cell r="R620" t="str">
            <v>9.48 x 9.48 x 31.6</v>
          </cell>
          <cell r="S620">
            <v>1.5469999999999999</v>
          </cell>
          <cell r="T620">
            <v>1.589</v>
          </cell>
          <cell r="U620">
            <v>0</v>
          </cell>
          <cell r="V620" t="str">
            <v>4 x 1.5L</v>
          </cell>
          <cell r="W620" t="str">
            <v>SHRINK</v>
          </cell>
          <cell r="X620" t="str">
            <v>n/a</v>
          </cell>
          <cell r="Y620" t="str">
            <v>18.95 x 18.95 x 31.6</v>
          </cell>
          <cell r="Z620">
            <v>6.1870000000000003</v>
          </cell>
          <cell r="AA620">
            <v>6.3710000000000004</v>
          </cell>
          <cell r="AB620">
            <v>0</v>
          </cell>
          <cell r="AC620" t="str">
            <v>48 x 4 x 1.5L</v>
          </cell>
          <cell r="AD620" t="str">
            <v>HALF PALLET</v>
          </cell>
          <cell r="AE620" t="str">
            <v>3383260020511</v>
          </cell>
          <cell r="AF620" t="str">
            <v>80 x 60 x 141.4</v>
          </cell>
          <cell r="AG620">
            <v>296.976</v>
          </cell>
          <cell r="AH620">
            <v>319.45299999999997</v>
          </cell>
          <cell r="AI620">
            <v>0</v>
          </cell>
          <cell r="AJ620">
            <v>2</v>
          </cell>
          <cell r="AK620">
            <v>1</v>
          </cell>
          <cell r="AL620">
            <v>2</v>
          </cell>
          <cell r="AM620">
            <v>1200</v>
          </cell>
          <cell r="AN620">
            <v>1000</v>
          </cell>
          <cell r="AO620">
            <v>1577</v>
          </cell>
          <cell r="AP620">
            <v>593.952</v>
          </cell>
          <cell r="AQ620">
            <v>668.904</v>
          </cell>
          <cell r="AR620">
            <v>2</v>
          </cell>
          <cell r="AS620">
            <v>0</v>
          </cell>
          <cell r="AT620" t="str">
            <v>2x Dusseldorfer CHEP</v>
          </cell>
          <cell r="AU620" t="str">
            <v>3383260020528</v>
          </cell>
        </row>
        <row r="621">
          <cell r="A621">
            <v>645756</v>
          </cell>
          <cell r="B621" t="str">
            <v>6365</v>
          </cell>
          <cell r="C621" t="str">
            <v>FUZE TEA BLACK TEA PEACH HIBISCUS (27)6P /FUZE TEA GREEN TEA MANGO CHAMOMILE (15)6P /FUZE TEA LIME MINT (9)4P PET 0.40L 42X6 9X4 PPD</v>
          </cell>
          <cell r="D621" t="str">
            <v>FUZE TEA BLACK TEA PEACH HIBISCUS (27)6P /FUZE TEA GREEN TEA MANGO CHAMOMILE (15)6P /FUZE TEA LIME MINT (9)4P PET 0.40L 42X6 9X4 PPD</v>
          </cell>
          <cell r="E621" t="str">
            <v>Fuze tea</v>
          </cell>
          <cell r="F621" t="str">
            <v>Mix</v>
          </cell>
          <cell r="G621" t="str">
            <v>PET</v>
          </cell>
          <cell r="H621" t="str">
            <v xml:space="preserve"> %</v>
          </cell>
          <cell r="I621" t="str">
            <v>42 x 6 x 0.4L/9 x 4 x 0.4L</v>
          </cell>
          <cell r="J621" t="str">
            <v/>
          </cell>
          <cell r="K621">
            <v>288</v>
          </cell>
          <cell r="L621" t="str">
            <v>6% - 3%</v>
          </cell>
          <cell r="M621" t="str">
            <v>7</v>
          </cell>
          <cell r="N621" t="str">
            <v>M</v>
          </cell>
          <cell r="O621" t="str">
            <v>0</v>
          </cell>
          <cell r="P621">
            <v>0.4</v>
          </cell>
          <cell r="Q621" t="str">
            <v>n/a</v>
          </cell>
          <cell r="R621" t="str">
            <v>6.31 x 6.31 x 19.5</v>
          </cell>
          <cell r="S621">
            <v>0.40600000000000003</v>
          </cell>
          <cell r="T621">
            <v>0.42899999999999999</v>
          </cell>
          <cell r="U621">
            <v>0</v>
          </cell>
          <cell r="V621" t="str">
            <v>6 x 0.4L/4 x 0.4L</v>
          </cell>
          <cell r="W621" t="str">
            <v>SHRINK</v>
          </cell>
          <cell r="X621" t="str">
            <v>n/a</v>
          </cell>
          <cell r="Y621" t="str">
            <v>19.05 x 12.7 x 19.5/12.7 x 12.7 x 19.5</v>
          </cell>
          <cell r="Z621">
            <v>2.2930000000000001</v>
          </cell>
          <cell r="AA621">
            <v>2.4319999999999999</v>
          </cell>
          <cell r="AB621">
            <v>0</v>
          </cell>
          <cell r="AC621" t="str">
            <v>42 x 6 x 0.4L/9 x 4 x 0.4L</v>
          </cell>
          <cell r="AD621" t="str">
            <v>QUARTER PALLET DISPLAY</v>
          </cell>
          <cell r="AE621" t="str">
            <v>3383260020535</v>
          </cell>
          <cell r="AF621" t="str">
            <v>60 x 40 x 131.5</v>
          </cell>
          <cell r="AG621">
            <v>116.95099999999999</v>
          </cell>
          <cell r="AH621">
            <v>132.22800000000001</v>
          </cell>
          <cell r="AI621">
            <v>0</v>
          </cell>
          <cell r="AJ621">
            <v>4</v>
          </cell>
          <cell r="AK621">
            <v>1</v>
          </cell>
          <cell r="AL621">
            <v>4</v>
          </cell>
          <cell r="AM621">
            <v>1200</v>
          </cell>
          <cell r="AN621">
            <v>800</v>
          </cell>
          <cell r="AO621">
            <v>1460</v>
          </cell>
          <cell r="AP621">
            <v>467.80399999999997</v>
          </cell>
          <cell r="AQ621">
            <v>553.91899999999998</v>
          </cell>
          <cell r="AR621">
            <v>1</v>
          </cell>
          <cell r="AS621">
            <v>0</v>
          </cell>
          <cell r="AT621" t="str">
            <v>1xECHEP + 4x1/4 CHEP</v>
          </cell>
          <cell r="AU621" t="str">
            <v>3383260020542</v>
          </cell>
        </row>
        <row r="622">
          <cell r="A622">
            <v>645759</v>
          </cell>
          <cell r="B622" t="str">
            <v>3220</v>
          </cell>
          <cell r="C622" t="str">
            <v>MONSTER ENERGY (27)/MONSTER ENERGY JUICE MANGO LOCO (11)/MONSTER ULTRA (16) BLIK 0.50L 54X4 PPD</v>
          </cell>
          <cell r="D622" t="str">
            <v>MONSTER ENERGY (27)/MONSTER ENERGY JUICE MANGO LOCO (11)/MONSTER ULTRA (16) BOITE 0.50L 54X4 PPD</v>
          </cell>
          <cell r="E622" t="str">
            <v>Monster</v>
          </cell>
          <cell r="F622" t="str">
            <v>Mix</v>
          </cell>
          <cell r="G622" t="str">
            <v xml:space="preserve">CAN </v>
          </cell>
          <cell r="H622" t="str">
            <v xml:space="preserve"> %</v>
          </cell>
          <cell r="I622" t="str">
            <v>54 x 4 x 0.5L</v>
          </cell>
          <cell r="J622" t="str">
            <v/>
          </cell>
          <cell r="K622">
            <v>216</v>
          </cell>
          <cell r="L622" t="str">
            <v>6% - 3%</v>
          </cell>
          <cell r="M622" t="str">
            <v>24</v>
          </cell>
          <cell r="N622" t="str">
            <v>M</v>
          </cell>
          <cell r="O622" t="str">
            <v>0</v>
          </cell>
          <cell r="P622">
            <v>0.5</v>
          </cell>
          <cell r="Q622" t="str">
            <v>n/a</v>
          </cell>
          <cell r="R622" t="str">
            <v>6.65 x 6.65 x 16.8</v>
          </cell>
          <cell r="S622">
            <v>0.51700000000000002</v>
          </cell>
          <cell r="T622">
            <v>0.53300000000000003</v>
          </cell>
          <cell r="U622">
            <v>0</v>
          </cell>
          <cell r="V622" t="str">
            <v>4 x 0.5L</v>
          </cell>
          <cell r="W622" t="str">
            <v>SHRINK</v>
          </cell>
          <cell r="X622" t="str">
            <v>n/a</v>
          </cell>
          <cell r="Y622" t="str">
            <v>13.3 x 13.3 x 16.83</v>
          </cell>
          <cell r="Z622">
            <v>2.069</v>
          </cell>
          <cell r="AA622">
            <v>2.1970000000000001</v>
          </cell>
          <cell r="AB622">
            <v>0</v>
          </cell>
          <cell r="AC622" t="str">
            <v>54 x 4 x 0.5L</v>
          </cell>
          <cell r="AD622" t="str">
            <v>QUARTER PALLET DISPLAY</v>
          </cell>
          <cell r="AE622" t="str">
            <v>3383260020559</v>
          </cell>
          <cell r="AF622" t="str">
            <v>60 x 40 x 115.48</v>
          </cell>
          <cell r="AG622">
            <v>111.738</v>
          </cell>
          <cell r="AH622">
            <v>125.504</v>
          </cell>
          <cell r="AI622">
            <v>0</v>
          </cell>
          <cell r="AJ622">
            <v>4</v>
          </cell>
          <cell r="AK622">
            <v>1</v>
          </cell>
          <cell r="AL622">
            <v>4</v>
          </cell>
          <cell r="AM622">
            <v>1200</v>
          </cell>
          <cell r="AN622">
            <v>800</v>
          </cell>
          <cell r="AO622">
            <v>1298.8</v>
          </cell>
          <cell r="AP622">
            <v>446.952</v>
          </cell>
          <cell r="AQ622">
            <v>527.23599999999999</v>
          </cell>
          <cell r="AR622">
            <v>1</v>
          </cell>
          <cell r="AS622">
            <v>0</v>
          </cell>
          <cell r="AT622" t="str">
            <v>1xECHEP + 4x1/4 CHEP</v>
          </cell>
          <cell r="AU622" t="str">
            <v>3383260020566</v>
          </cell>
        </row>
        <row r="623">
          <cell r="A623">
            <v>645773</v>
          </cell>
          <cell r="B623" t="str">
            <v>6369</v>
          </cell>
          <cell r="C623" t="str">
            <v>FANTA SINAAS PET 2L X6 1.5L+500ML FREE INPUT</v>
          </cell>
          <cell r="D623" t="str">
            <v>FANTA ORANGE PET 2L X6 1.5L+500ML FREE INPUT</v>
          </cell>
          <cell r="E623" t="str">
            <v>Fanta</v>
          </cell>
          <cell r="F623" t="str">
            <v>Orange</v>
          </cell>
          <cell r="G623" t="str">
            <v>PET</v>
          </cell>
          <cell r="H623" t="str">
            <v xml:space="preserve"> %</v>
          </cell>
          <cell r="I623" t="str">
            <v>6 x 2L</v>
          </cell>
          <cell r="J623" t="str">
            <v>1.5L+500ML FREE</v>
          </cell>
          <cell r="K623">
            <v>6</v>
          </cell>
          <cell r="L623" t="str">
            <v>6% - 3%</v>
          </cell>
          <cell r="M623" t="str">
            <v>6</v>
          </cell>
          <cell r="N623" t="str">
            <v>M</v>
          </cell>
          <cell r="O623" t="str">
            <v>0</v>
          </cell>
          <cell r="P623">
            <v>2</v>
          </cell>
          <cell r="Q623" t="str">
            <v>5000112506495</v>
          </cell>
          <cell r="R623" t="str">
            <v>10 x 10 x 35.5</v>
          </cell>
          <cell r="S623">
            <v>2.0819999999999999</v>
          </cell>
          <cell r="T623">
            <v>2.1269999999999998</v>
          </cell>
          <cell r="U623">
            <v>0</v>
          </cell>
          <cell r="V623" t="str">
            <v>1 x 2L</v>
          </cell>
          <cell r="W623" t="str">
            <v>PET</v>
          </cell>
          <cell r="X623" t="str">
            <v>5000112506495</v>
          </cell>
          <cell r="Y623" t="str">
            <v>10 x 10 x 35.5</v>
          </cell>
          <cell r="Z623">
            <v>2.0819999999999999</v>
          </cell>
          <cell r="AA623">
            <v>2.1269999999999998</v>
          </cell>
          <cell r="AB623">
            <v>0</v>
          </cell>
          <cell r="AC623" t="str">
            <v>6 x 2L</v>
          </cell>
          <cell r="AD623" t="str">
            <v>SHRINKWRAPPED</v>
          </cell>
          <cell r="AE623" t="str">
            <v>5000112700442</v>
          </cell>
          <cell r="AF623" t="str">
            <v>30 x 20 x 35.6</v>
          </cell>
          <cell r="AG623">
            <v>12.494</v>
          </cell>
          <cell r="AH623">
            <v>12.791</v>
          </cell>
          <cell r="AI623">
            <v>0</v>
          </cell>
          <cell r="AJ623">
            <v>20</v>
          </cell>
          <cell r="AK623">
            <v>4</v>
          </cell>
          <cell r="AL623">
            <v>80</v>
          </cell>
          <cell r="AM623">
            <v>1200</v>
          </cell>
          <cell r="AN623">
            <v>1000</v>
          </cell>
          <cell r="AO623">
            <v>1607</v>
          </cell>
          <cell r="AP623">
            <v>999.52</v>
          </cell>
          <cell r="AQ623">
            <v>1056.2149999999999</v>
          </cell>
          <cell r="AR623">
            <v>2</v>
          </cell>
          <cell r="AS623">
            <v>0</v>
          </cell>
          <cell r="AT623" t="str">
            <v>CHEP</v>
          </cell>
          <cell r="AU623" t="str">
            <v>5000112482652</v>
          </cell>
        </row>
        <row r="624">
          <cell r="A624">
            <v>645810</v>
          </cell>
          <cell r="B624" t="str">
            <v>4145</v>
          </cell>
          <cell r="C624" t="str">
            <v>SPRITE BLIK 0.20L 4X6 EURO</v>
          </cell>
          <cell r="D624" t="str">
            <v>SPRITE BOITE 0.20L 4X6 EURO</v>
          </cell>
          <cell r="E624" t="str">
            <v>Sprite</v>
          </cell>
          <cell r="F624" t="str">
            <v/>
          </cell>
          <cell r="G624" t="str">
            <v xml:space="preserve">SLIMCAN </v>
          </cell>
          <cell r="H624" t="str">
            <v xml:space="preserve"> %</v>
          </cell>
          <cell r="I624" t="str">
            <v>4 x 6 x 0.2L</v>
          </cell>
          <cell r="J624" t="str">
            <v/>
          </cell>
          <cell r="K624">
            <v>24</v>
          </cell>
          <cell r="L624" t="str">
            <v>6% - 3%</v>
          </cell>
          <cell r="M624" t="str">
            <v>12</v>
          </cell>
          <cell r="N624" t="str">
            <v>M</v>
          </cell>
          <cell r="O624" t="str">
            <v>0</v>
          </cell>
          <cell r="P624">
            <v>0.2</v>
          </cell>
          <cell r="Q624" t="str">
            <v>5449000159144</v>
          </cell>
          <cell r="R624" t="str">
            <v>5.35 x 5.35 x 11.12</v>
          </cell>
          <cell r="S624">
            <v>0.20499999999999999</v>
          </cell>
          <cell r="T624">
            <v>0.215</v>
          </cell>
          <cell r="U624">
            <v>0</v>
          </cell>
          <cell r="V624" t="str">
            <v>6 x 0.2L</v>
          </cell>
          <cell r="W624" t="str">
            <v>CARDBOARD</v>
          </cell>
          <cell r="X624" t="str">
            <v>5449000350695</v>
          </cell>
          <cell r="Y624" t="str">
            <v>16.3 x 10.9 x 11.4</v>
          </cell>
          <cell r="Z624">
            <v>1.228</v>
          </cell>
          <cell r="AA624">
            <v>1.32</v>
          </cell>
          <cell r="AB624">
            <v>0</v>
          </cell>
          <cell r="AC624" t="str">
            <v>4 x 6 x 0.2L</v>
          </cell>
          <cell r="AD624" t="str">
            <v>TRAY OVER CARDBOARD</v>
          </cell>
          <cell r="AE624" t="str">
            <v>5449000350701</v>
          </cell>
          <cell r="AF624" t="str">
            <v>33.1 x 22.3 x 11.7</v>
          </cell>
          <cell r="AG624">
            <v>4.9130000000000003</v>
          </cell>
          <cell r="AH624">
            <v>5.3310000000000004</v>
          </cell>
          <cell r="AI624">
            <v>0</v>
          </cell>
          <cell r="AJ624">
            <v>12</v>
          </cell>
          <cell r="AK624">
            <v>11</v>
          </cell>
          <cell r="AL624">
            <v>132</v>
          </cell>
          <cell r="AM624">
            <v>1216</v>
          </cell>
          <cell r="AN624">
            <v>800</v>
          </cell>
          <cell r="AO624">
            <v>1432</v>
          </cell>
          <cell r="AP624">
            <v>648.51599999999996</v>
          </cell>
          <cell r="AQ624">
            <v>729.20600000000002</v>
          </cell>
          <cell r="AR624">
            <v>3</v>
          </cell>
          <cell r="AS624">
            <v>0</v>
          </cell>
          <cell r="AT624" t="str">
            <v>EURO CHEP</v>
          </cell>
          <cell r="AU624" t="str">
            <v>5449000739216</v>
          </cell>
        </row>
        <row r="625">
          <cell r="A625">
            <v>645811</v>
          </cell>
          <cell r="B625" t="str">
            <v>4142</v>
          </cell>
          <cell r="C625" t="str">
            <v>FANTA SINAAS BLIK 0.20L 4X6 EURO</v>
          </cell>
          <cell r="D625" t="str">
            <v>FANTA ORANGE BOITE 0.20L 4X6 EURO</v>
          </cell>
          <cell r="E625" t="str">
            <v>Fanta</v>
          </cell>
          <cell r="F625" t="str">
            <v>Orange</v>
          </cell>
          <cell r="G625" t="str">
            <v xml:space="preserve">SLIMCAN </v>
          </cell>
          <cell r="H625" t="str">
            <v xml:space="preserve"> %</v>
          </cell>
          <cell r="I625" t="str">
            <v>4 x 6 x 0.2L</v>
          </cell>
          <cell r="J625" t="str">
            <v/>
          </cell>
          <cell r="K625">
            <v>24</v>
          </cell>
          <cell r="L625" t="str">
            <v>6% - 3%</v>
          </cell>
          <cell r="M625" t="str">
            <v>12</v>
          </cell>
          <cell r="N625" t="str">
            <v>M</v>
          </cell>
          <cell r="O625" t="str">
            <v>0</v>
          </cell>
          <cell r="P625">
            <v>0.2</v>
          </cell>
          <cell r="Q625" t="str">
            <v>5449000159151</v>
          </cell>
          <cell r="R625" t="str">
            <v>5.35 x 5.35 x 11.12</v>
          </cell>
          <cell r="S625">
            <v>0.20799999999999999</v>
          </cell>
          <cell r="T625">
            <v>0.218</v>
          </cell>
          <cell r="U625">
            <v>0</v>
          </cell>
          <cell r="V625" t="str">
            <v>6 x 0.2L</v>
          </cell>
          <cell r="W625" t="str">
            <v>CARDBOARD</v>
          </cell>
          <cell r="X625" t="str">
            <v>5449000350718</v>
          </cell>
          <cell r="Y625" t="str">
            <v>16.3 x 10.9 x 11.4</v>
          </cell>
          <cell r="Z625">
            <v>1.2490000000000001</v>
          </cell>
          <cell r="AA625">
            <v>1.341</v>
          </cell>
          <cell r="AB625">
            <v>0</v>
          </cell>
          <cell r="AC625" t="str">
            <v>4 x 6 x 0.2L</v>
          </cell>
          <cell r="AD625" t="str">
            <v>TRAY OVER CARDBOARD</v>
          </cell>
          <cell r="AE625" t="str">
            <v>5449000350725</v>
          </cell>
          <cell r="AF625" t="str">
            <v>33.1 x 22.3 x 11.7</v>
          </cell>
          <cell r="AG625">
            <v>4.9969999999999999</v>
          </cell>
          <cell r="AH625">
            <v>5.4160000000000004</v>
          </cell>
          <cell r="AI625">
            <v>0</v>
          </cell>
          <cell r="AJ625">
            <v>12</v>
          </cell>
          <cell r="AK625">
            <v>11</v>
          </cell>
          <cell r="AL625">
            <v>132</v>
          </cell>
          <cell r="AM625">
            <v>1216</v>
          </cell>
          <cell r="AN625">
            <v>800</v>
          </cell>
          <cell r="AO625">
            <v>1432</v>
          </cell>
          <cell r="AP625">
            <v>659.60400000000004</v>
          </cell>
          <cell r="AQ625">
            <v>740.37599999999998</v>
          </cell>
          <cell r="AR625">
            <v>3</v>
          </cell>
          <cell r="AS625">
            <v>0</v>
          </cell>
          <cell r="AT625" t="str">
            <v>EURO CHEP</v>
          </cell>
          <cell r="AU625" t="str">
            <v>5449000739209</v>
          </cell>
        </row>
        <row r="626">
          <cell r="A626">
            <v>645856</v>
          </cell>
          <cell r="B626" t="str">
            <v>4126</v>
          </cell>
          <cell r="C626" t="str">
            <v>COCA-COLA (75) / COCA-COLA ZERO (75) PET 2L X150 DD 1.5L+500ML FREE</v>
          </cell>
          <cell r="D626" t="str">
            <v>COCA-COLA (75) / COCA-COLA ZERO (75) PET 2L X150 DD 1.5L+500ML FREE</v>
          </cell>
          <cell r="E626" t="str">
            <v>Coca-Cola/ Coca-Cola Zero</v>
          </cell>
          <cell r="F626" t="str">
            <v>Mix</v>
          </cell>
          <cell r="G626" t="str">
            <v>PET</v>
          </cell>
          <cell r="H626" t="str">
            <v xml:space="preserve"> %</v>
          </cell>
          <cell r="I626" t="str">
            <v>150 x 2L</v>
          </cell>
          <cell r="J626" t="str">
            <v>1.5L+500ML FREE</v>
          </cell>
          <cell r="K626">
            <v>150</v>
          </cell>
          <cell r="L626" t="str">
            <v>6% - 3%</v>
          </cell>
          <cell r="M626" t="str">
            <v>6</v>
          </cell>
          <cell r="N626" t="str">
            <v>M</v>
          </cell>
          <cell r="O626" t="str">
            <v>0</v>
          </cell>
          <cell r="P626">
            <v>2</v>
          </cell>
          <cell r="Q626" t="str">
            <v>n/a</v>
          </cell>
          <cell r="R626" t="str">
            <v>10 x 10 x 35.7</v>
          </cell>
          <cell r="S626">
            <v>2.0369999999999999</v>
          </cell>
          <cell r="T626">
            <v>2.0819999999999999</v>
          </cell>
          <cell r="U626">
            <v>0</v>
          </cell>
          <cell r="V626" t="str">
            <v>1 x 2L</v>
          </cell>
          <cell r="W626" t="str">
            <v>PET</v>
          </cell>
          <cell r="X626" t="str">
            <v>n/a</v>
          </cell>
          <cell r="Y626" t="str">
            <v>10 x 10 x 35.7</v>
          </cell>
          <cell r="Z626">
            <v>2.0369999999999999</v>
          </cell>
          <cell r="AA626">
            <v>2.0819999999999999</v>
          </cell>
          <cell r="AB626">
            <v>0</v>
          </cell>
          <cell r="AC626" t="str">
            <v>150 x 2L</v>
          </cell>
          <cell r="AD626" t="str">
            <v>HALF PALLET</v>
          </cell>
          <cell r="AE626" t="str">
            <v>3383260020689</v>
          </cell>
          <cell r="AF626" t="str">
            <v>80 x 60 x 123.3</v>
          </cell>
          <cell r="AG626">
            <v>305.49</v>
          </cell>
          <cell r="AH626">
            <v>325.82100000000003</v>
          </cell>
          <cell r="AI626">
            <v>0</v>
          </cell>
          <cell r="AJ626">
            <v>2</v>
          </cell>
          <cell r="AK626">
            <v>1</v>
          </cell>
          <cell r="AL626">
            <v>2</v>
          </cell>
          <cell r="AM626">
            <v>1200</v>
          </cell>
          <cell r="AN626">
            <v>800</v>
          </cell>
          <cell r="AO626">
            <v>1374</v>
          </cell>
          <cell r="AP626">
            <v>610.98</v>
          </cell>
          <cell r="AQ626">
            <v>676.64200000000005</v>
          </cell>
          <cell r="AR626">
            <v>1</v>
          </cell>
          <cell r="AS626">
            <v>0</v>
          </cell>
          <cell r="AT626" t="str">
            <v>1xECHEP + 2x Dusseldorfer CHEP</v>
          </cell>
          <cell r="AU626" t="str">
            <v>3383260020696</v>
          </cell>
        </row>
        <row r="627">
          <cell r="A627">
            <v>645859</v>
          </cell>
          <cell r="B627" t="str">
            <v>4146</v>
          </cell>
          <cell r="C627" t="str">
            <v>MONSTER REHAB LEMON BLIK 0.50L X24</v>
          </cell>
          <cell r="D627" t="str">
            <v>MONSTER REHAB LEMON BOITE 0.50L X24</v>
          </cell>
          <cell r="E627" t="str">
            <v>Monster</v>
          </cell>
          <cell r="F627" t="str">
            <v>Rehab Lemon</v>
          </cell>
          <cell r="G627" t="str">
            <v xml:space="preserve">CAN </v>
          </cell>
          <cell r="H627" t="str">
            <v xml:space="preserve"> %</v>
          </cell>
          <cell r="I627" t="str">
            <v>24 x 0.5L</v>
          </cell>
          <cell r="J627" t="str">
            <v/>
          </cell>
          <cell r="K627">
            <v>24</v>
          </cell>
          <cell r="L627" t="str">
            <v>6% - 3%</v>
          </cell>
          <cell r="M627" t="str">
            <v>24</v>
          </cell>
          <cell r="N627" t="str">
            <v>M</v>
          </cell>
          <cell r="O627" t="str">
            <v>0</v>
          </cell>
          <cell r="P627">
            <v>0.5</v>
          </cell>
          <cell r="Q627" t="str">
            <v>5056784912478</v>
          </cell>
          <cell r="R627" t="str">
            <v>6.65 x 6.65 x 16.8</v>
          </cell>
          <cell r="S627">
            <v>0.50700000000000001</v>
          </cell>
          <cell r="T627">
            <v>0.52300000000000002</v>
          </cell>
          <cell r="U627">
            <v>0</v>
          </cell>
          <cell r="V627" t="str">
            <v>1 x 0.5L</v>
          </cell>
          <cell r="W627" t="str">
            <v>CAN</v>
          </cell>
          <cell r="X627" t="str">
            <v>5056784912478</v>
          </cell>
          <cell r="Y627" t="str">
            <v>6.65 x 6.65 x 16.8</v>
          </cell>
          <cell r="Z627">
            <v>0.50700000000000001</v>
          </cell>
          <cell r="AA627">
            <v>0.52300000000000002</v>
          </cell>
          <cell r="AB627">
            <v>0</v>
          </cell>
          <cell r="AC627" t="str">
            <v>24 x 0.5L</v>
          </cell>
          <cell r="AD627" t="str">
            <v>TRAY WITH SHRINK</v>
          </cell>
          <cell r="AE627" t="str">
            <v>5056784912485</v>
          </cell>
          <cell r="AF627" t="str">
            <v>40.5 x 27.2 x 17.1</v>
          </cell>
          <cell r="AG627">
            <v>12.156000000000001</v>
          </cell>
          <cell r="AH627">
            <v>12.648</v>
          </cell>
          <cell r="AI627">
            <v>0</v>
          </cell>
          <cell r="AJ627">
            <v>10</v>
          </cell>
          <cell r="AK627">
            <v>8</v>
          </cell>
          <cell r="AL627">
            <v>80</v>
          </cell>
          <cell r="AM627">
            <v>1217</v>
          </cell>
          <cell r="AN627">
            <v>1000</v>
          </cell>
          <cell r="AO627">
            <v>1529</v>
          </cell>
          <cell r="AP627">
            <v>972.48</v>
          </cell>
          <cell r="AQ627">
            <v>1042.54</v>
          </cell>
          <cell r="AR627">
            <v>3</v>
          </cell>
          <cell r="AS627">
            <v>0</v>
          </cell>
          <cell r="AT627" t="str">
            <v>CHEP</v>
          </cell>
          <cell r="AU627" t="str">
            <v>5056784912492</v>
          </cell>
        </row>
        <row r="628">
          <cell r="A628">
            <v>645867</v>
          </cell>
          <cell r="B628" t="str">
            <v>6370</v>
          </cell>
          <cell r="C628" t="str">
            <v>FANTA SINAAS PET 2L X150 DD 1.5L+500ML FREE</v>
          </cell>
          <cell r="D628" t="str">
            <v>FANTA ORANGE PET 2L X150 DD 1.5L+500ML FREE</v>
          </cell>
          <cell r="E628" t="str">
            <v>Fanta</v>
          </cell>
          <cell r="F628" t="str">
            <v>Orange</v>
          </cell>
          <cell r="G628" t="str">
            <v>PET</v>
          </cell>
          <cell r="H628" t="str">
            <v xml:space="preserve"> %</v>
          </cell>
          <cell r="I628" t="str">
            <v>150 x 2L</v>
          </cell>
          <cell r="J628" t="str">
            <v>1.5L+500ML FREE</v>
          </cell>
          <cell r="K628">
            <v>150</v>
          </cell>
          <cell r="L628" t="str">
            <v>6% - 3%</v>
          </cell>
          <cell r="M628" t="str">
            <v>6</v>
          </cell>
          <cell r="N628" t="str">
            <v>M</v>
          </cell>
          <cell r="O628" t="str">
            <v>0</v>
          </cell>
          <cell r="P628">
            <v>2</v>
          </cell>
          <cell r="Q628" t="str">
            <v>5000112506495</v>
          </cell>
          <cell r="R628" t="str">
            <v>10 x 10 x 35.5</v>
          </cell>
          <cell r="S628">
            <v>2.0819999999999999</v>
          </cell>
          <cell r="T628">
            <v>2.1269999999999998</v>
          </cell>
          <cell r="U628">
            <v>0</v>
          </cell>
          <cell r="V628" t="str">
            <v>1 x 2L</v>
          </cell>
          <cell r="W628" t="str">
            <v>PET</v>
          </cell>
          <cell r="X628" t="str">
            <v>5000112506495</v>
          </cell>
          <cell r="Y628" t="str">
            <v>10 x 10 x 35.5</v>
          </cell>
          <cell r="Z628">
            <v>2.0819999999999999</v>
          </cell>
          <cell r="AA628">
            <v>2.1269999999999998</v>
          </cell>
          <cell r="AB628">
            <v>0</v>
          </cell>
          <cell r="AC628" t="str">
            <v>150 x 2L</v>
          </cell>
          <cell r="AD628" t="str">
            <v>HALF PALLET</v>
          </cell>
          <cell r="AE628" t="str">
            <v>3383260020702</v>
          </cell>
          <cell r="AF628" t="str">
            <v>80 x 60 x 123.3</v>
          </cell>
          <cell r="AG628">
            <v>312.36900000000003</v>
          </cell>
          <cell r="AH628">
            <v>332.70499999999998</v>
          </cell>
          <cell r="AI628">
            <v>0</v>
          </cell>
          <cell r="AJ628">
            <v>2</v>
          </cell>
          <cell r="AK628">
            <v>1</v>
          </cell>
          <cell r="AL628">
            <v>2</v>
          </cell>
          <cell r="AM628">
            <v>1200</v>
          </cell>
          <cell r="AN628">
            <v>800</v>
          </cell>
          <cell r="AO628">
            <v>1374</v>
          </cell>
          <cell r="AP628">
            <v>624.73800000000006</v>
          </cell>
          <cell r="AQ628">
            <v>690.41</v>
          </cell>
          <cell r="AR628">
            <v>1</v>
          </cell>
          <cell r="AS628">
            <v>0</v>
          </cell>
          <cell r="AT628" t="str">
            <v>1xECHEP + 2x Dusseldorfer CHEP</v>
          </cell>
          <cell r="AU628" t="str">
            <v>3383260020719</v>
          </cell>
        </row>
        <row r="629">
          <cell r="A629">
            <v>645868</v>
          </cell>
          <cell r="B629" t="str">
            <v>1770</v>
          </cell>
          <cell r="C629" t="str">
            <v>MONSTER ENERGY JUICE MANGO LOCO (18) / MONSTER PIPELINE PUNCH (18) / MONSTER ENERGY ZERO SUGAR GREEN (18) / MONSTER ENERGY LANDO NORRIS ZERO SUGAR (18) BLIK 0.50L 72X4 PPD</v>
          </cell>
          <cell r="D629" t="str">
            <v>MONSTER ENERGY JUICE MANGO LOCO (18) / MONSTER PIPELINE PUNCH (18) / MONSTER ENERGY ZERO SUGAR GREEN (18) / MONSTER ENERGY LANDO NORRIS ZERO SUGAR (18) BOITE 0.50L 72X4 PPD</v>
          </cell>
          <cell r="E629" t="str">
            <v>Monster</v>
          </cell>
          <cell r="F629" t="str">
            <v>Mix</v>
          </cell>
          <cell r="G629" t="str">
            <v xml:space="preserve">CAN </v>
          </cell>
          <cell r="H629" t="str">
            <v xml:space="preserve"> %</v>
          </cell>
          <cell r="I629" t="str">
            <v>72 x 4 x 0.5L</v>
          </cell>
          <cell r="J629" t="str">
            <v/>
          </cell>
          <cell r="K629">
            <v>288</v>
          </cell>
          <cell r="L629" t="str">
            <v>6% - 3%</v>
          </cell>
          <cell r="M629" t="str">
            <v>24</v>
          </cell>
          <cell r="N629" t="str">
            <v>M</v>
          </cell>
          <cell r="O629" t="str">
            <v>0</v>
          </cell>
          <cell r="P629">
            <v>0.5</v>
          </cell>
          <cell r="Q629" t="str">
            <v>n/a</v>
          </cell>
          <cell r="R629" t="str">
            <v>6.65 x 6.65 x 16.8</v>
          </cell>
          <cell r="S629">
            <v>0.51300000000000001</v>
          </cell>
          <cell r="T629">
            <v>0.52900000000000003</v>
          </cell>
          <cell r="U629">
            <v>0</v>
          </cell>
          <cell r="V629" t="str">
            <v>4 x 0.5L</v>
          </cell>
          <cell r="W629" t="str">
            <v>SHRINK</v>
          </cell>
          <cell r="X629" t="str">
            <v>n/a</v>
          </cell>
          <cell r="Y629" t="str">
            <v>13.3 x 13.3 x 16.83</v>
          </cell>
          <cell r="Z629">
            <v>2.052</v>
          </cell>
          <cell r="AA629">
            <v>2.1230000000000002</v>
          </cell>
          <cell r="AB629">
            <v>0</v>
          </cell>
          <cell r="AC629" t="str">
            <v>72 x 4 x 0.5L</v>
          </cell>
          <cell r="AD629" t="str">
            <v>QUARTER PALLET DISPLAY</v>
          </cell>
          <cell r="AE629" t="str">
            <v>3383260020726</v>
          </cell>
          <cell r="AF629" t="str">
            <v>60 x 40 x 123.5</v>
          </cell>
          <cell r="AG629">
            <v>147.72800000000001</v>
          </cell>
          <cell r="AH629">
            <v>159.41800000000001</v>
          </cell>
          <cell r="AI629">
            <v>0</v>
          </cell>
          <cell r="AJ629">
            <v>4</v>
          </cell>
          <cell r="AK629">
            <v>1</v>
          </cell>
          <cell r="AL629">
            <v>4</v>
          </cell>
          <cell r="AM629">
            <v>1200</v>
          </cell>
          <cell r="AN629">
            <v>800</v>
          </cell>
          <cell r="AO629">
            <v>1379</v>
          </cell>
          <cell r="AP629">
            <v>590.91200000000003</v>
          </cell>
          <cell r="AQ629">
            <v>662.98299999999995</v>
          </cell>
          <cell r="AR629">
            <v>1</v>
          </cell>
          <cell r="AS629">
            <v>0</v>
          </cell>
          <cell r="AT629" t="str">
            <v>1xECHEP + 4x1/4 CHEP</v>
          </cell>
          <cell r="AU629" t="str">
            <v>3383260020733</v>
          </cell>
        </row>
        <row r="630">
          <cell r="A630">
            <v>645884</v>
          </cell>
          <cell r="B630" t="str">
            <v>6375</v>
          </cell>
          <cell r="C630" t="str">
            <v>FUZE TEA GREEN TEA PET 0.50L 6X4 400ML+100ML</v>
          </cell>
          <cell r="D630" t="str">
            <v>FUZE TEA GREEN TEA PET 0.50L 6X4 400ML+100ML</v>
          </cell>
          <cell r="E630" t="str">
            <v>Fuze tea</v>
          </cell>
          <cell r="F630" t="str">
            <v>Green Tea</v>
          </cell>
          <cell r="G630" t="str">
            <v>PET</v>
          </cell>
          <cell r="H630" t="str">
            <v xml:space="preserve"> %</v>
          </cell>
          <cell r="I630" t="str">
            <v>6 x 4 x 0.5L</v>
          </cell>
          <cell r="J630" t="str">
            <v>400ML+100ML</v>
          </cell>
          <cell r="K630">
            <v>24</v>
          </cell>
          <cell r="L630" t="str">
            <v>6% - 3%</v>
          </cell>
          <cell r="M630" t="str">
            <v>7</v>
          </cell>
          <cell r="N630" t="str">
            <v>M</v>
          </cell>
          <cell r="O630" t="str">
            <v>10</v>
          </cell>
          <cell r="P630">
            <v>0.5</v>
          </cell>
          <cell r="Q630" t="str">
            <v>5000112702576</v>
          </cell>
          <cell r="R630" t="str">
            <v>6.55 x 6.55 x 21.05</v>
          </cell>
          <cell r="S630">
            <v>0.50800000000000001</v>
          </cell>
          <cell r="T630">
            <v>0.52900000000000003</v>
          </cell>
          <cell r="U630">
            <v>0</v>
          </cell>
          <cell r="V630" t="str">
            <v>4 x 0.5L</v>
          </cell>
          <cell r="W630" t="str">
            <v>SHRINK</v>
          </cell>
          <cell r="X630" t="str">
            <v>5000112702583</v>
          </cell>
          <cell r="Y630" t="str">
            <v>13.1 x 13.1 x 21.05</v>
          </cell>
          <cell r="Z630">
            <v>2.0310000000000001</v>
          </cell>
          <cell r="AA630">
            <v>2.1240000000000001</v>
          </cell>
          <cell r="AB630">
            <v>0</v>
          </cell>
          <cell r="AC630" t="str">
            <v>6 x 4 x 0.5L</v>
          </cell>
          <cell r="AD630" t="str">
            <v>SHRINKWRAP OVER SHRINKWRAP</v>
          </cell>
          <cell r="AE630" t="str">
            <v>5000112702590</v>
          </cell>
          <cell r="AF630" t="str">
            <v>39.3 x 26.2 x 21.05</v>
          </cell>
          <cell r="AG630">
            <v>12.183999999999999</v>
          </cell>
          <cell r="AH630">
            <v>12.763999999999999</v>
          </cell>
          <cell r="AI630">
            <v>0</v>
          </cell>
          <cell r="AJ630">
            <v>12</v>
          </cell>
          <cell r="AK630">
            <v>7</v>
          </cell>
          <cell r="AL630">
            <v>84</v>
          </cell>
          <cell r="AM630">
            <v>1200</v>
          </cell>
          <cell r="AN630">
            <v>1053</v>
          </cell>
          <cell r="AO630">
            <v>1636</v>
          </cell>
          <cell r="AP630">
            <v>1023.456</v>
          </cell>
          <cell r="AQ630">
            <v>1102.5450000000001</v>
          </cell>
          <cell r="AR630">
            <v>1</v>
          </cell>
          <cell r="AS630">
            <v>0</v>
          </cell>
          <cell r="AT630" t="str">
            <v>CHEP</v>
          </cell>
          <cell r="AU630" t="str">
            <v>5000112483703</v>
          </cell>
        </row>
        <row r="631">
          <cell r="A631">
            <v>645885</v>
          </cell>
          <cell r="B631" t="str">
            <v>6376</v>
          </cell>
          <cell r="C631" t="str">
            <v>FUZE TEA LIME MINT PET 0.50L 6X4 400ML+100ML</v>
          </cell>
          <cell r="D631" t="str">
            <v>FUZE TEA LIME MINT PET 0.50L 6X4 400ML+100ML</v>
          </cell>
          <cell r="E631" t="str">
            <v xml:space="preserve">Fuze tea </v>
          </cell>
          <cell r="F631" t="str">
            <v xml:space="preserve">Lime Mint </v>
          </cell>
          <cell r="G631" t="str">
            <v>PET</v>
          </cell>
          <cell r="H631" t="str">
            <v xml:space="preserve"> %</v>
          </cell>
          <cell r="I631" t="str">
            <v>6 x 4 x 0.5L</v>
          </cell>
          <cell r="J631" t="str">
            <v>400ML+100ML</v>
          </cell>
          <cell r="K631">
            <v>24</v>
          </cell>
          <cell r="L631" t="str">
            <v>6% - 3%</v>
          </cell>
          <cell r="M631" t="str">
            <v>7</v>
          </cell>
          <cell r="N631" t="str">
            <v>M</v>
          </cell>
          <cell r="O631" t="str">
            <v>9</v>
          </cell>
          <cell r="P631">
            <v>0.5</v>
          </cell>
          <cell r="Q631" t="str">
            <v>5000112702606</v>
          </cell>
          <cell r="R631" t="str">
            <v>6.55 x 6.55 x 21.05</v>
          </cell>
          <cell r="S631">
            <v>0.50800000000000001</v>
          </cell>
          <cell r="T631">
            <v>0.52900000000000003</v>
          </cell>
          <cell r="U631">
            <v>0</v>
          </cell>
          <cell r="V631" t="str">
            <v>4 x 0.5L</v>
          </cell>
          <cell r="W631" t="str">
            <v>SHRINK</v>
          </cell>
          <cell r="X631" t="str">
            <v>5000112702613</v>
          </cell>
          <cell r="Y631" t="str">
            <v>13.1 x 13.1 x 21.05</v>
          </cell>
          <cell r="Z631">
            <v>2.0299999999999998</v>
          </cell>
          <cell r="AA631">
            <v>2.1230000000000002</v>
          </cell>
          <cell r="AB631">
            <v>0</v>
          </cell>
          <cell r="AC631" t="str">
            <v>6 x 4 x 0.5L</v>
          </cell>
          <cell r="AD631" t="str">
            <v>SHRINKWRAP OVER SHRINKWRAP</v>
          </cell>
          <cell r="AE631" t="str">
            <v>5000112702620</v>
          </cell>
          <cell r="AF631" t="str">
            <v>39.3 x 26.2 x 21.05</v>
          </cell>
          <cell r="AG631">
            <v>12.182</v>
          </cell>
          <cell r="AH631">
            <v>12.760999999999999</v>
          </cell>
          <cell r="AI631">
            <v>0</v>
          </cell>
          <cell r="AJ631">
            <v>12</v>
          </cell>
          <cell r="AK631">
            <v>7</v>
          </cell>
          <cell r="AL631">
            <v>84</v>
          </cell>
          <cell r="AM631">
            <v>1200</v>
          </cell>
          <cell r="AN631">
            <v>1053</v>
          </cell>
          <cell r="AO631">
            <v>1636</v>
          </cell>
          <cell r="AP631">
            <v>1023.288</v>
          </cell>
          <cell r="AQ631">
            <v>1102.3440000000001</v>
          </cell>
          <cell r="AR631">
            <v>1</v>
          </cell>
          <cell r="AS631">
            <v>0</v>
          </cell>
          <cell r="AT631" t="str">
            <v>CHEP</v>
          </cell>
          <cell r="AU631" t="str">
            <v>5000112483710</v>
          </cell>
        </row>
        <row r="632">
          <cell r="A632">
            <v>645886</v>
          </cell>
          <cell r="B632" t="str">
            <v>6377</v>
          </cell>
          <cell r="C632" t="str">
            <v>FUZE TEA BLACK TEA ZERO PEACH ROSE PET 0.50L 6X4 400ML+100ML</v>
          </cell>
          <cell r="D632" t="str">
            <v>FUZE TEA BLACK TEA ZERO PEACH ROSE PET 0.50L 6X4 400ML+100ML</v>
          </cell>
          <cell r="E632" t="str">
            <v>Fuze tea</v>
          </cell>
          <cell r="F632" t="str">
            <v>Black Tea Zero Peach Rose</v>
          </cell>
          <cell r="G632" t="str">
            <v>PET</v>
          </cell>
          <cell r="H632" t="str">
            <v xml:space="preserve"> %</v>
          </cell>
          <cell r="I632" t="str">
            <v>6 x 4 x 0.5L</v>
          </cell>
          <cell r="J632" t="str">
            <v>400ML+100ML</v>
          </cell>
          <cell r="K632">
            <v>24</v>
          </cell>
          <cell r="L632" t="str">
            <v>6% - 3%</v>
          </cell>
          <cell r="M632" t="str">
            <v>6</v>
          </cell>
          <cell r="N632" t="str">
            <v>M</v>
          </cell>
          <cell r="O632" t="str">
            <v>10</v>
          </cell>
          <cell r="P632">
            <v>0.5</v>
          </cell>
          <cell r="Q632" t="str">
            <v>5000112702637</v>
          </cell>
          <cell r="R632" t="str">
            <v>6.55 x 6.55 x 21.05</v>
          </cell>
          <cell r="S632">
            <v>0.5</v>
          </cell>
          <cell r="T632">
            <v>0.52100000000000002</v>
          </cell>
          <cell r="U632">
            <v>0</v>
          </cell>
          <cell r="V632" t="str">
            <v>4 x 0.5L</v>
          </cell>
          <cell r="W632" t="str">
            <v>SHRINK</v>
          </cell>
          <cell r="X632" t="str">
            <v>5000112702644</v>
          </cell>
          <cell r="Y632" t="str">
            <v>13.1 x 13.1 x 21.05</v>
          </cell>
          <cell r="Z632">
            <v>1.998</v>
          </cell>
          <cell r="AA632">
            <v>2.0910000000000002</v>
          </cell>
          <cell r="AB632">
            <v>0</v>
          </cell>
          <cell r="AC632" t="str">
            <v>6 x 4 x 0.5L</v>
          </cell>
          <cell r="AD632" t="str">
            <v>SHRINKWRAP OVER SHRINKWRAP</v>
          </cell>
          <cell r="AE632" t="str">
            <v>5000112702651</v>
          </cell>
          <cell r="AF632" t="str">
            <v>39.3 x 26.2 x 21.05</v>
          </cell>
          <cell r="AG632">
            <v>11.988</v>
          </cell>
          <cell r="AH632">
            <v>12.567</v>
          </cell>
          <cell r="AI632">
            <v>0</v>
          </cell>
          <cell r="AJ632">
            <v>12</v>
          </cell>
          <cell r="AK632">
            <v>7</v>
          </cell>
          <cell r="AL632">
            <v>84</v>
          </cell>
          <cell r="AM632">
            <v>1200</v>
          </cell>
          <cell r="AN632">
            <v>1053</v>
          </cell>
          <cell r="AO632">
            <v>1636</v>
          </cell>
          <cell r="AP632">
            <v>1006.992</v>
          </cell>
          <cell r="AQ632">
            <v>1086.0540000000001</v>
          </cell>
          <cell r="AR632">
            <v>1</v>
          </cell>
          <cell r="AS632">
            <v>0</v>
          </cell>
          <cell r="AT632" t="str">
            <v>CHEP</v>
          </cell>
          <cell r="AU632" t="str">
            <v>5000112483727</v>
          </cell>
        </row>
        <row r="633">
          <cell r="A633">
            <v>645887</v>
          </cell>
          <cell r="B633" t="str">
            <v>6378</v>
          </cell>
          <cell r="C633" t="str">
            <v>FUZE TEA GREEN TEA TROPICAL PASSIONFRUIT NO SUG PET 0.50L 6X4 400ML+100ML</v>
          </cell>
          <cell r="D633" t="str">
            <v>FUZE TEA GREEN TEA TROPICAL PASSIONFRUIT NO SUG PET 0.50L 6X4 400ML+100ML</v>
          </cell>
          <cell r="E633" t="str">
            <v>Fuze tea</v>
          </cell>
          <cell r="F633" t="str">
            <v>Green Tea Tropical Passionfruit No Sugar</v>
          </cell>
          <cell r="G633" t="str">
            <v>PET</v>
          </cell>
          <cell r="H633" t="str">
            <v xml:space="preserve"> %</v>
          </cell>
          <cell r="I633" t="str">
            <v>6 x 4 x 0.5L</v>
          </cell>
          <cell r="J633" t="str">
            <v>400ML+100ML</v>
          </cell>
          <cell r="K633">
            <v>24</v>
          </cell>
          <cell r="L633" t="str">
            <v>6% - 3%</v>
          </cell>
          <cell r="M633" t="str">
            <v>6</v>
          </cell>
          <cell r="N633" t="str">
            <v>M</v>
          </cell>
          <cell r="O633" t="str">
            <v>10</v>
          </cell>
          <cell r="P633">
            <v>0.5</v>
          </cell>
          <cell r="Q633" t="str">
            <v>5000112702767</v>
          </cell>
          <cell r="R633" t="str">
            <v>6.55 x 6.55 x 21.05</v>
          </cell>
          <cell r="S633">
            <v>0.499</v>
          </cell>
          <cell r="T633">
            <v>0.52</v>
          </cell>
          <cell r="U633">
            <v>0</v>
          </cell>
          <cell r="V633" t="str">
            <v>4 x 0.5L</v>
          </cell>
          <cell r="W633" t="str">
            <v>SHRINK</v>
          </cell>
          <cell r="X633" t="str">
            <v>5000112702750</v>
          </cell>
          <cell r="Y633" t="str">
            <v>13.1 x 13.1 x 21.05</v>
          </cell>
          <cell r="Z633">
            <v>1.998</v>
          </cell>
          <cell r="AA633">
            <v>2.0910000000000002</v>
          </cell>
          <cell r="AB633">
            <v>0</v>
          </cell>
          <cell r="AC633" t="str">
            <v>6 x 4 x 0.5L</v>
          </cell>
          <cell r="AD633" t="str">
            <v>SHRINKWRAP OVER SHRINKWRAP</v>
          </cell>
          <cell r="AE633" t="str">
            <v>5000112702743</v>
          </cell>
          <cell r="AF633" t="str">
            <v>39.3 x 26.2 x 21.05</v>
          </cell>
          <cell r="AG633">
            <v>11.986000000000001</v>
          </cell>
          <cell r="AH633">
            <v>12.565</v>
          </cell>
          <cell r="AI633">
            <v>0</v>
          </cell>
          <cell r="AJ633">
            <v>12</v>
          </cell>
          <cell r="AK633">
            <v>7</v>
          </cell>
          <cell r="AL633">
            <v>84</v>
          </cell>
          <cell r="AM633">
            <v>1200</v>
          </cell>
          <cell r="AN633">
            <v>1053</v>
          </cell>
          <cell r="AO633">
            <v>1636</v>
          </cell>
          <cell r="AP633">
            <v>1006.824</v>
          </cell>
          <cell r="AQ633">
            <v>1085.8530000000001</v>
          </cell>
          <cell r="AR633">
            <v>1</v>
          </cell>
          <cell r="AS633">
            <v>0</v>
          </cell>
          <cell r="AT633" t="str">
            <v>CHEP</v>
          </cell>
          <cell r="AU633" t="str">
            <v>5000112483772</v>
          </cell>
        </row>
        <row r="634">
          <cell r="A634">
            <v>645891</v>
          </cell>
          <cell r="B634" t="str">
            <v>6372</v>
          </cell>
          <cell r="C634" t="str">
            <v>FUZE TEA BLACK TEA PEACH HIBISCUS PET 0.50L X12 400ML+100ML</v>
          </cell>
          <cell r="D634" t="str">
            <v>FUZE TEA BLACK TEA PEACH HIBISCUS PET 0.50L X12 400ML+100ML</v>
          </cell>
          <cell r="E634" t="str">
            <v>Fuze tea</v>
          </cell>
          <cell r="F634" t="str">
            <v xml:space="preserve">Black Tea Peach Hibiscus </v>
          </cell>
          <cell r="G634" t="str">
            <v>PET</v>
          </cell>
          <cell r="H634" t="str">
            <v xml:space="preserve"> %</v>
          </cell>
          <cell r="I634" t="str">
            <v>12 x 0.5L</v>
          </cell>
          <cell r="J634" t="str">
            <v>400ML+100ML</v>
          </cell>
          <cell r="K634">
            <v>12</v>
          </cell>
          <cell r="L634" t="str">
            <v>6% - 3%</v>
          </cell>
          <cell r="M634" t="str">
            <v>12</v>
          </cell>
          <cell r="N634" t="str">
            <v>M</v>
          </cell>
          <cell r="O634" t="str">
            <v>9</v>
          </cell>
          <cell r="P634">
            <v>0.5</v>
          </cell>
          <cell r="Q634" t="str">
            <v>5000112702507</v>
          </cell>
          <cell r="R634" t="str">
            <v>6.55 x 6.55 x 21.05</v>
          </cell>
          <cell r="S634">
            <v>0.50800000000000001</v>
          </cell>
          <cell r="T634">
            <v>0.52900000000000003</v>
          </cell>
          <cell r="U634">
            <v>0</v>
          </cell>
          <cell r="V634" t="str">
            <v>1 x 0.5L</v>
          </cell>
          <cell r="W634" t="str">
            <v>PET</v>
          </cell>
          <cell r="X634" t="str">
            <v>5000112702507</v>
          </cell>
          <cell r="Y634" t="str">
            <v>6.55 x 6.55 x 21.05</v>
          </cell>
          <cell r="Z634">
            <v>0.50800000000000001</v>
          </cell>
          <cell r="AA634">
            <v>0.52900000000000003</v>
          </cell>
          <cell r="AB634">
            <v>0</v>
          </cell>
          <cell r="AC634" t="str">
            <v>12 x 0.5L</v>
          </cell>
          <cell r="AD634" t="str">
            <v>SHRINKWRAPPED</v>
          </cell>
          <cell r="AE634" t="str">
            <v>5000112702705</v>
          </cell>
          <cell r="AF634" t="str">
            <v>26.2 x 19.67 x 21.05</v>
          </cell>
          <cell r="AG634">
            <v>6.0910000000000002</v>
          </cell>
          <cell r="AH634">
            <v>6.3620000000000001</v>
          </cell>
          <cell r="AI634">
            <v>0</v>
          </cell>
          <cell r="AJ634">
            <v>24</v>
          </cell>
          <cell r="AK634">
            <v>7</v>
          </cell>
          <cell r="AL634">
            <v>168</v>
          </cell>
          <cell r="AM634">
            <v>1200</v>
          </cell>
          <cell r="AN634">
            <v>1048</v>
          </cell>
          <cell r="AO634">
            <v>1651.5</v>
          </cell>
          <cell r="AP634">
            <v>1023.288</v>
          </cell>
          <cell r="AQ634">
            <v>1101.8920000000001</v>
          </cell>
          <cell r="AR634">
            <v>1</v>
          </cell>
          <cell r="AS634">
            <v>0</v>
          </cell>
          <cell r="AT634" t="str">
            <v>CHEP</v>
          </cell>
          <cell r="AU634" t="str">
            <v>5000112483758</v>
          </cell>
        </row>
        <row r="635">
          <cell r="A635">
            <v>645893</v>
          </cell>
          <cell r="B635" t="str">
            <v>6380</v>
          </cell>
          <cell r="C635" t="str">
            <v>FUZE TEA SPARKLING BLACK TEA PET 0.50L 6X4 400ML+100ML</v>
          </cell>
          <cell r="D635" t="str">
            <v>FUZE TEA SPARKLING BLACK TEA PET 0.50L 6X4 400ML+100ML</v>
          </cell>
          <cell r="E635" t="str">
            <v>Fuze tea</v>
          </cell>
          <cell r="F635" t="str">
            <v>Sparkling Black tea</v>
          </cell>
          <cell r="G635" t="str">
            <v>PET</v>
          </cell>
          <cell r="H635" t="str">
            <v xml:space="preserve"> %</v>
          </cell>
          <cell r="I635" t="str">
            <v>6 x 4 x 0.5L</v>
          </cell>
          <cell r="J635" t="str">
            <v>400ML+100ML</v>
          </cell>
          <cell r="K635">
            <v>24</v>
          </cell>
          <cell r="L635" t="str">
            <v>6% - 3%</v>
          </cell>
          <cell r="M635" t="str">
            <v>4</v>
          </cell>
          <cell r="N635" t="str">
            <v>M</v>
          </cell>
          <cell r="O635" t="str">
            <v>0</v>
          </cell>
          <cell r="P635">
            <v>0.5</v>
          </cell>
          <cell r="Q635" t="str">
            <v>5000112702736</v>
          </cell>
          <cell r="R635" t="str">
            <v>6.55 x 6.55 x 21.55</v>
          </cell>
          <cell r="S635">
            <v>0.50800000000000001</v>
          </cell>
          <cell r="T635">
            <v>0.52800000000000002</v>
          </cell>
          <cell r="U635">
            <v>0</v>
          </cell>
          <cell r="V635" t="str">
            <v>4 x 0.5L</v>
          </cell>
          <cell r="W635" t="str">
            <v>SHRINK</v>
          </cell>
          <cell r="X635" t="str">
            <v>5000112702729</v>
          </cell>
          <cell r="Y635" t="str">
            <v>13.1 x 13.1 x 22</v>
          </cell>
          <cell r="Z635">
            <v>2.0310000000000001</v>
          </cell>
          <cell r="AA635">
            <v>2.1179999999999999</v>
          </cell>
          <cell r="AB635">
            <v>0</v>
          </cell>
          <cell r="AC635" t="str">
            <v>6 x 4 x 0.5L</v>
          </cell>
          <cell r="AD635" t="str">
            <v>SHRINKWRAP OVER SHRINKWRAP</v>
          </cell>
          <cell r="AE635" t="str">
            <v>5000112702712</v>
          </cell>
          <cell r="AF635" t="str">
            <v>39.3 x 26.2 x 22</v>
          </cell>
          <cell r="AG635">
            <v>12.186999999999999</v>
          </cell>
          <cell r="AH635">
            <v>12.731</v>
          </cell>
          <cell r="AI635">
            <v>0</v>
          </cell>
          <cell r="AJ635">
            <v>12</v>
          </cell>
          <cell r="AK635">
            <v>7</v>
          </cell>
          <cell r="AL635">
            <v>84</v>
          </cell>
          <cell r="AM635">
            <v>1200</v>
          </cell>
          <cell r="AN635">
            <v>1048</v>
          </cell>
          <cell r="AO635">
            <v>1718</v>
          </cell>
          <cell r="AP635">
            <v>1023.708</v>
          </cell>
          <cell r="AQ635">
            <v>1099.8219999999999</v>
          </cell>
          <cell r="AR635">
            <v>2</v>
          </cell>
          <cell r="AS635">
            <v>0</v>
          </cell>
          <cell r="AT635" t="str">
            <v>CHEP</v>
          </cell>
          <cell r="AU635" t="str">
            <v>5000112483765</v>
          </cell>
        </row>
        <row r="636">
          <cell r="A636">
            <v>645894</v>
          </cell>
          <cell r="B636" t="str">
            <v>6374</v>
          </cell>
          <cell r="C636" t="str">
            <v>FUZE TEA GREEN TEA MANGO CHAMOMILE PET 0.50L X12 400ML+100ML</v>
          </cell>
          <cell r="D636" t="str">
            <v>FUZE TEA GREEN TEA MANGO CHAMOMILE PET 0.50L X12 400ML+100ML</v>
          </cell>
          <cell r="E636" t="str">
            <v>Fuze tea</v>
          </cell>
          <cell r="F636" t="str">
            <v>Green Tea Mango Chamomile</v>
          </cell>
          <cell r="G636" t="str">
            <v>PET</v>
          </cell>
          <cell r="H636" t="str">
            <v xml:space="preserve"> %</v>
          </cell>
          <cell r="I636" t="str">
            <v>12 x 0.5L</v>
          </cell>
          <cell r="J636" t="str">
            <v>400ML+100ML</v>
          </cell>
          <cell r="K636">
            <v>12</v>
          </cell>
          <cell r="L636" t="str">
            <v>6% - 3%</v>
          </cell>
          <cell r="M636" t="str">
            <v>7</v>
          </cell>
          <cell r="N636" t="str">
            <v>M</v>
          </cell>
          <cell r="O636" t="str">
            <v>9</v>
          </cell>
          <cell r="P636">
            <v>0.5</v>
          </cell>
          <cell r="Q636" t="str">
            <v>5000112702514</v>
          </cell>
          <cell r="R636" t="str">
            <v>6.55 x 6.55 x 21.05</v>
          </cell>
          <cell r="S636">
            <v>0.50800000000000001</v>
          </cell>
          <cell r="T636">
            <v>0.52900000000000003</v>
          </cell>
          <cell r="U636">
            <v>0</v>
          </cell>
          <cell r="V636" t="str">
            <v>1 x 0.5L</v>
          </cell>
          <cell r="W636" t="str">
            <v>PET</v>
          </cell>
          <cell r="X636" t="str">
            <v>5000112702514</v>
          </cell>
          <cell r="Y636" t="str">
            <v>6.55 x 6.55 x 21.05</v>
          </cell>
          <cell r="Z636">
            <v>0.50800000000000001</v>
          </cell>
          <cell r="AA636">
            <v>0.52900000000000003</v>
          </cell>
          <cell r="AB636">
            <v>0</v>
          </cell>
          <cell r="AC636" t="str">
            <v>12 x 0.5L</v>
          </cell>
          <cell r="AD636" t="str">
            <v>SHRINKWRAPPED</v>
          </cell>
          <cell r="AE636" t="str">
            <v>5000112702699</v>
          </cell>
          <cell r="AF636" t="str">
            <v>26.2 x 19.67 x 21.05</v>
          </cell>
          <cell r="AG636">
            <v>6.0910000000000002</v>
          </cell>
          <cell r="AH636">
            <v>6.3620000000000001</v>
          </cell>
          <cell r="AI636">
            <v>0</v>
          </cell>
          <cell r="AJ636">
            <v>24</v>
          </cell>
          <cell r="AK636">
            <v>7</v>
          </cell>
          <cell r="AL636">
            <v>168</v>
          </cell>
          <cell r="AM636">
            <v>1200</v>
          </cell>
          <cell r="AN636">
            <v>1048</v>
          </cell>
          <cell r="AO636">
            <v>1651.5</v>
          </cell>
          <cell r="AP636">
            <v>1023.288</v>
          </cell>
          <cell r="AQ636">
            <v>1101.8920000000001</v>
          </cell>
          <cell r="AR636">
            <v>1</v>
          </cell>
          <cell r="AS636">
            <v>0</v>
          </cell>
          <cell r="AT636" t="str">
            <v>CHEP</v>
          </cell>
          <cell r="AU636" t="str">
            <v>5000112483741</v>
          </cell>
        </row>
        <row r="637">
          <cell r="A637">
            <v>645895</v>
          </cell>
          <cell r="B637" t="str">
            <v>6373</v>
          </cell>
          <cell r="C637" t="str">
            <v>FUZE TEA GREEN TEA MANGO CHAMOMILE PET 0.50L 4X6 400ML+100ML</v>
          </cell>
          <cell r="D637" t="str">
            <v>FUZE TEA GREEN TEA MANGO CHAMOMILE PET 0.50L 4X6 400ML+100ML</v>
          </cell>
          <cell r="E637" t="str">
            <v>Fuze tea</v>
          </cell>
          <cell r="F637" t="str">
            <v>Green Tea Mango Chamomile</v>
          </cell>
          <cell r="G637" t="str">
            <v>PET</v>
          </cell>
          <cell r="H637" t="str">
            <v xml:space="preserve"> %</v>
          </cell>
          <cell r="I637" t="str">
            <v>4 x 6 x 0.5L</v>
          </cell>
          <cell r="J637" t="str">
            <v>400ML+100ML</v>
          </cell>
          <cell r="K637">
            <v>24</v>
          </cell>
          <cell r="L637" t="str">
            <v>6% - 3%</v>
          </cell>
          <cell r="M637" t="str">
            <v>7</v>
          </cell>
          <cell r="N637" t="str">
            <v>M</v>
          </cell>
          <cell r="O637" t="str">
            <v>9</v>
          </cell>
          <cell r="P637">
            <v>0.5</v>
          </cell>
          <cell r="Q637" t="str">
            <v>5000112702514</v>
          </cell>
          <cell r="R637" t="str">
            <v>6.55 x 6.55 x 21.05</v>
          </cell>
          <cell r="S637">
            <v>0.50800000000000001</v>
          </cell>
          <cell r="T637">
            <v>0.52900000000000003</v>
          </cell>
          <cell r="U637">
            <v>0</v>
          </cell>
          <cell r="V637" t="str">
            <v>6 x 0.5L</v>
          </cell>
          <cell r="W637" t="str">
            <v>SHRINK</v>
          </cell>
          <cell r="X637" t="str">
            <v>5000112702521</v>
          </cell>
          <cell r="Y637" t="str">
            <v>19.65 x 13.1 x 21.05</v>
          </cell>
          <cell r="Z637">
            <v>3.0459999999999998</v>
          </cell>
          <cell r="AA637">
            <v>3.1850000000000001</v>
          </cell>
          <cell r="AB637">
            <v>0</v>
          </cell>
          <cell r="AC637" t="str">
            <v>4 x 6 x 0.5L</v>
          </cell>
          <cell r="AD637" t="str">
            <v>SHRINKWRAP OVER SHRINKWRAP</v>
          </cell>
          <cell r="AE637" t="str">
            <v>5000112702538</v>
          </cell>
          <cell r="AF637" t="str">
            <v>39.3 x 26.2 x 21.05</v>
          </cell>
          <cell r="AG637">
            <v>12.182</v>
          </cell>
          <cell r="AH637">
            <v>12.757</v>
          </cell>
          <cell r="AI637">
            <v>0</v>
          </cell>
          <cell r="AJ637">
            <v>12</v>
          </cell>
          <cell r="AK637">
            <v>7</v>
          </cell>
          <cell r="AL637">
            <v>84</v>
          </cell>
          <cell r="AM637">
            <v>1200</v>
          </cell>
          <cell r="AN637">
            <v>1053</v>
          </cell>
          <cell r="AO637">
            <v>1636</v>
          </cell>
          <cell r="AP637">
            <v>1023.288</v>
          </cell>
          <cell r="AQ637">
            <v>1102.008</v>
          </cell>
          <cell r="AR637">
            <v>1</v>
          </cell>
          <cell r="AS637">
            <v>0</v>
          </cell>
          <cell r="AT637" t="str">
            <v>CHEP</v>
          </cell>
          <cell r="AU637" t="str">
            <v>5000112483697</v>
          </cell>
        </row>
        <row r="638">
          <cell r="A638">
            <v>645896</v>
          </cell>
          <cell r="B638" t="str">
            <v>6371</v>
          </cell>
          <cell r="C638" t="str">
            <v>FUZE TEA BLACK TEA PEACH HIBISCUS PET 0.50L 4X6 400ML+100ML</v>
          </cell>
          <cell r="D638" t="str">
            <v>FUZE TEA BLACK TEA PEACH HIBISCUS PET 0.50L 4X6 400ML+100ML</v>
          </cell>
          <cell r="E638" t="str">
            <v>Fuze tea</v>
          </cell>
          <cell r="F638" t="str">
            <v xml:space="preserve">Black Tea Peach Hibiscus </v>
          </cell>
          <cell r="G638" t="str">
            <v>PET</v>
          </cell>
          <cell r="H638" t="str">
            <v xml:space="preserve"> %</v>
          </cell>
          <cell r="I638" t="str">
            <v>4 x 6 x 0.5L</v>
          </cell>
          <cell r="J638" t="str">
            <v>400ML+100ML</v>
          </cell>
          <cell r="K638">
            <v>24</v>
          </cell>
          <cell r="L638" t="str">
            <v>6% - 3%</v>
          </cell>
          <cell r="M638" t="str">
            <v>12</v>
          </cell>
          <cell r="N638" t="str">
            <v>M</v>
          </cell>
          <cell r="O638" t="str">
            <v>9</v>
          </cell>
          <cell r="P638">
            <v>0.5</v>
          </cell>
          <cell r="Q638" t="str">
            <v>5000112702507</v>
          </cell>
          <cell r="R638" t="str">
            <v>6.55 x 6.55 x 21.05</v>
          </cell>
          <cell r="S638">
            <v>0.50800000000000001</v>
          </cell>
          <cell r="T638">
            <v>0.52900000000000003</v>
          </cell>
          <cell r="U638">
            <v>0</v>
          </cell>
          <cell r="V638" t="str">
            <v>6 x 0.5L</v>
          </cell>
          <cell r="W638" t="str">
            <v>SHRINK</v>
          </cell>
          <cell r="X638" t="str">
            <v>5000112702545</v>
          </cell>
          <cell r="Y638" t="str">
            <v>19.65 x 13.1 x 21.05</v>
          </cell>
          <cell r="Z638">
            <v>3.0459999999999998</v>
          </cell>
          <cell r="AA638">
            <v>3.1850000000000001</v>
          </cell>
          <cell r="AB638">
            <v>0</v>
          </cell>
          <cell r="AC638" t="str">
            <v>4 x 6 x 0.5L</v>
          </cell>
          <cell r="AD638" t="str">
            <v>SHRINKWRAP OVER SHRINKWRAP</v>
          </cell>
          <cell r="AE638" t="str">
            <v>5000112702552</v>
          </cell>
          <cell r="AF638" t="str">
            <v>39.3 x 26.2 x 21.05</v>
          </cell>
          <cell r="AG638">
            <v>12.182</v>
          </cell>
          <cell r="AH638">
            <v>12.757</v>
          </cell>
          <cell r="AI638">
            <v>0</v>
          </cell>
          <cell r="AJ638">
            <v>12</v>
          </cell>
          <cell r="AK638">
            <v>7</v>
          </cell>
          <cell r="AL638">
            <v>84</v>
          </cell>
          <cell r="AM638">
            <v>1200</v>
          </cell>
          <cell r="AN638">
            <v>1053</v>
          </cell>
          <cell r="AO638">
            <v>1636</v>
          </cell>
          <cell r="AP638">
            <v>1023.288</v>
          </cell>
          <cell r="AQ638">
            <v>1102.008</v>
          </cell>
          <cell r="AR638">
            <v>1</v>
          </cell>
          <cell r="AS638">
            <v>0</v>
          </cell>
          <cell r="AT638" t="str">
            <v>CHEP</v>
          </cell>
          <cell r="AU638" t="str">
            <v>5000112483680</v>
          </cell>
        </row>
        <row r="639">
          <cell r="A639">
            <v>645901</v>
          </cell>
          <cell r="B639" t="str">
            <v>6381</v>
          </cell>
          <cell r="C639" t="str">
            <v>BARISTA BROS CAFFE CREMA COFFEE BEANS 1KG X8</v>
          </cell>
          <cell r="D639" t="str">
            <v>BARISTA BROS CAFFE CREMA COFFEE BEANS 1KG X8</v>
          </cell>
          <cell r="E639" t="str">
            <v>Barista Bros</v>
          </cell>
          <cell r="F639" t="str">
            <v>Caffe Crema Beans</v>
          </cell>
          <cell r="G639" t="str">
            <v>BAG</v>
          </cell>
          <cell r="H639" t="str">
            <v xml:space="preserve"> %</v>
          </cell>
          <cell r="I639" t="str">
            <v>8 x 1KG</v>
          </cell>
          <cell r="J639" t="str">
            <v/>
          </cell>
          <cell r="K639">
            <v>8</v>
          </cell>
          <cell r="L639" t="str">
            <v>6% - 3%</v>
          </cell>
          <cell r="M639" t="str">
            <v>12</v>
          </cell>
          <cell r="N639" t="str">
            <v>M</v>
          </cell>
          <cell r="O639" t="str">
            <v>0</v>
          </cell>
          <cell r="P639" t="str">
            <v>1KG</v>
          </cell>
          <cell r="Q639" t="str">
            <v>5012547007393</v>
          </cell>
          <cell r="R639" t="str">
            <v>13.5 x 19.5 x 8</v>
          </cell>
          <cell r="S639">
            <v>1</v>
          </cell>
          <cell r="T639">
            <v>1.03</v>
          </cell>
          <cell r="U639">
            <v>0</v>
          </cell>
          <cell r="V639" t="str">
            <v>1 x 1KG</v>
          </cell>
          <cell r="W639" t="str">
            <v>PLASTIC BAG</v>
          </cell>
          <cell r="X639" t="str">
            <v>5012547007393</v>
          </cell>
          <cell r="Y639" t="str">
            <v>13.5 x 19.5 x 8</v>
          </cell>
          <cell r="Z639">
            <v>1</v>
          </cell>
          <cell r="AA639">
            <v>1.03</v>
          </cell>
          <cell r="AB639">
            <v>0</v>
          </cell>
          <cell r="AC639" t="str">
            <v>8 x 1KG</v>
          </cell>
          <cell r="AD639" t="str">
            <v>CARDBOARD</v>
          </cell>
          <cell r="AE639" t="str">
            <v>15012547007390</v>
          </cell>
          <cell r="AF639" t="str">
            <v>39 x 23 x 29</v>
          </cell>
          <cell r="AG639">
            <v>8</v>
          </cell>
          <cell r="AH639">
            <v>8.5399999999999991</v>
          </cell>
          <cell r="AI639">
            <v>0</v>
          </cell>
          <cell r="AJ639">
            <v>8</v>
          </cell>
          <cell r="AK639">
            <v>6</v>
          </cell>
          <cell r="AL639">
            <v>48</v>
          </cell>
          <cell r="AM639">
            <v>1200</v>
          </cell>
          <cell r="AN639">
            <v>800</v>
          </cell>
          <cell r="AO639">
            <v>1525</v>
          </cell>
          <cell r="AP639">
            <v>384</v>
          </cell>
          <cell r="AQ639">
            <v>435.12</v>
          </cell>
          <cell r="AR639">
            <v>1</v>
          </cell>
          <cell r="AS639">
            <v>0</v>
          </cell>
          <cell r="AT639" t="str">
            <v xml:space="preserve">EURO White </v>
          </cell>
          <cell r="AU639" t="str">
            <v>n/a</v>
          </cell>
        </row>
        <row r="640">
          <cell r="A640">
            <v>645906</v>
          </cell>
          <cell r="B640" t="str">
            <v>0699</v>
          </cell>
          <cell r="C640" t="str">
            <v>MONSTER ENERGY (40) / MONSTER ULTRA (24) BLIK 0.50L 64X6 PPD</v>
          </cell>
          <cell r="D640" t="str">
            <v>MONSTER ENERGY (40) / MONSTER ULTRA (24) BOITE 0.50L 64X6 PPD</v>
          </cell>
          <cell r="E640" t="str">
            <v>Monster</v>
          </cell>
          <cell r="F640" t="str">
            <v>Mix</v>
          </cell>
          <cell r="G640" t="str">
            <v xml:space="preserve">CAN </v>
          </cell>
          <cell r="H640" t="str">
            <v xml:space="preserve"> %</v>
          </cell>
          <cell r="I640" t="str">
            <v>64 x 6 x 0.5L</v>
          </cell>
          <cell r="J640" t="str">
            <v/>
          </cell>
          <cell r="K640">
            <v>384</v>
          </cell>
          <cell r="L640" t="str">
            <v>6% - 3%</v>
          </cell>
          <cell r="M640" t="str">
            <v>24</v>
          </cell>
          <cell r="N640" t="str">
            <v>M</v>
          </cell>
          <cell r="O640" t="str">
            <v>0</v>
          </cell>
          <cell r="P640">
            <v>0.5</v>
          </cell>
          <cell r="Q640" t="str">
            <v>n/a</v>
          </cell>
          <cell r="R640" t="str">
            <v>6.65 x 6.65 x 16.8</v>
          </cell>
          <cell r="S640">
            <v>0.51500000000000001</v>
          </cell>
          <cell r="T640">
            <v>0.53100000000000003</v>
          </cell>
          <cell r="U640">
            <v>0</v>
          </cell>
          <cell r="V640" t="str">
            <v>6 x 0.5L</v>
          </cell>
          <cell r="W640" t="str">
            <v>SHRINK</v>
          </cell>
          <cell r="X640" t="str">
            <v>n/a</v>
          </cell>
          <cell r="Y640" t="str">
            <v>19.95 x 13.3 x 16.8</v>
          </cell>
          <cell r="Z640">
            <v>3.0920000000000001</v>
          </cell>
          <cell r="AA640">
            <v>3.198</v>
          </cell>
          <cell r="AB640">
            <v>0</v>
          </cell>
          <cell r="AC640" t="str">
            <v>64 x 6 x 0.5L</v>
          </cell>
          <cell r="AD640" t="str">
            <v>QUARTER PALLET DISPLAY</v>
          </cell>
          <cell r="AE640" t="str">
            <v>3383260020740</v>
          </cell>
          <cell r="AF640" t="str">
            <v>60 x 40 x 158</v>
          </cell>
          <cell r="AG640">
            <v>197.85599999999999</v>
          </cell>
          <cell r="AH640">
            <v>212.279</v>
          </cell>
          <cell r="AI640">
            <v>0</v>
          </cell>
          <cell r="AJ640">
            <v>4</v>
          </cell>
          <cell r="AK640">
            <v>1</v>
          </cell>
          <cell r="AL640">
            <v>4</v>
          </cell>
          <cell r="AM640">
            <v>1200</v>
          </cell>
          <cell r="AN640">
            <v>800</v>
          </cell>
          <cell r="AO640">
            <v>1724</v>
          </cell>
          <cell r="AP640">
            <v>791.42399999999998</v>
          </cell>
          <cell r="AQ640">
            <v>874.33699999999999</v>
          </cell>
          <cell r="AR640">
            <v>1</v>
          </cell>
          <cell r="AS640">
            <v>0</v>
          </cell>
          <cell r="AT640" t="str">
            <v>1xECHEP + 4x1/4 CHEP</v>
          </cell>
          <cell r="AU640" t="str">
            <v>3383260020757</v>
          </cell>
        </row>
        <row r="641">
          <cell r="A641">
            <v>645925</v>
          </cell>
          <cell r="B641" t="str">
            <v>0810</v>
          </cell>
          <cell r="C641" t="str">
            <v>ROSPORT WAVE GRAPEFRUIT PET 0.50L X6</v>
          </cell>
          <cell r="D641" t="str">
            <v>ROSPORT WAVE GRAPEFRUIT PET 0.50L X6</v>
          </cell>
          <cell r="E641" t="str">
            <v>Rosport</v>
          </cell>
          <cell r="F641" t="str">
            <v>Wave Grapefruit</v>
          </cell>
          <cell r="G641" t="str">
            <v>PET</v>
          </cell>
          <cell r="H641" t="str">
            <v xml:space="preserve"> %</v>
          </cell>
          <cell r="I641" t="str">
            <v>6 x 0.5L</v>
          </cell>
          <cell r="J641" t="str">
            <v/>
          </cell>
          <cell r="K641">
            <v>6</v>
          </cell>
          <cell r="L641" t="str">
            <v>6% - 3%</v>
          </cell>
          <cell r="M641" t="str">
            <v>8</v>
          </cell>
          <cell r="N641" t="str">
            <v>M*</v>
          </cell>
          <cell r="O641" t="str">
            <v>3</v>
          </cell>
          <cell r="P641">
            <v>0.5</v>
          </cell>
          <cell r="Q641" t="str">
            <v>5450038760554</v>
          </cell>
          <cell r="R641" t="str">
            <v>6.55 x 6.55 x 21.9</v>
          </cell>
          <cell r="S641">
            <v>0.50900000000000001</v>
          </cell>
          <cell r="T641">
            <v>0.55000000000000004</v>
          </cell>
          <cell r="U641">
            <v>0</v>
          </cell>
          <cell r="V641" t="str">
            <v>6 x 0.5L</v>
          </cell>
          <cell r="W641" t="str">
            <v>SHRINK</v>
          </cell>
          <cell r="X641" t="str">
            <v>5450038760653</v>
          </cell>
          <cell r="Y641" t="str">
            <v>19.65 x 13.1 x 21.9</v>
          </cell>
          <cell r="Z641">
            <v>3.0510000000000002</v>
          </cell>
          <cell r="AA641">
            <v>3.3069999999999999</v>
          </cell>
          <cell r="AB641">
            <v>0</v>
          </cell>
          <cell r="AC641" t="str">
            <v>6 x 0.5L</v>
          </cell>
          <cell r="AD641" t="str">
            <v>SHRINKWRAPPED</v>
          </cell>
          <cell r="AE641" t="str">
            <v>5450038760653</v>
          </cell>
          <cell r="AF641" t="str">
            <v>19.65 x 13.1 x 21.9</v>
          </cell>
          <cell r="AG641">
            <v>3.0510000000000002</v>
          </cell>
          <cell r="AH641">
            <v>3.3069999999999999</v>
          </cell>
          <cell r="AI641">
            <v>0</v>
          </cell>
          <cell r="AJ641">
            <v>36</v>
          </cell>
          <cell r="AK641">
            <v>6</v>
          </cell>
          <cell r="AL641">
            <v>216</v>
          </cell>
          <cell r="AM641">
            <v>1200</v>
          </cell>
          <cell r="AN641">
            <v>800</v>
          </cell>
          <cell r="AO641">
            <v>1458</v>
          </cell>
          <cell r="AP641">
            <v>659.01599999999996</v>
          </cell>
          <cell r="AQ641">
            <v>739.64200000000005</v>
          </cell>
          <cell r="AR641">
            <v>2</v>
          </cell>
          <cell r="AS641">
            <v>0</v>
          </cell>
          <cell r="AT641" t="str">
            <v>EURO CHEP</v>
          </cell>
          <cell r="AU641" t="str">
            <v>5450038764583</v>
          </cell>
        </row>
        <row r="642">
          <cell r="A642">
            <v>645941</v>
          </cell>
          <cell r="B642" t="str">
            <v>0825</v>
          </cell>
          <cell r="C642" t="str">
            <v>PIS MINUTE MAID MULTIVITAMINEN NECTAR BRICK 0.20L 5X6</v>
          </cell>
          <cell r="D642" t="str">
            <v>PIS MINUTE MAID MULTIVITAMINEN NECTAR BRICK 0.20L 5X6</v>
          </cell>
          <cell r="E642" t="str">
            <v>Minute Maid</v>
          </cell>
          <cell r="F642" t="str">
            <v>Multivitamin Nectar</v>
          </cell>
          <cell r="G642" t="str">
            <v>BRICKPACK</v>
          </cell>
          <cell r="H642" t="str">
            <v xml:space="preserve"> %</v>
          </cell>
          <cell r="I642" t="str">
            <v>5 x 6 x 0.2L</v>
          </cell>
          <cell r="J642" t="str">
            <v/>
          </cell>
          <cell r="K642">
            <v>30</v>
          </cell>
          <cell r="L642" t="str">
            <v>N/A</v>
          </cell>
          <cell r="M642" t="str">
            <v>9</v>
          </cell>
          <cell r="N642" t="str">
            <v>M</v>
          </cell>
          <cell r="O642" t="str">
            <v>0</v>
          </cell>
          <cell r="P642">
            <v>0.2</v>
          </cell>
          <cell r="Q642" t="str">
            <v>54034976</v>
          </cell>
          <cell r="R642" t="str">
            <v>4.75 x 3.75 x 12</v>
          </cell>
          <cell r="S642">
            <v>0.20799999999999999</v>
          </cell>
          <cell r="T642">
            <v>0.217</v>
          </cell>
          <cell r="U642">
            <v>0</v>
          </cell>
          <cell r="V642" t="str">
            <v>6 x 0.2L</v>
          </cell>
          <cell r="W642" t="str">
            <v>SHRINK</v>
          </cell>
          <cell r="X642" t="str">
            <v>5449000345974</v>
          </cell>
          <cell r="Y642" t="str">
            <v>14.2 x 7.6 x 12</v>
          </cell>
          <cell r="Z642">
            <v>1.2490000000000001</v>
          </cell>
          <cell r="AA642">
            <v>1.3109999999999999</v>
          </cell>
          <cell r="AB642">
            <v>0</v>
          </cell>
          <cell r="AC642" t="str">
            <v>5 x 6 x 0.2L</v>
          </cell>
          <cell r="AD642" t="str">
            <v>TRAY WITHOUT SHRINK</v>
          </cell>
          <cell r="AE642" t="str">
            <v>5449000345981</v>
          </cell>
          <cell r="AF642" t="str">
            <v>39.6 x 15.2 x 12.3</v>
          </cell>
          <cell r="AG642">
            <v>6.2469999999999999</v>
          </cell>
          <cell r="AH642">
            <v>6.6310000000000002</v>
          </cell>
          <cell r="AI642">
            <v>0</v>
          </cell>
          <cell r="AJ642">
            <v>18</v>
          </cell>
          <cell r="AK642">
            <v>8</v>
          </cell>
          <cell r="AL642">
            <v>144</v>
          </cell>
          <cell r="AM642">
            <v>1200</v>
          </cell>
          <cell r="AN642">
            <v>1000</v>
          </cell>
          <cell r="AO642">
            <v>1147</v>
          </cell>
          <cell r="AP642">
            <v>899.56799999999998</v>
          </cell>
          <cell r="AQ642">
            <v>985.35</v>
          </cell>
          <cell r="AR642">
            <v>1</v>
          </cell>
          <cell r="AS642">
            <v>0</v>
          </cell>
          <cell r="AT642" t="str">
            <v>CHEP</v>
          </cell>
          <cell r="AU642" t="str">
            <v>3383260020788</v>
          </cell>
        </row>
        <row r="643">
          <cell r="A643">
            <v>645956</v>
          </cell>
          <cell r="B643" t="str">
            <v>0000</v>
          </cell>
          <cell r="C643" t="str">
            <v>PDE COCA-COLA ZERO PET 0.50L X12</v>
          </cell>
          <cell r="D643" t="str">
            <v>PDE COCA-COLA ZERO PET 0.50L X12</v>
          </cell>
          <cell r="E643" t="str">
            <v>Coca-Cola Zero</v>
          </cell>
          <cell r="F643" t="str">
            <v/>
          </cell>
          <cell r="G643" t="str">
            <v>PET</v>
          </cell>
          <cell r="H643" t="str">
            <v xml:space="preserve"> %</v>
          </cell>
          <cell r="I643" t="str">
            <v>12 x 0.5L</v>
          </cell>
          <cell r="J643" t="str">
            <v/>
          </cell>
          <cell r="K643">
            <v>12</v>
          </cell>
          <cell r="L643" t="str">
            <v>N/A</v>
          </cell>
          <cell r="M643" t="str">
            <v>5</v>
          </cell>
          <cell r="N643" t="str">
            <v>M</v>
          </cell>
          <cell r="O643" t="str">
            <v>0</v>
          </cell>
          <cell r="P643">
            <v>0.5</v>
          </cell>
          <cell r="Q643" t="str">
            <v>5000112552232</v>
          </cell>
          <cell r="R643" t="str">
            <v>6.55 x 6.55 x 23.05</v>
          </cell>
          <cell r="S643">
            <v>0.499</v>
          </cell>
          <cell r="T643">
            <v>0.52</v>
          </cell>
          <cell r="U643">
            <v>0</v>
          </cell>
          <cell r="V643" t="str">
            <v>1 x 0.5L</v>
          </cell>
          <cell r="W643" t="str">
            <v>PET</v>
          </cell>
          <cell r="X643" t="str">
            <v>5000112552232</v>
          </cell>
          <cell r="Y643" t="str">
            <v>6.55 x 6.55 x 23.05</v>
          </cell>
          <cell r="Z643">
            <v>0.499</v>
          </cell>
          <cell r="AA643">
            <v>0.52</v>
          </cell>
          <cell r="AB643">
            <v>0</v>
          </cell>
          <cell r="AC643" t="str">
            <v>12 x 0.5L</v>
          </cell>
          <cell r="AD643" t="str">
            <v>SHRINKWRAPPED</v>
          </cell>
          <cell r="AE643" t="str">
            <v>5449000134325</v>
          </cell>
          <cell r="AF643" t="str">
            <v>26.2 x 19.65 x 23.05</v>
          </cell>
          <cell r="AG643">
            <v>5.9880000000000004</v>
          </cell>
          <cell r="AH643">
            <v>6.26</v>
          </cell>
          <cell r="AI643">
            <v>0</v>
          </cell>
          <cell r="AJ643">
            <v>18</v>
          </cell>
          <cell r="AK643">
            <v>6</v>
          </cell>
          <cell r="AL643">
            <v>108</v>
          </cell>
          <cell r="AM643">
            <v>1200</v>
          </cell>
          <cell r="AN643">
            <v>800</v>
          </cell>
          <cell r="AO643">
            <v>1527</v>
          </cell>
          <cell r="AP643">
            <v>646.70399999999995</v>
          </cell>
          <cell r="AQ643">
            <v>701.45699999999999</v>
          </cell>
          <cell r="AR643">
            <v>2</v>
          </cell>
          <cell r="AS643">
            <v>0</v>
          </cell>
          <cell r="AT643" t="str">
            <v xml:space="preserve">EURO One-way </v>
          </cell>
          <cell r="AU643" t="str">
            <v>5449000954763</v>
          </cell>
        </row>
        <row r="644">
          <cell r="A644">
            <v>645973</v>
          </cell>
          <cell r="B644" t="str">
            <v>0010</v>
          </cell>
          <cell r="C644" t="str">
            <v>AQUARIUS RED PEACH PET 0.33L X24 EURO CHEP</v>
          </cell>
          <cell r="D644" t="str">
            <v>AQUARIUS RED PEACH BOITE PET 0.33L X24 EURO CHEP</v>
          </cell>
          <cell r="E644" t="str">
            <v>Aquarius</v>
          </cell>
          <cell r="F644" t="str">
            <v>Red Peach</v>
          </cell>
          <cell r="G644" t="str">
            <v>PET</v>
          </cell>
          <cell r="H644" t="str">
            <v xml:space="preserve"> %</v>
          </cell>
          <cell r="I644" t="str">
            <v>24 x 0.33L</v>
          </cell>
          <cell r="J644" t="str">
            <v/>
          </cell>
          <cell r="K644">
            <v>24</v>
          </cell>
          <cell r="L644" t="str">
            <v>6% - 3%</v>
          </cell>
          <cell r="M644" t="str">
            <v>9</v>
          </cell>
          <cell r="N644" t="str">
            <v>M</v>
          </cell>
          <cell r="O644" t="str">
            <v>0</v>
          </cell>
          <cell r="P644">
            <v>0.33</v>
          </cell>
          <cell r="Q644" t="str">
            <v>90370878</v>
          </cell>
          <cell r="R644" t="str">
            <v>5.7 x 5.7 x 18.35</v>
          </cell>
          <cell r="S644">
            <v>0.33900000000000002</v>
          </cell>
          <cell r="T644">
            <v>0.36099999999999999</v>
          </cell>
          <cell r="U644">
            <v>0</v>
          </cell>
          <cell r="V644" t="str">
            <v>1 x 0.33L</v>
          </cell>
          <cell r="W644" t="str">
            <v>PET</v>
          </cell>
          <cell r="X644" t="str">
            <v>90370878</v>
          </cell>
          <cell r="Y644" t="str">
            <v>5.7 x 5.7 x 18.35</v>
          </cell>
          <cell r="Z644">
            <v>0.33900000000000002</v>
          </cell>
          <cell r="AA644">
            <v>0.36099999999999999</v>
          </cell>
          <cell r="AB644">
            <v>0</v>
          </cell>
          <cell r="AC644" t="str">
            <v>24 x 0.33L</v>
          </cell>
          <cell r="AD644" t="str">
            <v>SHRINKWRAPPED</v>
          </cell>
          <cell r="AE644" t="str">
            <v>5449000147875</v>
          </cell>
          <cell r="AF644" t="str">
            <v>34.4 x 22.9 x 18.4</v>
          </cell>
          <cell r="AG644">
            <v>8.1329999999999991</v>
          </cell>
          <cell r="AH644">
            <v>8.6809999999999992</v>
          </cell>
          <cell r="AI644">
            <v>0</v>
          </cell>
          <cell r="AJ644">
            <v>11</v>
          </cell>
          <cell r="AK644">
            <v>8</v>
          </cell>
          <cell r="AL644">
            <v>88</v>
          </cell>
          <cell r="AM644">
            <v>1200</v>
          </cell>
          <cell r="AN644">
            <v>800</v>
          </cell>
          <cell r="AO644">
            <v>1631</v>
          </cell>
          <cell r="AP644">
            <v>715.70399999999995</v>
          </cell>
          <cell r="AQ644">
            <v>790.44899999999996</v>
          </cell>
          <cell r="AR644">
            <v>1</v>
          </cell>
          <cell r="AS644">
            <v>0</v>
          </cell>
          <cell r="AT644" t="str">
            <v>EURO CHEP</v>
          </cell>
          <cell r="AU644" t="str">
            <v>3383260020856</v>
          </cell>
        </row>
        <row r="645">
          <cell r="A645">
            <v>645974</v>
          </cell>
          <cell r="B645" t="str">
            <v>0826</v>
          </cell>
          <cell r="C645" t="str">
            <v>PIS MINUTE MAID APPEL NECTAR BRICK 0.20L 5X6</v>
          </cell>
          <cell r="D645" t="str">
            <v>PIS MINUTE MAID POMME NECTAR BRICK 0.20L 5X6</v>
          </cell>
          <cell r="E645" t="str">
            <v>Minute Maid</v>
          </cell>
          <cell r="F645" t="str">
            <v>Apple Nectar</v>
          </cell>
          <cell r="G645" t="str">
            <v>BRICKPACK</v>
          </cell>
          <cell r="H645" t="str">
            <v xml:space="preserve"> %</v>
          </cell>
          <cell r="I645" t="str">
            <v>5 x 6 x 0.2L</v>
          </cell>
          <cell r="J645" t="str">
            <v/>
          </cell>
          <cell r="K645">
            <v>30</v>
          </cell>
          <cell r="L645" t="str">
            <v>N/A</v>
          </cell>
          <cell r="M645" t="str">
            <v>9</v>
          </cell>
          <cell r="N645" t="str">
            <v>M</v>
          </cell>
          <cell r="O645" t="str">
            <v>0</v>
          </cell>
          <cell r="P645">
            <v>0.2</v>
          </cell>
          <cell r="Q645" t="str">
            <v>54032477</v>
          </cell>
          <cell r="R645" t="str">
            <v>4.75 x 3.75 x 12</v>
          </cell>
          <cell r="S645">
            <v>0.20799999999999999</v>
          </cell>
          <cell r="T645">
            <v>0.217</v>
          </cell>
          <cell r="U645">
            <v>0</v>
          </cell>
          <cell r="V645" t="str">
            <v>6 x 0.2L</v>
          </cell>
          <cell r="W645" t="str">
            <v>SHRINK</v>
          </cell>
          <cell r="X645" t="str">
            <v>5449000339980</v>
          </cell>
          <cell r="Y645" t="str">
            <v>14.2 x 7.6 x 12</v>
          </cell>
          <cell r="Z645">
            <v>1.2509999999999999</v>
          </cell>
          <cell r="AA645">
            <v>1.3129999999999999</v>
          </cell>
          <cell r="AB645">
            <v>0</v>
          </cell>
          <cell r="AC645" t="str">
            <v>5 x 6 x 0.2L</v>
          </cell>
          <cell r="AD645" t="str">
            <v>TRAY WITHOUT SHRINK</v>
          </cell>
          <cell r="AE645" t="str">
            <v>5449000340184</v>
          </cell>
          <cell r="AF645" t="str">
            <v>39.6 x 15.2 x 12.3</v>
          </cell>
          <cell r="AG645">
            <v>6.2539999999999996</v>
          </cell>
          <cell r="AH645">
            <v>6.6390000000000002</v>
          </cell>
          <cell r="AI645">
            <v>0</v>
          </cell>
          <cell r="AJ645">
            <v>18</v>
          </cell>
          <cell r="AK645">
            <v>8</v>
          </cell>
          <cell r="AL645">
            <v>144</v>
          </cell>
          <cell r="AM645">
            <v>1200</v>
          </cell>
          <cell r="AN645">
            <v>1000</v>
          </cell>
          <cell r="AO645">
            <v>1147</v>
          </cell>
          <cell r="AP645">
            <v>900.57600000000002</v>
          </cell>
          <cell r="AQ645">
            <v>986.39499999999998</v>
          </cell>
          <cell r="AR645">
            <v>1</v>
          </cell>
          <cell r="AS645">
            <v>0</v>
          </cell>
          <cell r="AT645" t="str">
            <v>CHEP</v>
          </cell>
          <cell r="AU645" t="str">
            <v>3383260020795</v>
          </cell>
        </row>
        <row r="646">
          <cell r="A646">
            <v>645979</v>
          </cell>
          <cell r="B646" t="str">
            <v>2496</v>
          </cell>
          <cell r="C646" t="str">
            <v>COCA-COLA PET 0.375L X12 9+3 EURO</v>
          </cell>
          <cell r="D646" t="str">
            <v>COCA-COLA PET 0.375L X12 9+3 EURO</v>
          </cell>
          <cell r="E646" t="str">
            <v>Coca-Cola</v>
          </cell>
          <cell r="F646" t="str">
            <v/>
          </cell>
          <cell r="G646" t="str">
            <v>PET</v>
          </cell>
          <cell r="H646" t="str">
            <v xml:space="preserve"> %</v>
          </cell>
          <cell r="I646" t="str">
            <v>12 x 0.375L</v>
          </cell>
          <cell r="J646" t="str">
            <v>9+3</v>
          </cell>
          <cell r="K646">
            <v>12</v>
          </cell>
          <cell r="L646" t="str">
            <v>6% - 3%</v>
          </cell>
          <cell r="M646" t="str">
            <v>5</v>
          </cell>
          <cell r="N646" t="str">
            <v>M</v>
          </cell>
          <cell r="O646" t="str">
            <v>0</v>
          </cell>
          <cell r="P646">
            <v>0.375</v>
          </cell>
          <cell r="Q646" t="str">
            <v>5449000015150</v>
          </cell>
          <cell r="R646" t="str">
            <v>5.95 x 5.95 x 20.4</v>
          </cell>
          <cell r="S646">
            <v>0.38900000000000001</v>
          </cell>
          <cell r="T646">
            <v>0.41</v>
          </cell>
          <cell r="U646">
            <v>0</v>
          </cell>
          <cell r="V646" t="str">
            <v>12 x 0.375L</v>
          </cell>
          <cell r="W646" t="str">
            <v>SHRINK</v>
          </cell>
          <cell r="X646" t="str">
            <v>5000112701609</v>
          </cell>
          <cell r="Y646" t="str">
            <v>23.8 x 17.85 x 20.4</v>
          </cell>
          <cell r="Z646">
            <v>4.673</v>
          </cell>
          <cell r="AA646">
            <v>4.9429999999999996</v>
          </cell>
          <cell r="AB646">
            <v>0</v>
          </cell>
          <cell r="AC646" t="str">
            <v>12 x 0.375L</v>
          </cell>
          <cell r="AD646" t="str">
            <v>SHRINKWRAPPED</v>
          </cell>
          <cell r="AE646" t="str">
            <v>5000112701609</v>
          </cell>
          <cell r="AF646" t="str">
            <v>23.8 x 17.85 x 20.4</v>
          </cell>
          <cell r="AG646">
            <v>4.673</v>
          </cell>
          <cell r="AH646">
            <v>4.9429999999999996</v>
          </cell>
          <cell r="AI646">
            <v>0</v>
          </cell>
          <cell r="AJ646">
            <v>22</v>
          </cell>
          <cell r="AK646">
            <v>7</v>
          </cell>
          <cell r="AL646">
            <v>154</v>
          </cell>
          <cell r="AM646">
            <v>1200</v>
          </cell>
          <cell r="AN646">
            <v>833</v>
          </cell>
          <cell r="AO646">
            <v>1573</v>
          </cell>
          <cell r="AP646">
            <v>719.64200000000005</v>
          </cell>
          <cell r="AQ646">
            <v>786.49300000000005</v>
          </cell>
          <cell r="AR646">
            <v>2</v>
          </cell>
          <cell r="AS646">
            <v>0</v>
          </cell>
          <cell r="AT646" t="str">
            <v>EURO CHEP</v>
          </cell>
          <cell r="AU646" t="str">
            <v>5000112483345</v>
          </cell>
        </row>
        <row r="647">
          <cell r="A647">
            <v>645980</v>
          </cell>
          <cell r="B647" t="str">
            <v>6427</v>
          </cell>
          <cell r="C647" t="str">
            <v>MONSTER ULTRA PARADISE (12) / MONSTER ENERGY JUICE VIKING BERRY (12) BLIK 0.50L X24 EURO CHEP</v>
          </cell>
          <cell r="D647" t="str">
            <v>MONSTER ULTRA PARADISE (12) / MONSTER ENERGY JUICE VIKING BERRY (12) BOITE 0.50L X24 EURO CHEP</v>
          </cell>
          <cell r="E647" t="str">
            <v>Monster</v>
          </cell>
          <cell r="F647" t="str">
            <v>Mix</v>
          </cell>
          <cell r="G647" t="str">
            <v xml:space="preserve">CAN </v>
          </cell>
          <cell r="H647" t="str">
            <v xml:space="preserve"> %</v>
          </cell>
          <cell r="I647" t="str">
            <v>24 x 0.5L</v>
          </cell>
          <cell r="J647" t="str">
            <v/>
          </cell>
          <cell r="K647">
            <v>24</v>
          </cell>
          <cell r="L647" t="str">
            <v>6% - 3%</v>
          </cell>
          <cell r="M647" t="str">
            <v>24</v>
          </cell>
          <cell r="N647" t="str">
            <v>M</v>
          </cell>
          <cell r="O647" t="str">
            <v>0</v>
          </cell>
          <cell r="P647">
            <v>0.5</v>
          </cell>
          <cell r="Q647" t="str">
            <v>n/a</v>
          </cell>
          <cell r="R647" t="str">
            <v>6.65 x 6.65 x 16.8</v>
          </cell>
          <cell r="S647">
            <v>0.51</v>
          </cell>
          <cell r="T647">
            <v>0.52600000000000002</v>
          </cell>
          <cell r="U647">
            <v>0</v>
          </cell>
          <cell r="V647" t="str">
            <v>1 x 0.5L</v>
          </cell>
          <cell r="W647" t="str">
            <v>CAN</v>
          </cell>
          <cell r="X647" t="str">
            <v>n/a</v>
          </cell>
          <cell r="Y647" t="str">
            <v>6.65 x 6.65 x 16.8</v>
          </cell>
          <cell r="Z647">
            <v>0.51</v>
          </cell>
          <cell r="AA647">
            <v>0.52600000000000002</v>
          </cell>
          <cell r="AB647">
            <v>0</v>
          </cell>
          <cell r="AC647" t="str">
            <v>24 x 0.5L</v>
          </cell>
          <cell r="AD647" t="str">
            <v>TRAY WITH SHRINK</v>
          </cell>
          <cell r="AE647" t="str">
            <v>3383260020863</v>
          </cell>
          <cell r="AF647" t="str">
            <v>40.4 x 27.1 x 17.1</v>
          </cell>
          <cell r="AG647">
            <v>12.236000000000001</v>
          </cell>
          <cell r="AH647">
            <v>12.741</v>
          </cell>
          <cell r="AI647">
            <v>0</v>
          </cell>
          <cell r="AJ647">
            <v>9</v>
          </cell>
          <cell r="AK647">
            <v>7</v>
          </cell>
          <cell r="AL647">
            <v>63</v>
          </cell>
          <cell r="AM647">
            <v>1200</v>
          </cell>
          <cell r="AN647">
            <v>800</v>
          </cell>
          <cell r="AO647">
            <v>1341</v>
          </cell>
          <cell r="AP647">
            <v>770.86800000000005</v>
          </cell>
          <cell r="AQ647">
            <v>827.99400000000003</v>
          </cell>
          <cell r="AR647">
            <v>2</v>
          </cell>
          <cell r="AS647">
            <v>0</v>
          </cell>
          <cell r="AT647" t="str">
            <v>EURO CHEP</v>
          </cell>
          <cell r="AU647" t="str">
            <v>3383260020870</v>
          </cell>
        </row>
        <row r="648">
          <cell r="A648">
            <v>645990</v>
          </cell>
          <cell r="B648" t="str">
            <v>2498</v>
          </cell>
          <cell r="C648" t="str">
            <v>FANTA SINAAS PET 0.375L X12 9+3 EURO</v>
          </cell>
          <cell r="D648" t="str">
            <v>FANTA ORANGE PET 0.375L X12 9+3 EURO</v>
          </cell>
          <cell r="E648" t="str">
            <v>Fanta</v>
          </cell>
          <cell r="F648" t="str">
            <v>Orange</v>
          </cell>
          <cell r="G648" t="str">
            <v>PET</v>
          </cell>
          <cell r="H648" t="str">
            <v xml:space="preserve"> %</v>
          </cell>
          <cell r="I648" t="str">
            <v>12 x 0.375L</v>
          </cell>
          <cell r="J648" t="str">
            <v>9+3</v>
          </cell>
          <cell r="K648">
            <v>12</v>
          </cell>
          <cell r="L648" t="str">
            <v>6% - 3%</v>
          </cell>
          <cell r="M648" t="str">
            <v>5</v>
          </cell>
          <cell r="N648" t="str">
            <v>M</v>
          </cell>
          <cell r="O648" t="str">
            <v>0</v>
          </cell>
          <cell r="P648">
            <v>0.375</v>
          </cell>
          <cell r="Q648" t="str">
            <v>5449000229762</v>
          </cell>
          <cell r="R648" t="str">
            <v>5.95 x 5.95 x 20.4</v>
          </cell>
          <cell r="S648">
            <v>0.39</v>
          </cell>
          <cell r="T648">
            <v>0.41099999999999998</v>
          </cell>
          <cell r="U648">
            <v>0</v>
          </cell>
          <cell r="V648" t="str">
            <v>12 x 0.375L</v>
          </cell>
          <cell r="W648" t="str">
            <v>SHRINK</v>
          </cell>
          <cell r="X648" t="str">
            <v>5000112701517</v>
          </cell>
          <cell r="Y648" t="str">
            <v>23.8 x 17.85 x 20.4</v>
          </cell>
          <cell r="Z648">
            <v>4.6849999999999996</v>
          </cell>
          <cell r="AA648">
            <v>4.9560000000000004</v>
          </cell>
          <cell r="AB648">
            <v>0</v>
          </cell>
          <cell r="AC648" t="str">
            <v>12 x 0.375L</v>
          </cell>
          <cell r="AD648" t="str">
            <v>SHRINKWRAPPED</v>
          </cell>
          <cell r="AE648" t="str">
            <v>5000112701517</v>
          </cell>
          <cell r="AF648" t="str">
            <v>23.8 x 17.85 x 20.4</v>
          </cell>
          <cell r="AG648">
            <v>4.6849999999999996</v>
          </cell>
          <cell r="AH648">
            <v>4.9560000000000004</v>
          </cell>
          <cell r="AI648">
            <v>0</v>
          </cell>
          <cell r="AJ648">
            <v>22</v>
          </cell>
          <cell r="AK648">
            <v>7</v>
          </cell>
          <cell r="AL648">
            <v>154</v>
          </cell>
          <cell r="AM648">
            <v>1200</v>
          </cell>
          <cell r="AN648">
            <v>833</v>
          </cell>
          <cell r="AO648">
            <v>1573</v>
          </cell>
          <cell r="AP648">
            <v>721.49</v>
          </cell>
          <cell r="AQ648">
            <v>788.37099999999998</v>
          </cell>
          <cell r="AR648">
            <v>2</v>
          </cell>
          <cell r="AS648">
            <v>0</v>
          </cell>
          <cell r="AT648" t="str">
            <v>EURO CHEP</v>
          </cell>
          <cell r="AU648" t="str">
            <v>5000112483369</v>
          </cell>
        </row>
        <row r="649">
          <cell r="A649">
            <v>645991</v>
          </cell>
          <cell r="B649" t="str">
            <v>2497</v>
          </cell>
          <cell r="C649" t="str">
            <v>COCA-COLA ZERO PET 0.375L X12 9+3 EURO</v>
          </cell>
          <cell r="D649" t="str">
            <v>COCA-COLA ZERO PET 0.375L X12 9+3 EURO</v>
          </cell>
          <cell r="E649" t="str">
            <v>Coca-Cola Zero</v>
          </cell>
          <cell r="F649" t="str">
            <v/>
          </cell>
          <cell r="G649" t="str">
            <v>PET</v>
          </cell>
          <cell r="H649" t="str">
            <v xml:space="preserve"> %</v>
          </cell>
          <cell r="I649" t="str">
            <v>12 x 0.375L</v>
          </cell>
          <cell r="J649" t="str">
            <v>9+3</v>
          </cell>
          <cell r="K649">
            <v>12</v>
          </cell>
          <cell r="L649" t="str">
            <v>6% - 3%</v>
          </cell>
          <cell r="M649" t="str">
            <v>5</v>
          </cell>
          <cell r="N649" t="str">
            <v>M</v>
          </cell>
          <cell r="O649" t="str">
            <v>0</v>
          </cell>
          <cell r="P649">
            <v>0.375</v>
          </cell>
          <cell r="Q649" t="str">
            <v>5449000016454</v>
          </cell>
          <cell r="R649" t="str">
            <v>5.95 x 5.95 x 20.4</v>
          </cell>
          <cell r="S649">
            <v>0.374</v>
          </cell>
          <cell r="T649">
            <v>0.39500000000000002</v>
          </cell>
          <cell r="U649">
            <v>0</v>
          </cell>
          <cell r="V649" t="str">
            <v>12 x 0.375L</v>
          </cell>
          <cell r="W649" t="str">
            <v>SHRINK</v>
          </cell>
          <cell r="X649" t="str">
            <v>5000112701593</v>
          </cell>
          <cell r="Y649" t="str">
            <v>23.8 x 17.85 x 20.4</v>
          </cell>
          <cell r="Z649">
            <v>4.4909999999999997</v>
          </cell>
          <cell r="AA649">
            <v>4.76</v>
          </cell>
          <cell r="AB649">
            <v>0</v>
          </cell>
          <cell r="AC649" t="str">
            <v>12 x 0.375L</v>
          </cell>
          <cell r="AD649" t="str">
            <v>SHRINKWRAPPED</v>
          </cell>
          <cell r="AE649" t="str">
            <v>5000112701593</v>
          </cell>
          <cell r="AF649" t="str">
            <v>23.8 x 17.85 x 20.4</v>
          </cell>
          <cell r="AG649">
            <v>4.4909999999999997</v>
          </cell>
          <cell r="AH649">
            <v>4.76</v>
          </cell>
          <cell r="AI649">
            <v>0</v>
          </cell>
          <cell r="AJ649">
            <v>22</v>
          </cell>
          <cell r="AK649">
            <v>7</v>
          </cell>
          <cell r="AL649">
            <v>154</v>
          </cell>
          <cell r="AM649">
            <v>1200</v>
          </cell>
          <cell r="AN649">
            <v>833</v>
          </cell>
          <cell r="AO649">
            <v>1573</v>
          </cell>
          <cell r="AP649">
            <v>691.61400000000003</v>
          </cell>
          <cell r="AQ649">
            <v>758.35699999999997</v>
          </cell>
          <cell r="AR649">
            <v>2</v>
          </cell>
          <cell r="AS649">
            <v>0</v>
          </cell>
          <cell r="AT649" t="str">
            <v>EURO CHEP</v>
          </cell>
          <cell r="AU649" t="str">
            <v>5000112483352</v>
          </cell>
        </row>
        <row r="650">
          <cell r="A650">
            <v>646009</v>
          </cell>
          <cell r="B650" t="str">
            <v>2480</v>
          </cell>
          <cell r="C650" t="str">
            <v>COCA-COLA ZERO VANILLA (23) COCA-COLA ZERO CHERRY (35) COCA-COLA LEMON (23) BLIK 0.33L 81X6 SLEEK PPD</v>
          </cell>
          <cell r="D650" t="str">
            <v>COCA-COLA ZERO VANILLA (23) COCA-COLA ZERO CHERRY (35) COCA-COLA LEMON (23) BOITE 0.33L 81X6 SLEEK PPD</v>
          </cell>
          <cell r="E650" t="str">
            <v>Coca-Cola</v>
          </cell>
          <cell r="F650" t="str">
            <v>Mix</v>
          </cell>
          <cell r="G650" t="str">
            <v>SLEEKCAN</v>
          </cell>
          <cell r="H650" t="str">
            <v xml:space="preserve"> %</v>
          </cell>
          <cell r="I650" t="str">
            <v>81 x 6 x 0.33L</v>
          </cell>
          <cell r="J650" t="str">
            <v/>
          </cell>
          <cell r="K650">
            <v>486</v>
          </cell>
          <cell r="L650" t="str">
            <v>6% - 3%</v>
          </cell>
          <cell r="M650" t="str">
            <v>6</v>
          </cell>
          <cell r="N650" t="str">
            <v>M</v>
          </cell>
          <cell r="O650" t="str">
            <v>0</v>
          </cell>
          <cell r="P650">
            <v>0.33</v>
          </cell>
          <cell r="Q650" t="str">
            <v>n/a</v>
          </cell>
          <cell r="R650" t="str">
            <v>5.8 x 5.8 x 14.55</v>
          </cell>
          <cell r="S650">
            <v>0.33300000000000002</v>
          </cell>
          <cell r="T650">
            <v>0.34499999999999997</v>
          </cell>
          <cell r="U650">
            <v>0</v>
          </cell>
          <cell r="V650" t="str">
            <v>6 x 0.33L</v>
          </cell>
          <cell r="W650" t="str">
            <v>SHRINK</v>
          </cell>
          <cell r="X650" t="str">
            <v>n/a</v>
          </cell>
          <cell r="Y650" t="str">
            <v>17.55 x 11.7 x 14.55</v>
          </cell>
          <cell r="Z650">
            <v>1.9990000000000001</v>
          </cell>
          <cell r="AA650">
            <v>2.0779999999999998</v>
          </cell>
          <cell r="AB650">
            <v>0</v>
          </cell>
          <cell r="AC650" t="str">
            <v>81 x 6 x 0.33L</v>
          </cell>
          <cell r="AD650" t="str">
            <v>QUARTER PALLET</v>
          </cell>
          <cell r="AE650" t="str">
            <v>3383260020894</v>
          </cell>
          <cell r="AF650" t="str">
            <v>60 x 40 x 158.5</v>
          </cell>
          <cell r="AG650">
            <v>161.90799999999999</v>
          </cell>
          <cell r="AH650">
            <v>170.547</v>
          </cell>
          <cell r="AI650">
            <v>0</v>
          </cell>
          <cell r="AJ650">
            <v>4</v>
          </cell>
          <cell r="AK650">
            <v>1</v>
          </cell>
          <cell r="AL650">
            <v>4</v>
          </cell>
          <cell r="AM650">
            <v>1200</v>
          </cell>
          <cell r="AN650">
            <v>800</v>
          </cell>
          <cell r="AO650">
            <v>1729</v>
          </cell>
          <cell r="AP650">
            <v>647.63199999999995</v>
          </cell>
          <cell r="AQ650">
            <v>707.41300000000001</v>
          </cell>
          <cell r="AR650">
            <v>1</v>
          </cell>
          <cell r="AS650">
            <v>0</v>
          </cell>
          <cell r="AT650" t="str">
            <v>1xECHEP + 4x1/4 CHEP</v>
          </cell>
          <cell r="AU650" t="str">
            <v>3383260020887</v>
          </cell>
        </row>
        <row r="651">
          <cell r="A651">
            <v>646046</v>
          </cell>
          <cell r="B651" t="str">
            <v>0829</v>
          </cell>
          <cell r="C651" t="str">
            <v>PIS MINUTE MAID MULTIVITAMINEN NECTAR GTB 1.00L X6</v>
          </cell>
          <cell r="D651" t="str">
            <v>PIS MINUTE MAID MULTIVITAMINEN NECTAR GTB 1.00L X6</v>
          </cell>
          <cell r="E651" t="str">
            <v>Minute Maid</v>
          </cell>
          <cell r="F651" t="str">
            <v>Multivitamin Nectar</v>
          </cell>
          <cell r="G651" t="str">
            <v>GTB</v>
          </cell>
          <cell r="H651" t="str">
            <v xml:space="preserve"> %</v>
          </cell>
          <cell r="I651" t="str">
            <v>6 x 1L</v>
          </cell>
          <cell r="J651" t="str">
            <v/>
          </cell>
          <cell r="K651">
            <v>6</v>
          </cell>
          <cell r="L651" t="str">
            <v>N/A</v>
          </cell>
          <cell r="M651" t="str">
            <v>9</v>
          </cell>
          <cell r="N651" t="str">
            <v>M</v>
          </cell>
          <cell r="O651" t="str">
            <v>0</v>
          </cell>
          <cell r="P651">
            <v>1</v>
          </cell>
          <cell r="Q651" t="str">
            <v>5449000345998</v>
          </cell>
          <cell r="R651" t="str">
            <v>7 x 6.1 x 25.5</v>
          </cell>
          <cell r="S651">
            <v>1.0409999999999999</v>
          </cell>
          <cell r="T651">
            <v>1.0720000000000001</v>
          </cell>
          <cell r="U651">
            <v>0</v>
          </cell>
          <cell r="V651" t="str">
            <v>1 x 1L</v>
          </cell>
          <cell r="W651" t="str">
            <v>GABLE TOP BRICK</v>
          </cell>
          <cell r="X651" t="str">
            <v>5449000345998</v>
          </cell>
          <cell r="Y651" t="str">
            <v>7 x 6.1 x 25.5</v>
          </cell>
          <cell r="Z651">
            <v>1.0409999999999999</v>
          </cell>
          <cell r="AA651">
            <v>1.0720000000000001</v>
          </cell>
          <cell r="AB651">
            <v>0</v>
          </cell>
          <cell r="AC651" t="str">
            <v>6 x 1L</v>
          </cell>
          <cell r="AD651" t="str">
            <v>TRAY WITHOUT SHRINK</v>
          </cell>
          <cell r="AE651" t="str">
            <v>5449000346001</v>
          </cell>
          <cell r="AF651" t="str">
            <v>20.5 x 15 x 26</v>
          </cell>
          <cell r="AG651">
            <v>6.2469999999999999</v>
          </cell>
          <cell r="AH651">
            <v>6.5170000000000003</v>
          </cell>
          <cell r="AI651">
            <v>0</v>
          </cell>
          <cell r="AJ651">
            <v>40</v>
          </cell>
          <cell r="AK651">
            <v>4</v>
          </cell>
          <cell r="AL651">
            <v>160</v>
          </cell>
          <cell r="AM651">
            <v>1200</v>
          </cell>
          <cell r="AN651">
            <v>1000</v>
          </cell>
          <cell r="AO651">
            <v>1203</v>
          </cell>
          <cell r="AP651">
            <v>999.52</v>
          </cell>
          <cell r="AQ651">
            <v>1073.212</v>
          </cell>
          <cell r="AR651">
            <v>1</v>
          </cell>
          <cell r="AS651">
            <v>0</v>
          </cell>
          <cell r="AT651" t="str">
            <v>CHEP</v>
          </cell>
          <cell r="AU651" t="str">
            <v>3383260020818</v>
          </cell>
        </row>
        <row r="652">
          <cell r="A652">
            <v>646047</v>
          </cell>
          <cell r="B652" t="str">
            <v>0828</v>
          </cell>
          <cell r="C652" t="str">
            <v>PIS MINUTE MAID TROPICAL NECTAR GTB 1.00L X6</v>
          </cell>
          <cell r="D652" t="str">
            <v>PIS MINUTE MAID TROPICAL NECTAR GTB 1.00L X6</v>
          </cell>
          <cell r="E652" t="str">
            <v>Minute Maid</v>
          </cell>
          <cell r="F652" t="str">
            <v>Tropical Nectar</v>
          </cell>
          <cell r="G652" t="str">
            <v>GTB</v>
          </cell>
          <cell r="H652" t="str">
            <v xml:space="preserve"> %</v>
          </cell>
          <cell r="I652" t="str">
            <v>6 x 1L</v>
          </cell>
          <cell r="J652" t="str">
            <v/>
          </cell>
          <cell r="K652">
            <v>6</v>
          </cell>
          <cell r="L652" t="str">
            <v>N/A</v>
          </cell>
          <cell r="M652" t="str">
            <v>9</v>
          </cell>
          <cell r="N652" t="str">
            <v>M</v>
          </cell>
          <cell r="O652" t="str">
            <v>0</v>
          </cell>
          <cell r="P652">
            <v>1</v>
          </cell>
          <cell r="Q652" t="str">
            <v>5449000346094</v>
          </cell>
          <cell r="R652" t="str">
            <v>7 x 6.1 x 25.5</v>
          </cell>
          <cell r="S652">
            <v>1.0409999999999999</v>
          </cell>
          <cell r="T652">
            <v>1.0720000000000001</v>
          </cell>
          <cell r="U652">
            <v>0</v>
          </cell>
          <cell r="V652" t="str">
            <v>1 x 1L</v>
          </cell>
          <cell r="W652" t="str">
            <v>GABLE TOP BRICK</v>
          </cell>
          <cell r="X652" t="str">
            <v>5449000346094</v>
          </cell>
          <cell r="Y652" t="str">
            <v>7 x 6.1 x 25.5</v>
          </cell>
          <cell r="Z652">
            <v>1.0409999999999999</v>
          </cell>
          <cell r="AA652">
            <v>1.0720000000000001</v>
          </cell>
          <cell r="AB652">
            <v>0</v>
          </cell>
          <cell r="AC652" t="str">
            <v>6 x 1L</v>
          </cell>
          <cell r="AD652" t="str">
            <v>TRAY WITHOUT SHRINK</v>
          </cell>
          <cell r="AE652" t="str">
            <v>5449000346100</v>
          </cell>
          <cell r="AF652" t="str">
            <v>20.5 x 15 x 26</v>
          </cell>
          <cell r="AG652">
            <v>6.2469999999999999</v>
          </cell>
          <cell r="AH652">
            <v>6.5170000000000003</v>
          </cell>
          <cell r="AI652">
            <v>0</v>
          </cell>
          <cell r="AJ652">
            <v>40</v>
          </cell>
          <cell r="AK652">
            <v>4</v>
          </cell>
          <cell r="AL652">
            <v>160</v>
          </cell>
          <cell r="AM652">
            <v>1200</v>
          </cell>
          <cell r="AN652">
            <v>1000</v>
          </cell>
          <cell r="AO652">
            <v>1203</v>
          </cell>
          <cell r="AP652">
            <v>999.52</v>
          </cell>
          <cell r="AQ652">
            <v>1073.212</v>
          </cell>
          <cell r="AR652">
            <v>1</v>
          </cell>
          <cell r="AS652">
            <v>0</v>
          </cell>
          <cell r="AT652" t="str">
            <v>CHEP</v>
          </cell>
          <cell r="AU652" t="str">
            <v>3383260020825</v>
          </cell>
        </row>
        <row r="653">
          <cell r="A653">
            <v>646048</v>
          </cell>
          <cell r="B653" t="str">
            <v>0827</v>
          </cell>
          <cell r="C653" t="str">
            <v>PIS MINUTE MAID APPEL NECTAR GTB 1.00L X6</v>
          </cell>
          <cell r="D653" t="str">
            <v>PIS MINUTE MAID POMME NECTAR GTB 1.00L X6</v>
          </cell>
          <cell r="E653" t="str">
            <v>Minute Maid</v>
          </cell>
          <cell r="F653" t="str">
            <v>Apple Nectar</v>
          </cell>
          <cell r="G653" t="str">
            <v>GTB</v>
          </cell>
          <cell r="H653" t="str">
            <v xml:space="preserve"> %</v>
          </cell>
          <cell r="I653" t="str">
            <v>6 x 1L</v>
          </cell>
          <cell r="J653" t="str">
            <v/>
          </cell>
          <cell r="K653">
            <v>6</v>
          </cell>
          <cell r="L653" t="str">
            <v>N/A</v>
          </cell>
          <cell r="M653" t="str">
            <v>9</v>
          </cell>
          <cell r="N653" t="str">
            <v>M</v>
          </cell>
          <cell r="O653" t="str">
            <v>0</v>
          </cell>
          <cell r="P653">
            <v>1</v>
          </cell>
          <cell r="Q653" t="str">
            <v>5449000345622</v>
          </cell>
          <cell r="R653" t="str">
            <v>7 x 6.1 x 25.5</v>
          </cell>
          <cell r="S653">
            <v>1.042</v>
          </cell>
          <cell r="T653">
            <v>1.073</v>
          </cell>
          <cell r="U653">
            <v>0</v>
          </cell>
          <cell r="V653" t="str">
            <v>1 x 1L</v>
          </cell>
          <cell r="W653" t="str">
            <v>GABLE TOP BRICK</v>
          </cell>
          <cell r="X653" t="str">
            <v>5449000345622</v>
          </cell>
          <cell r="Y653" t="str">
            <v>7 x 6.1 x 25.5</v>
          </cell>
          <cell r="Z653">
            <v>1.042</v>
          </cell>
          <cell r="AA653">
            <v>1.073</v>
          </cell>
          <cell r="AB653">
            <v>0</v>
          </cell>
          <cell r="AC653" t="str">
            <v>6 x 1L</v>
          </cell>
          <cell r="AD653" t="str">
            <v>TRAY WITHOUT SHRINK</v>
          </cell>
          <cell r="AE653" t="str">
            <v>5449000345639</v>
          </cell>
          <cell r="AF653" t="str">
            <v>20.5 x 15 x 26</v>
          </cell>
          <cell r="AG653">
            <v>6.2539999999999996</v>
          </cell>
          <cell r="AH653">
            <v>6.5250000000000004</v>
          </cell>
          <cell r="AI653">
            <v>0</v>
          </cell>
          <cell r="AJ653">
            <v>40</v>
          </cell>
          <cell r="AK653">
            <v>4</v>
          </cell>
          <cell r="AL653">
            <v>160</v>
          </cell>
          <cell r="AM653">
            <v>1200</v>
          </cell>
          <cell r="AN653">
            <v>1000</v>
          </cell>
          <cell r="AO653">
            <v>1203</v>
          </cell>
          <cell r="AP653">
            <v>1000.64</v>
          </cell>
          <cell r="AQ653">
            <v>1074.373</v>
          </cell>
          <cell r="AR653">
            <v>1</v>
          </cell>
          <cell r="AS653">
            <v>0</v>
          </cell>
          <cell r="AT653" t="str">
            <v>CHEP</v>
          </cell>
          <cell r="AU653" t="str">
            <v>3383260020801</v>
          </cell>
        </row>
        <row r="654">
          <cell r="A654">
            <v>646057</v>
          </cell>
          <cell r="B654" t="str">
            <v>2482</v>
          </cell>
          <cell r="C654" t="str">
            <v>FANTA LEMON (15) / FANTA ZERO ORANGE (39) / FANTA ORANGE (81) / FANTA EXOTIC (15) PET 1.50L X150 DD</v>
          </cell>
          <cell r="D654" t="str">
            <v>FANTA LEMON (15) / FANTA ZERO ORANGE (39) / FANTA ORANGE (81) / FANTA EXOTIC (15) PET 1.50L X150 DD</v>
          </cell>
          <cell r="E654" t="str">
            <v>Fanta</v>
          </cell>
          <cell r="F654" t="str">
            <v>Mix</v>
          </cell>
          <cell r="G654" t="str">
            <v>PET</v>
          </cell>
          <cell r="H654" t="str">
            <v xml:space="preserve"> %</v>
          </cell>
          <cell r="I654" t="str">
            <v>150 x 1.5L</v>
          </cell>
          <cell r="J654" t="str">
            <v/>
          </cell>
          <cell r="K654">
            <v>150</v>
          </cell>
          <cell r="L654" t="str">
            <v>6% - 3%</v>
          </cell>
          <cell r="M654" t="str">
            <v>6</v>
          </cell>
          <cell r="N654" t="str">
            <v>M</v>
          </cell>
          <cell r="O654" t="str">
            <v>0</v>
          </cell>
          <cell r="P654">
            <v>1.5</v>
          </cell>
          <cell r="Q654" t="str">
            <v>n/a</v>
          </cell>
          <cell r="R654" t="str">
            <v>9.48 x 9.48 x 31.4</v>
          </cell>
          <cell r="S654">
            <v>1.544</v>
          </cell>
          <cell r="T654">
            <v>1.583</v>
          </cell>
          <cell r="U654">
            <v>0</v>
          </cell>
          <cell r="V654" t="str">
            <v>1 x 1.5L</v>
          </cell>
          <cell r="W654" t="str">
            <v>PET</v>
          </cell>
          <cell r="X654" t="str">
            <v>n/a</v>
          </cell>
          <cell r="Y654" t="str">
            <v>9.48 x 9.48 x 31.4</v>
          </cell>
          <cell r="Z654">
            <v>1.544</v>
          </cell>
          <cell r="AA654">
            <v>1.583</v>
          </cell>
          <cell r="AB654">
            <v>0</v>
          </cell>
          <cell r="AC654" t="str">
            <v>150 x 1.5L</v>
          </cell>
          <cell r="AD654" t="str">
            <v>HALF PALLET</v>
          </cell>
          <cell r="AE654" t="str">
            <v>3383260020900</v>
          </cell>
          <cell r="AF654" t="str">
            <v>80 x 60 x 108.6</v>
          </cell>
          <cell r="AG654">
            <v>231.56100000000001</v>
          </cell>
          <cell r="AH654">
            <v>253.102</v>
          </cell>
          <cell r="AI654">
            <v>0</v>
          </cell>
          <cell r="AJ654">
            <v>2</v>
          </cell>
          <cell r="AK654">
            <v>1</v>
          </cell>
          <cell r="AL654">
            <v>2</v>
          </cell>
          <cell r="AM654">
            <v>1200</v>
          </cell>
          <cell r="AN654">
            <v>800</v>
          </cell>
          <cell r="AO654">
            <v>1230</v>
          </cell>
          <cell r="AP654">
            <v>463.12200000000001</v>
          </cell>
          <cell r="AQ654">
            <v>531.20399999999995</v>
          </cell>
          <cell r="AR654">
            <v>1</v>
          </cell>
          <cell r="AS654">
            <v>0</v>
          </cell>
          <cell r="AT654" t="str">
            <v>1xECHEP + 2x Dusseldorfer CHEP</v>
          </cell>
          <cell r="AU654" t="str">
            <v>3383260020917</v>
          </cell>
        </row>
        <row r="655">
          <cell r="A655">
            <v>646067</v>
          </cell>
          <cell r="B655" t="str">
            <v>2481</v>
          </cell>
          <cell r="C655" t="str">
            <v>COCA-COLA (135) / COCA-COLA ZERO (135) PET 1.25L X270 DD 1L+250ML FREE</v>
          </cell>
          <cell r="D655" t="str">
            <v>COCA-COLA (135) / COCA-COLA ZERO (135) PET 1.25L X270 DD 1L+250ML FREE</v>
          </cell>
          <cell r="E655" t="str">
            <v>Coca-Cola/ Coca-Cola Zero</v>
          </cell>
          <cell r="F655" t="str">
            <v>Mix</v>
          </cell>
          <cell r="G655" t="str">
            <v>PET</v>
          </cell>
          <cell r="H655" t="str">
            <v xml:space="preserve"> %</v>
          </cell>
          <cell r="I655" t="str">
            <v>270 x 1.25L</v>
          </cell>
          <cell r="J655" t="str">
            <v>1lL+250ML FREE</v>
          </cell>
          <cell r="K655">
            <v>270</v>
          </cell>
          <cell r="L655" t="str">
            <v>6% - 3%</v>
          </cell>
          <cell r="M655" t="str">
            <v>6</v>
          </cell>
          <cell r="N655" t="str">
            <v>M</v>
          </cell>
          <cell r="O655" t="str">
            <v>0</v>
          </cell>
          <cell r="P655">
            <v>1.25</v>
          </cell>
          <cell r="Q655" t="str">
            <v>n/a</v>
          </cell>
          <cell r="R655" t="str">
            <v>8.8 x 8.8 x 29.9</v>
          </cell>
          <cell r="S655">
            <v>1.2729999999999999</v>
          </cell>
          <cell r="T655">
            <v>1.3080000000000001</v>
          </cell>
          <cell r="U655">
            <v>0</v>
          </cell>
          <cell r="V655" t="str">
            <v>1 x 1.25L</v>
          </cell>
          <cell r="W655" t="str">
            <v>PET</v>
          </cell>
          <cell r="X655" t="str">
            <v>n/a</v>
          </cell>
          <cell r="Y655" t="str">
            <v>8.8 x 8.8 x 29.9</v>
          </cell>
          <cell r="Z655">
            <v>1.2729999999999999</v>
          </cell>
          <cell r="AA655">
            <v>1.3080000000000001</v>
          </cell>
          <cell r="AB655">
            <v>0</v>
          </cell>
          <cell r="AC655" t="str">
            <v>270 x 1.25L</v>
          </cell>
          <cell r="AD655" t="str">
            <v>HALF PALLET</v>
          </cell>
          <cell r="AE655" t="str">
            <v>3383260020924</v>
          </cell>
          <cell r="AF655" t="str">
            <v>80 x 60 x 163.9</v>
          </cell>
          <cell r="AG655">
            <v>343.67599999999999</v>
          </cell>
          <cell r="AH655">
            <v>369.80399999999997</v>
          </cell>
          <cell r="AI655">
            <v>0</v>
          </cell>
          <cell r="AJ655">
            <v>2</v>
          </cell>
          <cell r="AK655">
            <v>1</v>
          </cell>
          <cell r="AL655">
            <v>2</v>
          </cell>
          <cell r="AM655">
            <v>1200</v>
          </cell>
          <cell r="AN655">
            <v>800</v>
          </cell>
          <cell r="AO655">
            <v>1783</v>
          </cell>
          <cell r="AP655">
            <v>687.35199999999998</v>
          </cell>
          <cell r="AQ655">
            <v>764.60900000000004</v>
          </cell>
          <cell r="AR655">
            <v>1</v>
          </cell>
          <cell r="AS655">
            <v>0</v>
          </cell>
          <cell r="AT655" t="str">
            <v>1xECHEP + 2x Dusseldorfer CHEP</v>
          </cell>
          <cell r="AU655" t="str">
            <v>3383260020931</v>
          </cell>
        </row>
        <row r="656">
          <cell r="A656">
            <v>646110</v>
          </cell>
          <cell r="B656" t="str">
            <v>1221</v>
          </cell>
          <cell r="C656" t="str">
            <v>FREESTYLE NON-NUTRITIVE SWEETENER CRTG 0.68L X1</v>
          </cell>
          <cell r="D656" t="str">
            <v>FREESTYLE NON-NUTRITIVE SWEETENER CRTG 0.68L X1</v>
          </cell>
          <cell r="E656" t="str">
            <v>Freestyle NNS</v>
          </cell>
          <cell r="F656" t="str">
            <v/>
          </cell>
          <cell r="G656" t="str">
            <v>CRTG</v>
          </cell>
          <cell r="H656" t="str">
            <v xml:space="preserve"> %</v>
          </cell>
          <cell r="I656" t="str">
            <v>1 x 0.68L</v>
          </cell>
          <cell r="J656" t="str">
            <v/>
          </cell>
          <cell r="K656">
            <v>1</v>
          </cell>
          <cell r="L656" t="str">
            <v>6% - 3%</v>
          </cell>
          <cell r="M656" t="str">
            <v>90</v>
          </cell>
          <cell r="N656" t="str">
            <v>D</v>
          </cell>
          <cell r="O656" t="str">
            <v>0</v>
          </cell>
          <cell r="P656">
            <v>0.68</v>
          </cell>
          <cell r="Q656" t="str">
            <v>5449000217813</v>
          </cell>
          <cell r="R656" t="str">
            <v>25.5 x 10.5 x 3.5</v>
          </cell>
          <cell r="S656">
            <v>0.68</v>
          </cell>
          <cell r="T656">
            <v>0.73599999999999999</v>
          </cell>
          <cell r="U656">
            <v>0</v>
          </cell>
          <cell r="V656" t="str">
            <v>1 x 0.68L</v>
          </cell>
          <cell r="W656" t="str">
            <v>CARTRIDGE</v>
          </cell>
          <cell r="X656" t="str">
            <v>5449000217813</v>
          </cell>
          <cell r="Y656" t="str">
            <v>25.5 x 10.5 x 3.5</v>
          </cell>
          <cell r="Z656">
            <v>0.68</v>
          </cell>
          <cell r="AA656">
            <v>0.73699999999999999</v>
          </cell>
          <cell r="AB656">
            <v>0</v>
          </cell>
          <cell r="AC656" t="str">
            <v>1 x 0.68L</v>
          </cell>
          <cell r="AD656" t="str">
            <v>CARDBOARD</v>
          </cell>
          <cell r="AE656" t="str">
            <v>5449000217813</v>
          </cell>
          <cell r="AF656" t="str">
            <v>25.5 x 10.5 x 3.5</v>
          </cell>
          <cell r="AG656">
            <v>0.68</v>
          </cell>
          <cell r="AH656">
            <v>0.73699999999999999</v>
          </cell>
          <cell r="AI656">
            <v>0</v>
          </cell>
          <cell r="AJ656">
            <v>300</v>
          </cell>
          <cell r="AK656">
            <v>4</v>
          </cell>
          <cell r="AL656">
            <v>1200</v>
          </cell>
          <cell r="AM656">
            <v>1140</v>
          </cell>
          <cell r="AN656">
            <v>1140</v>
          </cell>
          <cell r="AO656">
            <v>1266</v>
          </cell>
          <cell r="AP656">
            <v>816</v>
          </cell>
          <cell r="AQ656">
            <v>914.72799999999995</v>
          </cell>
          <cell r="AR656">
            <v>1</v>
          </cell>
          <cell r="AS656">
            <v>0</v>
          </cell>
          <cell r="AT656" t="str">
            <v>Industrial IPP</v>
          </cell>
          <cell r="AU656" t="str">
            <v>3383260020962</v>
          </cell>
        </row>
        <row r="657">
          <cell r="A657">
            <v>646115</v>
          </cell>
          <cell r="B657" t="str">
            <v>1231</v>
          </cell>
          <cell r="C657" t="str">
            <v>FANTA SINAAS PET 0.375L 4X6 EURO</v>
          </cell>
          <cell r="D657" t="str">
            <v>FANTA ORANGE PET 0.375L 4X6 EURO</v>
          </cell>
          <cell r="E657" t="str">
            <v>Fanta</v>
          </cell>
          <cell r="F657" t="str">
            <v>Orange</v>
          </cell>
          <cell r="G657" t="str">
            <v>PET</v>
          </cell>
          <cell r="H657" t="str">
            <v xml:space="preserve"> %</v>
          </cell>
          <cell r="I657" t="str">
            <v>4 x 6 x 0.375L</v>
          </cell>
          <cell r="J657" t="str">
            <v/>
          </cell>
          <cell r="K657">
            <v>24</v>
          </cell>
          <cell r="L657" t="str">
            <v>6% - 3%</v>
          </cell>
          <cell r="M657" t="str">
            <v>5</v>
          </cell>
          <cell r="N657" t="str">
            <v>M</v>
          </cell>
          <cell r="O657" t="str">
            <v>0</v>
          </cell>
          <cell r="P657">
            <v>0.375</v>
          </cell>
          <cell r="Q657" t="str">
            <v>5449000229762</v>
          </cell>
          <cell r="R657" t="str">
            <v>5.95 x 5.95 x 20.4</v>
          </cell>
          <cell r="S657">
            <v>0.39</v>
          </cell>
          <cell r="T657">
            <v>0.41</v>
          </cell>
          <cell r="U657">
            <v>0</v>
          </cell>
          <cell r="V657" t="str">
            <v>6 x 0.375L</v>
          </cell>
          <cell r="W657" t="str">
            <v>SHRINK</v>
          </cell>
          <cell r="X657" t="str">
            <v>5449000352439</v>
          </cell>
          <cell r="Y657" t="str">
            <v>17.85 x 11.9 x 20.4</v>
          </cell>
          <cell r="Z657">
            <v>2.343</v>
          </cell>
          <cell r="AA657">
            <v>2.4710000000000001</v>
          </cell>
          <cell r="AB657">
            <v>0</v>
          </cell>
          <cell r="AC657" t="str">
            <v>4 x 6 x 0.375L</v>
          </cell>
          <cell r="AD657" t="str">
            <v>SHRINKWRAP OVER SHRINKWRAP</v>
          </cell>
          <cell r="AE657" t="str">
            <v>5449000352446</v>
          </cell>
          <cell r="AF657" t="str">
            <v>35.7 x 23.8 x 20.4</v>
          </cell>
          <cell r="AG657">
            <v>9.3710000000000004</v>
          </cell>
          <cell r="AH657">
            <v>9.8979999999999997</v>
          </cell>
          <cell r="AI657">
            <v>0</v>
          </cell>
          <cell r="AJ657">
            <v>10</v>
          </cell>
          <cell r="AK657">
            <v>7</v>
          </cell>
          <cell r="AL657">
            <v>70</v>
          </cell>
          <cell r="AM657">
            <v>1200</v>
          </cell>
          <cell r="AN657">
            <v>800</v>
          </cell>
          <cell r="AO657">
            <v>1573</v>
          </cell>
          <cell r="AP657">
            <v>655.97</v>
          </cell>
          <cell r="AQ657">
            <v>718.12199999999996</v>
          </cell>
          <cell r="AR657">
            <v>2</v>
          </cell>
          <cell r="AS657">
            <v>0</v>
          </cell>
          <cell r="AT657" t="str">
            <v>EURO CHEP</v>
          </cell>
          <cell r="AU657" t="str">
            <v>5449000739810</v>
          </cell>
        </row>
        <row r="658">
          <cell r="A658">
            <v>646116</v>
          </cell>
          <cell r="B658" t="str">
            <v>1223</v>
          </cell>
          <cell r="C658" t="str">
            <v>COCA-COLA ZERO SUGAR HOLIDAY CREAMY VANILLA PET 1.00L X6</v>
          </cell>
          <cell r="D658" t="str">
            <v>COCA-COLA ZERO SUGAR HOLIDAY CREAMY VANILLA PET 1.00L X6</v>
          </cell>
          <cell r="E658" t="str">
            <v>Coca-Cola Zero</v>
          </cell>
          <cell r="F658" t="str">
            <v>Holiday Creamy Vanilla</v>
          </cell>
          <cell r="G658" t="str">
            <v>PET</v>
          </cell>
          <cell r="H658" t="str">
            <v xml:space="preserve"> %</v>
          </cell>
          <cell r="I658" t="str">
            <v>6 x 1L</v>
          </cell>
          <cell r="J658" t="str">
            <v/>
          </cell>
          <cell r="K658">
            <v>6</v>
          </cell>
          <cell r="L658" t="str">
            <v>6% - 3%</v>
          </cell>
          <cell r="M658" t="str">
            <v>6</v>
          </cell>
          <cell r="N658" t="str">
            <v>M</v>
          </cell>
          <cell r="O658" t="str">
            <v>0</v>
          </cell>
          <cell r="P658">
            <v>1</v>
          </cell>
          <cell r="Q658" t="str">
            <v>5449000351883</v>
          </cell>
          <cell r="R658" t="str">
            <v>8.4 x 8.4 x 27.5</v>
          </cell>
          <cell r="S658">
            <v>0.998</v>
          </cell>
          <cell r="T658">
            <v>1.0309999999999999</v>
          </cell>
          <cell r="U658">
            <v>0</v>
          </cell>
          <cell r="V658" t="str">
            <v>1 x 1L</v>
          </cell>
          <cell r="W658" t="str">
            <v>PET</v>
          </cell>
          <cell r="X658" t="str">
            <v>5449000351883</v>
          </cell>
          <cell r="Y658" t="str">
            <v>8.4 x 8.4 x 27.5</v>
          </cell>
          <cell r="Z658">
            <v>0.998</v>
          </cell>
          <cell r="AA658">
            <v>1.0309999999999999</v>
          </cell>
          <cell r="AB658">
            <v>0</v>
          </cell>
          <cell r="AC658" t="str">
            <v>6 x 1L</v>
          </cell>
          <cell r="AD658" t="str">
            <v>CASE</v>
          </cell>
          <cell r="AE658" t="str">
            <v>5449000351876</v>
          </cell>
          <cell r="AF658" t="str">
            <v>25.2 x 16.8 x 27.5</v>
          </cell>
          <cell r="AG658">
            <v>5.9880000000000004</v>
          </cell>
          <cell r="AH658">
            <v>6.2</v>
          </cell>
          <cell r="AI658">
            <v>0</v>
          </cell>
          <cell r="AJ658">
            <v>28</v>
          </cell>
          <cell r="AK658">
            <v>5</v>
          </cell>
          <cell r="AL658">
            <v>140</v>
          </cell>
          <cell r="AM658">
            <v>1200</v>
          </cell>
          <cell r="AN658">
            <v>1008</v>
          </cell>
          <cell r="AO658">
            <v>1548</v>
          </cell>
          <cell r="AP658">
            <v>838.32</v>
          </cell>
          <cell r="AQ658">
            <v>900.31</v>
          </cell>
          <cell r="AR658">
            <v>2</v>
          </cell>
          <cell r="AS658">
            <v>0</v>
          </cell>
          <cell r="AT658" t="str">
            <v>CHEP</v>
          </cell>
          <cell r="AU658" t="str">
            <v>5449000739391</v>
          </cell>
        </row>
        <row r="659">
          <cell r="A659">
            <v>646117</v>
          </cell>
          <cell r="B659" t="str">
            <v>1222</v>
          </cell>
          <cell r="C659" t="str">
            <v>COCA-COLA HOLIDAY CREAMY VANILLA PET 1.00L X6</v>
          </cell>
          <cell r="D659" t="str">
            <v>COCA-COLA HOLIDAY CREAMY VANILLA PET 1.00L X6</v>
          </cell>
          <cell r="E659" t="str">
            <v>Coca-Cola</v>
          </cell>
          <cell r="F659" t="str">
            <v>Holiday Creamy Vanilla</v>
          </cell>
          <cell r="G659" t="str">
            <v>PET</v>
          </cell>
          <cell r="H659" t="str">
            <v xml:space="preserve"> %</v>
          </cell>
          <cell r="I659" t="str">
            <v>6 x 1L</v>
          </cell>
          <cell r="J659" t="str">
            <v/>
          </cell>
          <cell r="K659">
            <v>6</v>
          </cell>
          <cell r="L659" t="str">
            <v>6% - 3%</v>
          </cell>
          <cell r="M659" t="str">
            <v>6</v>
          </cell>
          <cell r="N659" t="str">
            <v>M</v>
          </cell>
          <cell r="O659" t="str">
            <v>0</v>
          </cell>
          <cell r="P659">
            <v>1</v>
          </cell>
          <cell r="Q659" t="str">
            <v>5449000351890</v>
          </cell>
          <cell r="R659" t="str">
            <v>8.4 x 8.4 x 27.5</v>
          </cell>
          <cell r="S659">
            <v>1.0409999999999999</v>
          </cell>
          <cell r="T659">
            <v>1.0740000000000001</v>
          </cell>
          <cell r="U659">
            <v>0</v>
          </cell>
          <cell r="V659" t="str">
            <v>1 x 1L</v>
          </cell>
          <cell r="W659" t="str">
            <v>PET</v>
          </cell>
          <cell r="X659" t="str">
            <v>5449000351890</v>
          </cell>
          <cell r="Y659" t="str">
            <v>8.4 x 8.4 x 27.5</v>
          </cell>
          <cell r="Z659">
            <v>1.0409999999999999</v>
          </cell>
          <cell r="AA659">
            <v>1.0740000000000001</v>
          </cell>
          <cell r="AB659">
            <v>0</v>
          </cell>
          <cell r="AC659" t="str">
            <v>6 x 1L</v>
          </cell>
          <cell r="AD659" t="str">
            <v>CASE</v>
          </cell>
          <cell r="AE659" t="str">
            <v>5449000351869</v>
          </cell>
          <cell r="AF659" t="str">
            <v>25.2 x 16.8 x 27.5</v>
          </cell>
          <cell r="AG659">
            <v>6.2439999999999998</v>
          </cell>
          <cell r="AH659">
            <v>6.4569999999999999</v>
          </cell>
          <cell r="AI659">
            <v>0</v>
          </cell>
          <cell r="AJ659">
            <v>28</v>
          </cell>
          <cell r="AK659">
            <v>5</v>
          </cell>
          <cell r="AL659">
            <v>140</v>
          </cell>
          <cell r="AM659">
            <v>1200</v>
          </cell>
          <cell r="AN659">
            <v>1008</v>
          </cell>
          <cell r="AO659">
            <v>1548</v>
          </cell>
          <cell r="AP659">
            <v>874.16</v>
          </cell>
          <cell r="AQ659">
            <v>936.178</v>
          </cell>
          <cell r="AR659">
            <v>2</v>
          </cell>
          <cell r="AS659">
            <v>0</v>
          </cell>
          <cell r="AT659" t="str">
            <v>CHEP</v>
          </cell>
          <cell r="AU659" t="str">
            <v>5449000739384</v>
          </cell>
        </row>
        <row r="660">
          <cell r="A660">
            <v>646118</v>
          </cell>
          <cell r="B660" t="str">
            <v>1224</v>
          </cell>
          <cell r="C660" t="str">
            <v>COCA-COLA ZERO SUGAR HOLIDAY CREAMY VANILLA BLIK 0.33L 4X6</v>
          </cell>
          <cell r="D660" t="str">
            <v>COCA-COLA ZERO SUGAR HOLIDAY CREAMY VANILLA BOITE 0.33L 4X6</v>
          </cell>
          <cell r="E660" t="str">
            <v>Coca-Cola Zero</v>
          </cell>
          <cell r="F660" t="str">
            <v>Holiday Creamy Vanilla</v>
          </cell>
          <cell r="G660" t="str">
            <v>SLEEKCAN</v>
          </cell>
          <cell r="H660" t="str">
            <v xml:space="preserve"> %</v>
          </cell>
          <cell r="I660" t="str">
            <v>4 x 6 x 0.33L</v>
          </cell>
          <cell r="J660" t="str">
            <v/>
          </cell>
          <cell r="K660">
            <v>24</v>
          </cell>
          <cell r="L660" t="str">
            <v>6% - 3%</v>
          </cell>
          <cell r="M660" t="str">
            <v>6</v>
          </cell>
          <cell r="N660" t="str">
            <v>M</v>
          </cell>
          <cell r="O660" t="str">
            <v>0</v>
          </cell>
          <cell r="P660">
            <v>0.33</v>
          </cell>
          <cell r="Q660" t="str">
            <v>5449000351906</v>
          </cell>
          <cell r="R660" t="str">
            <v>5.8 x 5.8 x 14.55</v>
          </cell>
          <cell r="S660">
            <v>0.32900000000000001</v>
          </cell>
          <cell r="T660">
            <v>0.34100000000000003</v>
          </cell>
          <cell r="U660">
            <v>0</v>
          </cell>
          <cell r="V660" t="str">
            <v>6 x 0.33L</v>
          </cell>
          <cell r="W660" t="str">
            <v>SHRINK</v>
          </cell>
          <cell r="X660" t="str">
            <v>5449000352705</v>
          </cell>
          <cell r="Y660" t="str">
            <v>17.55 x 11.7 x 14.55</v>
          </cell>
          <cell r="Z660">
            <v>1.976</v>
          </cell>
          <cell r="AA660">
            <v>2.0550000000000002</v>
          </cell>
          <cell r="AB660">
            <v>0</v>
          </cell>
          <cell r="AC660" t="str">
            <v>4 x 6 x 0.33L</v>
          </cell>
          <cell r="AD660" t="str">
            <v>TRAY WITHOUT SHRINK</v>
          </cell>
          <cell r="AE660" t="str">
            <v>5449000352682</v>
          </cell>
          <cell r="AF660" t="str">
            <v>35.8 x 23.7 x 14.75</v>
          </cell>
          <cell r="AG660">
            <v>7.9039999999999999</v>
          </cell>
          <cell r="AH660">
            <v>8.2910000000000004</v>
          </cell>
          <cell r="AI660">
            <v>0</v>
          </cell>
          <cell r="AJ660">
            <v>13</v>
          </cell>
          <cell r="AK660">
            <v>10</v>
          </cell>
          <cell r="AL660">
            <v>130</v>
          </cell>
          <cell r="AM660">
            <v>1200</v>
          </cell>
          <cell r="AN660">
            <v>1000</v>
          </cell>
          <cell r="AO660">
            <v>1638</v>
          </cell>
          <cell r="AP660">
            <v>1027.52</v>
          </cell>
          <cell r="AQ660">
            <v>1108.0989999999999</v>
          </cell>
          <cell r="AR660">
            <v>3</v>
          </cell>
          <cell r="AS660">
            <v>0</v>
          </cell>
          <cell r="AT660" t="str">
            <v>CHEP</v>
          </cell>
          <cell r="AU660" t="str">
            <v>5449000739377</v>
          </cell>
        </row>
        <row r="661">
          <cell r="A661">
            <v>646119</v>
          </cell>
          <cell r="B661" t="str">
            <v>1225</v>
          </cell>
          <cell r="C661" t="str">
            <v>COCA-COLA HOLIDAY CREAMY VANILLA BLIK 0.33L 4X6</v>
          </cell>
          <cell r="D661" t="str">
            <v>COCA-COLA HOLIDAY CREAMY VANILLA BOITE 0.33L 4X6</v>
          </cell>
          <cell r="E661" t="str">
            <v>Coca-Cola</v>
          </cell>
          <cell r="F661" t="str">
            <v>Holiday Creamy Vanilla</v>
          </cell>
          <cell r="G661" t="str">
            <v>SLEEKCAN</v>
          </cell>
          <cell r="H661" t="str">
            <v xml:space="preserve"> %</v>
          </cell>
          <cell r="I661" t="str">
            <v>4 x 6 x 0.33L</v>
          </cell>
          <cell r="J661" t="str">
            <v/>
          </cell>
          <cell r="K661">
            <v>24</v>
          </cell>
          <cell r="L661" t="str">
            <v>6% - 3%</v>
          </cell>
          <cell r="M661" t="str">
            <v>12</v>
          </cell>
          <cell r="N661" t="str">
            <v>M</v>
          </cell>
          <cell r="O661" t="str">
            <v>0</v>
          </cell>
          <cell r="P661">
            <v>0.33</v>
          </cell>
          <cell r="Q661" t="str">
            <v>5449000351845</v>
          </cell>
          <cell r="R661" t="str">
            <v>5.8 x 5.8 x 14.55</v>
          </cell>
          <cell r="S661">
            <v>0.34300000000000003</v>
          </cell>
          <cell r="T661">
            <v>0.35499999999999998</v>
          </cell>
          <cell r="U661">
            <v>0</v>
          </cell>
          <cell r="V661" t="str">
            <v>6 x 0.33L</v>
          </cell>
          <cell r="W661" t="str">
            <v>SHRINK</v>
          </cell>
          <cell r="X661" t="str">
            <v>5449000352675</v>
          </cell>
          <cell r="Y661" t="str">
            <v>17.55 x 11.7 x 14.55</v>
          </cell>
          <cell r="Z661">
            <v>2.0609999999999999</v>
          </cell>
          <cell r="AA661">
            <v>2.14</v>
          </cell>
          <cell r="AB661">
            <v>0</v>
          </cell>
          <cell r="AC661" t="str">
            <v>4 x 6 x 0.33L</v>
          </cell>
          <cell r="AD661" t="str">
            <v>TRAY WITHOUT SHRINK</v>
          </cell>
          <cell r="AE661" t="str">
            <v>5449000351852</v>
          </cell>
          <cell r="AF661" t="str">
            <v>35.8 x 23.7 x 14.75</v>
          </cell>
          <cell r="AG661">
            <v>8.2420000000000009</v>
          </cell>
          <cell r="AH661">
            <v>8.6289999999999996</v>
          </cell>
          <cell r="AI661">
            <v>0</v>
          </cell>
          <cell r="AJ661">
            <v>13</v>
          </cell>
          <cell r="AK661">
            <v>10</v>
          </cell>
          <cell r="AL661">
            <v>130</v>
          </cell>
          <cell r="AM661">
            <v>1200</v>
          </cell>
          <cell r="AN661">
            <v>1000</v>
          </cell>
          <cell r="AO661">
            <v>1638</v>
          </cell>
          <cell r="AP661">
            <v>1071.46</v>
          </cell>
          <cell r="AQ661">
            <v>1152.0630000000001</v>
          </cell>
          <cell r="AR661">
            <v>3</v>
          </cell>
          <cell r="AS661">
            <v>0</v>
          </cell>
          <cell r="AT661" t="str">
            <v>CHEP</v>
          </cell>
          <cell r="AU661" t="str">
            <v>5449000739360</v>
          </cell>
        </row>
        <row r="662">
          <cell r="A662">
            <v>646136</v>
          </cell>
          <cell r="B662" t="str">
            <v>1226</v>
          </cell>
          <cell r="C662" t="str">
            <v>COCA-COLA HOLIDAY CREAMY VANILLA PET 0.50L 4X6</v>
          </cell>
          <cell r="D662" t="str">
            <v>COCA-COLA HOLIDAY CREAMY VANILLA PET 0.50L 4X6</v>
          </cell>
          <cell r="E662" t="str">
            <v>Coca-Cola</v>
          </cell>
          <cell r="F662" t="str">
            <v>Holiday Creamy Vanilla</v>
          </cell>
          <cell r="G662" t="str">
            <v>PET</v>
          </cell>
          <cell r="H662" t="str">
            <v xml:space="preserve"> %</v>
          </cell>
          <cell r="I662" t="str">
            <v>14 x 6 x 0.5L</v>
          </cell>
          <cell r="J662" t="str">
            <v/>
          </cell>
          <cell r="K662">
            <v>264</v>
          </cell>
          <cell r="L662" t="str">
            <v>6% - 3%</v>
          </cell>
          <cell r="M662" t="str">
            <v>4</v>
          </cell>
          <cell r="N662" t="str">
            <v>M</v>
          </cell>
          <cell r="O662" t="str">
            <v>0</v>
          </cell>
          <cell r="P662">
            <v>0.5</v>
          </cell>
          <cell r="Q662" t="str">
            <v>5449000352187</v>
          </cell>
          <cell r="R662" t="str">
            <v>6.55 x 6.55 x 23.05</v>
          </cell>
          <cell r="S662">
            <v>0.52</v>
          </cell>
          <cell r="T662">
            <v>0.54</v>
          </cell>
          <cell r="U662">
            <v>0</v>
          </cell>
          <cell r="V662" t="str">
            <v>6 x 0.5L</v>
          </cell>
          <cell r="W662" t="str">
            <v>PET</v>
          </cell>
          <cell r="X662" t="str">
            <v>5449000352453</v>
          </cell>
          <cell r="Y662" t="str">
            <v>19.65 x 13.1 x 23.05</v>
          </cell>
          <cell r="Z662">
            <v>3.1219999999999999</v>
          </cell>
          <cell r="AA662">
            <v>3.2519999999999998</v>
          </cell>
          <cell r="AB662">
            <v>0</v>
          </cell>
          <cell r="AC662" t="str">
            <v>14 x 6 x 0.5L</v>
          </cell>
          <cell r="AD662" t="str">
            <v>SHRINKWRAP OVER SHRINKWRAP</v>
          </cell>
          <cell r="AE662" t="str">
            <v>5449000352460</v>
          </cell>
          <cell r="AF662" t="str">
            <v>39.3 x 26.2 x 23.05</v>
          </cell>
          <cell r="AG662">
            <v>137.37899999999999</v>
          </cell>
          <cell r="AH662">
            <v>13.028</v>
          </cell>
          <cell r="AI662">
            <v>0</v>
          </cell>
          <cell r="AJ662">
            <v>1.0909090909090913</v>
          </cell>
          <cell r="AK662">
            <v>7</v>
          </cell>
          <cell r="AL662">
            <v>7.6363636363636367</v>
          </cell>
          <cell r="AM662">
            <v>1200</v>
          </cell>
          <cell r="AN662">
            <v>1048</v>
          </cell>
          <cell r="AO662">
            <v>1776</v>
          </cell>
          <cell r="AP662">
            <v>1049.076</v>
          </cell>
          <cell r="AQ662">
            <v>1124.7629999999999</v>
          </cell>
          <cell r="AR662">
            <v>2</v>
          </cell>
          <cell r="AS662">
            <v>0</v>
          </cell>
          <cell r="AT662" t="str">
            <v>CHEP</v>
          </cell>
          <cell r="AU662" t="str">
            <v>5449000739834</v>
          </cell>
        </row>
        <row r="663">
          <cell r="A663">
            <v>646137</v>
          </cell>
          <cell r="B663" t="str">
            <v>1227</v>
          </cell>
          <cell r="C663" t="str">
            <v>COCA-COLA ZERO SUGAR HOLIDAY CREAMY VANILLA PET 0.50L 4X6</v>
          </cell>
          <cell r="D663" t="str">
            <v>COCA-COLA ZERO SUGAR HOLIDAY CREAMY VANILLA PET 0.50L 4X6</v>
          </cell>
          <cell r="E663" t="str">
            <v>Coca-Cola Zero</v>
          </cell>
          <cell r="F663" t="str">
            <v>Holiday Creamy Vanilla</v>
          </cell>
          <cell r="G663" t="str">
            <v>PET</v>
          </cell>
          <cell r="H663" t="str">
            <v xml:space="preserve"> %</v>
          </cell>
          <cell r="I663" t="str">
            <v>4 x 6 x 0.5L</v>
          </cell>
          <cell r="J663" t="str">
            <v/>
          </cell>
          <cell r="K663">
            <v>24</v>
          </cell>
          <cell r="L663" t="str">
            <v>6% - 3%</v>
          </cell>
          <cell r="M663" t="str">
            <v>6</v>
          </cell>
          <cell r="N663" t="str">
            <v>M</v>
          </cell>
          <cell r="O663" t="str">
            <v>0</v>
          </cell>
          <cell r="P663">
            <v>0.5</v>
          </cell>
          <cell r="Q663" t="str">
            <v>5449000352170</v>
          </cell>
          <cell r="R663" t="str">
            <v>6.55 x 6.55 x 23.05</v>
          </cell>
          <cell r="S663">
            <v>0.499</v>
          </cell>
          <cell r="T663">
            <v>0.51900000000000002</v>
          </cell>
          <cell r="U663">
            <v>0</v>
          </cell>
          <cell r="V663" t="str">
            <v>6 x 0.5L</v>
          </cell>
          <cell r="W663" t="str">
            <v>PET</v>
          </cell>
          <cell r="X663" t="str">
            <v>5449000352477</v>
          </cell>
          <cell r="Y663" t="str">
            <v>19.65 x 13.1 x 23.05</v>
          </cell>
          <cell r="Z663">
            <v>2.9940000000000002</v>
          </cell>
          <cell r="AA663">
            <v>3.1240000000000001</v>
          </cell>
          <cell r="AB663">
            <v>0</v>
          </cell>
          <cell r="AC663" t="str">
            <v>4 x 6 x 0.5L</v>
          </cell>
          <cell r="AD663" t="str">
            <v>SHRINKWRAP OVER SHRINKWRAP</v>
          </cell>
          <cell r="AE663" t="str">
            <v>5449000352484</v>
          </cell>
          <cell r="AF663" t="str">
            <v>39.3 x 26.2 x 23.05</v>
          </cell>
          <cell r="AG663">
            <v>11.976000000000001</v>
          </cell>
          <cell r="AH663">
            <v>12.516</v>
          </cell>
          <cell r="AI663">
            <v>0</v>
          </cell>
          <cell r="AJ663">
            <v>12</v>
          </cell>
          <cell r="AK663">
            <v>7</v>
          </cell>
          <cell r="AL663">
            <v>84</v>
          </cell>
          <cell r="AM663">
            <v>1200</v>
          </cell>
          <cell r="AN663">
            <v>1048</v>
          </cell>
          <cell r="AO663">
            <v>1776</v>
          </cell>
          <cell r="AP663">
            <v>1005.984</v>
          </cell>
          <cell r="AQ663">
            <v>1081.722</v>
          </cell>
          <cell r="AR663">
            <v>2</v>
          </cell>
          <cell r="AS663">
            <v>0</v>
          </cell>
          <cell r="AT663" t="str">
            <v>CHEP</v>
          </cell>
          <cell r="AU663" t="str">
            <v>5449000739827</v>
          </cell>
        </row>
        <row r="664">
          <cell r="A664">
            <v>646154</v>
          </cell>
          <cell r="B664" t="str">
            <v>1232</v>
          </cell>
          <cell r="C664" t="str">
            <v>SPRITE ZERO SUGAR CHILL LEMON MINT BLIK 0.33L 4X6 SLEEK EURO</v>
          </cell>
          <cell r="D664" t="str">
            <v>SPRITE ZERO SUGAR CHILL LEMON MINT BOITE 0.33L 4X6 SLEEK EURO</v>
          </cell>
          <cell r="E664" t="str">
            <v>SPRITE ZERO SUGAR</v>
          </cell>
          <cell r="F664" t="str">
            <v>CHILL LEMON MINT</v>
          </cell>
          <cell r="G664" t="str">
            <v>SLEEKCAN</v>
          </cell>
          <cell r="H664" t="str">
            <v xml:space="preserve"> %</v>
          </cell>
          <cell r="I664" t="str">
            <v>4 x 6 x 0.33L</v>
          </cell>
          <cell r="J664" t="str">
            <v/>
          </cell>
          <cell r="K664">
            <v>24</v>
          </cell>
          <cell r="L664" t="str">
            <v>6% - 3%</v>
          </cell>
          <cell r="M664" t="str">
            <v>6</v>
          </cell>
          <cell r="N664" t="str">
            <v>M</v>
          </cell>
          <cell r="O664" t="str">
            <v>0</v>
          </cell>
          <cell r="P664">
            <v>0.33</v>
          </cell>
          <cell r="Q664" t="str">
            <v>5449000348654</v>
          </cell>
          <cell r="R664" t="str">
            <v>5.85 x 5.85 x 14.55</v>
          </cell>
          <cell r="S664">
            <v>0.33</v>
          </cell>
          <cell r="T664">
            <v>0.34200000000000003</v>
          </cell>
          <cell r="U664">
            <v>0</v>
          </cell>
          <cell r="V664" t="str">
            <v>6 x 0.33L</v>
          </cell>
          <cell r="W664" t="str">
            <v>SHRINK</v>
          </cell>
          <cell r="X664" t="str">
            <v>5449000349606</v>
          </cell>
          <cell r="Y664" t="str">
            <v>17.55 x 11.7 x 14.55</v>
          </cell>
          <cell r="Z664">
            <v>1.9770000000000001</v>
          </cell>
          <cell r="AA664">
            <v>2.0539999999999998</v>
          </cell>
          <cell r="AB664">
            <v>0</v>
          </cell>
          <cell r="AC664" t="str">
            <v>4 x 6 x 0.33L</v>
          </cell>
          <cell r="AD664" t="str">
            <v>TRAY WITHOUT SHRINK</v>
          </cell>
          <cell r="AE664" t="str">
            <v>5449000349613</v>
          </cell>
          <cell r="AF664" t="str">
            <v>35.8 x 23.7 x 14.75</v>
          </cell>
          <cell r="AG664">
            <v>7.9080000000000004</v>
          </cell>
          <cell r="AH664">
            <v>8.2769999999999992</v>
          </cell>
          <cell r="AI664">
            <v>0</v>
          </cell>
          <cell r="AJ664">
            <v>10</v>
          </cell>
          <cell r="AK664">
            <v>9</v>
          </cell>
          <cell r="AL664">
            <v>90</v>
          </cell>
          <cell r="AM664">
            <v>1200</v>
          </cell>
          <cell r="AN664">
            <v>800</v>
          </cell>
          <cell r="AO664">
            <v>1467</v>
          </cell>
          <cell r="AP664">
            <v>711.72</v>
          </cell>
          <cell r="AQ664">
            <v>770.31500000000005</v>
          </cell>
          <cell r="AR664">
            <v>1.5</v>
          </cell>
          <cell r="AS664">
            <v>0</v>
          </cell>
          <cell r="AT664" t="str">
            <v>EURO CHEP</v>
          </cell>
          <cell r="AU664" t="str">
            <v>3383260021006</v>
          </cell>
        </row>
        <row r="665">
          <cell r="A665"/>
          <cell r="B665"/>
          <cell r="G665"/>
          <cell r="I665"/>
          <cell r="J665"/>
          <cell r="M665"/>
          <cell r="N665"/>
          <cell r="O665"/>
          <cell r="P665"/>
          <cell r="R665"/>
          <cell r="S665"/>
          <cell r="T665"/>
          <cell r="U665"/>
          <cell r="V665"/>
          <cell r="W665"/>
          <cell r="Y665"/>
          <cell r="Z665"/>
          <cell r="AA665"/>
          <cell r="AB665"/>
          <cell r="AC665"/>
          <cell r="AD665"/>
          <cell r="AF665"/>
          <cell r="AI665"/>
          <cell r="AJ665"/>
          <cell r="AL665"/>
          <cell r="AO665"/>
          <cell r="AR665"/>
          <cell r="AS665"/>
          <cell r="AT665"/>
          <cell r="AU665"/>
        </row>
        <row r="666">
          <cell r="A666"/>
          <cell r="B666"/>
          <cell r="G666"/>
          <cell r="I666"/>
          <cell r="J666"/>
          <cell r="M666"/>
          <cell r="N666"/>
          <cell r="O666"/>
          <cell r="P666"/>
          <cell r="R666"/>
          <cell r="S666"/>
          <cell r="T666"/>
          <cell r="U666"/>
          <cell r="V666"/>
          <cell r="W666"/>
          <cell r="Y666"/>
          <cell r="Z666"/>
          <cell r="AA666"/>
          <cell r="AB666"/>
          <cell r="AC666"/>
          <cell r="AD666"/>
          <cell r="AF666"/>
          <cell r="AI666"/>
          <cell r="AJ666"/>
          <cell r="AL666"/>
          <cell r="AO666"/>
          <cell r="AR666"/>
          <cell r="AS666"/>
          <cell r="AT666"/>
          <cell r="AU666"/>
        </row>
        <row r="667">
          <cell r="A667"/>
          <cell r="B667"/>
          <cell r="G667"/>
          <cell r="I667"/>
          <cell r="J667"/>
          <cell r="M667"/>
          <cell r="N667"/>
          <cell r="O667"/>
          <cell r="P667"/>
          <cell r="R667"/>
          <cell r="S667"/>
          <cell r="T667"/>
          <cell r="U667"/>
          <cell r="V667"/>
          <cell r="W667"/>
          <cell r="Y667"/>
          <cell r="Z667"/>
          <cell r="AA667"/>
          <cell r="AB667"/>
          <cell r="AC667"/>
          <cell r="AD667"/>
          <cell r="AF667"/>
          <cell r="AI667"/>
          <cell r="AJ667"/>
          <cell r="AL667"/>
          <cell r="AO667"/>
          <cell r="AR667"/>
          <cell r="AS667"/>
          <cell r="AT667"/>
          <cell r="AU667"/>
        </row>
        <row r="668">
          <cell r="A668"/>
          <cell r="B668"/>
          <cell r="G668"/>
          <cell r="I668"/>
          <cell r="J668"/>
          <cell r="M668"/>
          <cell r="N668"/>
          <cell r="O668"/>
          <cell r="P668"/>
          <cell r="R668"/>
          <cell r="S668"/>
          <cell r="T668"/>
          <cell r="U668"/>
          <cell r="V668"/>
          <cell r="W668"/>
          <cell r="Y668"/>
          <cell r="Z668"/>
          <cell r="AA668"/>
          <cell r="AB668"/>
          <cell r="AC668"/>
          <cell r="AD668"/>
          <cell r="AF668"/>
          <cell r="AI668"/>
          <cell r="AJ668"/>
          <cell r="AL668"/>
          <cell r="AO668"/>
          <cell r="AR668"/>
          <cell r="AS668"/>
          <cell r="AT668"/>
          <cell r="AU668"/>
        </row>
        <row r="669">
          <cell r="A669"/>
          <cell r="B669"/>
          <cell r="G669"/>
          <cell r="I669"/>
          <cell r="J669"/>
          <cell r="M669"/>
          <cell r="N669"/>
          <cell r="O669"/>
          <cell r="P669"/>
          <cell r="R669"/>
          <cell r="S669"/>
          <cell r="T669"/>
          <cell r="U669"/>
          <cell r="V669"/>
          <cell r="W669"/>
          <cell r="Y669"/>
          <cell r="Z669"/>
          <cell r="AA669"/>
          <cell r="AB669"/>
          <cell r="AC669"/>
          <cell r="AD669"/>
          <cell r="AF669"/>
          <cell r="AI669"/>
          <cell r="AJ669"/>
          <cell r="AL669"/>
          <cell r="AO669"/>
          <cell r="AR669"/>
          <cell r="AS669"/>
          <cell r="AT669"/>
          <cell r="AU669"/>
        </row>
        <row r="670">
          <cell r="A670"/>
          <cell r="B670"/>
          <cell r="G670"/>
          <cell r="I670"/>
          <cell r="J670"/>
          <cell r="M670"/>
          <cell r="N670"/>
          <cell r="O670"/>
          <cell r="P670"/>
          <cell r="R670"/>
          <cell r="S670"/>
          <cell r="T670"/>
          <cell r="U670"/>
          <cell r="V670"/>
          <cell r="W670"/>
          <cell r="Y670"/>
          <cell r="Z670"/>
          <cell r="AA670"/>
          <cell r="AB670"/>
          <cell r="AC670"/>
          <cell r="AD670"/>
          <cell r="AF670"/>
          <cell r="AI670"/>
          <cell r="AJ670"/>
          <cell r="AL670"/>
          <cell r="AO670"/>
          <cell r="AR670"/>
          <cell r="AS670"/>
          <cell r="AT670"/>
          <cell r="AU670"/>
        </row>
        <row r="671">
          <cell r="A671"/>
          <cell r="B671"/>
          <cell r="G671"/>
          <cell r="I671"/>
          <cell r="J671"/>
          <cell r="M671"/>
          <cell r="N671"/>
          <cell r="O671"/>
          <cell r="P671"/>
          <cell r="R671"/>
          <cell r="S671"/>
          <cell r="T671"/>
          <cell r="U671"/>
          <cell r="V671"/>
          <cell r="W671"/>
          <cell r="Y671"/>
          <cell r="Z671"/>
          <cell r="AA671"/>
          <cell r="AB671"/>
          <cell r="AC671"/>
          <cell r="AD671"/>
          <cell r="AF671"/>
          <cell r="AI671"/>
          <cell r="AJ671"/>
          <cell r="AL671"/>
          <cell r="AO671"/>
          <cell r="AR671"/>
          <cell r="AS671"/>
          <cell r="AT671"/>
          <cell r="AU671"/>
        </row>
        <row r="672">
          <cell r="A672"/>
          <cell r="B672"/>
          <cell r="G672"/>
          <cell r="I672"/>
          <cell r="J672"/>
          <cell r="M672"/>
          <cell r="N672"/>
          <cell r="O672"/>
          <cell r="P672"/>
          <cell r="R672"/>
          <cell r="S672"/>
          <cell r="T672"/>
          <cell r="U672"/>
          <cell r="V672"/>
          <cell r="W672"/>
          <cell r="Y672"/>
          <cell r="Z672"/>
          <cell r="AA672"/>
          <cell r="AB672"/>
          <cell r="AC672"/>
          <cell r="AD672"/>
          <cell r="AF672"/>
          <cell r="AI672"/>
          <cell r="AJ672"/>
          <cell r="AL672"/>
          <cell r="AO672"/>
          <cell r="AR672"/>
          <cell r="AS672"/>
          <cell r="AT672"/>
          <cell r="AU672"/>
        </row>
        <row r="673">
          <cell r="A673"/>
          <cell r="B673"/>
          <cell r="G673"/>
          <cell r="I673"/>
          <cell r="J673"/>
          <cell r="M673"/>
          <cell r="N673"/>
          <cell r="O673"/>
          <cell r="P673"/>
          <cell r="R673"/>
          <cell r="S673"/>
          <cell r="T673"/>
          <cell r="U673"/>
          <cell r="V673"/>
          <cell r="W673"/>
          <cell r="Y673"/>
          <cell r="Z673"/>
          <cell r="AA673"/>
          <cell r="AB673"/>
          <cell r="AC673"/>
          <cell r="AD673"/>
          <cell r="AF673"/>
          <cell r="AI673"/>
          <cell r="AJ673"/>
          <cell r="AL673"/>
          <cell r="AO673"/>
          <cell r="AR673"/>
          <cell r="AS673"/>
          <cell r="AT673"/>
          <cell r="AU673"/>
        </row>
        <row r="674">
          <cell r="A674"/>
          <cell r="B674"/>
          <cell r="G674"/>
          <cell r="I674"/>
          <cell r="J674"/>
          <cell r="M674"/>
          <cell r="N674"/>
          <cell r="O674"/>
          <cell r="P674"/>
          <cell r="R674"/>
          <cell r="S674"/>
          <cell r="T674"/>
          <cell r="U674"/>
          <cell r="V674"/>
          <cell r="W674"/>
          <cell r="Y674"/>
          <cell r="Z674"/>
          <cell r="AA674"/>
          <cell r="AB674"/>
          <cell r="AC674"/>
          <cell r="AD674"/>
          <cell r="AF674"/>
          <cell r="AI674"/>
          <cell r="AJ674"/>
          <cell r="AL674"/>
          <cell r="AO674"/>
          <cell r="AR674"/>
          <cell r="AS674"/>
          <cell r="AT674"/>
          <cell r="AU674"/>
        </row>
        <row r="675">
          <cell r="A675"/>
          <cell r="B675"/>
          <cell r="G675"/>
          <cell r="I675"/>
          <cell r="J675"/>
          <cell r="M675"/>
          <cell r="N675"/>
          <cell r="O675"/>
          <cell r="P675"/>
          <cell r="R675"/>
          <cell r="S675"/>
          <cell r="T675"/>
          <cell r="U675"/>
          <cell r="V675"/>
          <cell r="W675"/>
          <cell r="Y675"/>
          <cell r="Z675"/>
          <cell r="AA675"/>
          <cell r="AB675"/>
          <cell r="AC675"/>
          <cell r="AD675"/>
          <cell r="AF675"/>
          <cell r="AI675"/>
          <cell r="AJ675"/>
          <cell r="AL675"/>
          <cell r="AO675"/>
          <cell r="AR675"/>
          <cell r="AS675"/>
          <cell r="AT675"/>
          <cell r="AU675"/>
        </row>
        <row r="676">
          <cell r="A676"/>
          <cell r="B676"/>
          <cell r="G676"/>
          <cell r="I676"/>
          <cell r="J676"/>
          <cell r="M676"/>
          <cell r="N676"/>
          <cell r="O676"/>
          <cell r="P676"/>
          <cell r="R676"/>
          <cell r="S676"/>
          <cell r="T676"/>
          <cell r="U676"/>
          <cell r="V676"/>
          <cell r="W676"/>
          <cell r="Y676"/>
          <cell r="Z676"/>
          <cell r="AA676"/>
          <cell r="AB676"/>
          <cell r="AC676"/>
          <cell r="AD676"/>
          <cell r="AF676"/>
          <cell r="AI676"/>
          <cell r="AJ676"/>
          <cell r="AL676"/>
          <cell r="AO676"/>
          <cell r="AR676"/>
          <cell r="AS676"/>
          <cell r="AT676"/>
          <cell r="AU676"/>
        </row>
        <row r="677">
          <cell r="A677"/>
          <cell r="B677"/>
          <cell r="G677"/>
          <cell r="I677"/>
          <cell r="J677"/>
          <cell r="M677"/>
          <cell r="N677"/>
          <cell r="O677"/>
          <cell r="P677"/>
          <cell r="R677"/>
          <cell r="S677"/>
          <cell r="T677"/>
          <cell r="U677"/>
          <cell r="V677"/>
          <cell r="W677"/>
          <cell r="Y677"/>
          <cell r="Z677"/>
          <cell r="AA677"/>
          <cell r="AB677"/>
          <cell r="AC677"/>
          <cell r="AD677"/>
          <cell r="AF677"/>
          <cell r="AI677"/>
          <cell r="AJ677"/>
          <cell r="AL677"/>
          <cell r="AO677"/>
          <cell r="AR677"/>
          <cell r="AS677"/>
          <cell r="AT677"/>
          <cell r="AU677"/>
        </row>
        <row r="678">
          <cell r="A678"/>
          <cell r="B678"/>
          <cell r="G678"/>
          <cell r="I678"/>
          <cell r="J678"/>
          <cell r="M678"/>
          <cell r="N678"/>
          <cell r="O678"/>
          <cell r="P678"/>
          <cell r="R678"/>
          <cell r="S678"/>
          <cell r="T678"/>
          <cell r="U678"/>
          <cell r="V678"/>
          <cell r="W678"/>
          <cell r="Y678"/>
          <cell r="Z678"/>
          <cell r="AA678"/>
          <cell r="AB678"/>
          <cell r="AC678"/>
          <cell r="AD678"/>
          <cell r="AF678"/>
          <cell r="AI678"/>
          <cell r="AJ678"/>
          <cell r="AL678"/>
          <cell r="AO678"/>
          <cell r="AR678"/>
          <cell r="AS678"/>
          <cell r="AT678"/>
          <cell r="AU678"/>
        </row>
        <row r="679">
          <cell r="A679"/>
          <cell r="B679"/>
          <cell r="G679"/>
          <cell r="I679"/>
          <cell r="J679"/>
          <cell r="M679"/>
          <cell r="N679"/>
          <cell r="O679"/>
          <cell r="P679"/>
          <cell r="R679"/>
          <cell r="S679"/>
          <cell r="T679"/>
          <cell r="U679"/>
          <cell r="V679"/>
          <cell r="W679"/>
          <cell r="Y679"/>
          <cell r="Z679"/>
          <cell r="AA679"/>
          <cell r="AB679"/>
          <cell r="AC679"/>
          <cell r="AD679"/>
          <cell r="AF679"/>
          <cell r="AI679"/>
          <cell r="AJ679"/>
          <cell r="AL679"/>
          <cell r="AO679"/>
          <cell r="AR679"/>
          <cell r="AS679"/>
          <cell r="AT679"/>
          <cell r="AU679"/>
        </row>
        <row r="680">
          <cell r="A680"/>
          <cell r="B680"/>
          <cell r="G680"/>
          <cell r="I680"/>
          <cell r="J680"/>
          <cell r="M680"/>
          <cell r="N680"/>
          <cell r="O680"/>
          <cell r="P680"/>
          <cell r="R680"/>
          <cell r="S680"/>
          <cell r="T680"/>
          <cell r="U680"/>
          <cell r="V680"/>
          <cell r="W680"/>
          <cell r="Y680"/>
          <cell r="Z680"/>
          <cell r="AA680"/>
          <cell r="AB680"/>
          <cell r="AC680"/>
          <cell r="AD680"/>
          <cell r="AF680"/>
          <cell r="AI680"/>
          <cell r="AJ680"/>
          <cell r="AL680"/>
          <cell r="AO680"/>
          <cell r="AR680"/>
          <cell r="AS680"/>
          <cell r="AT680"/>
          <cell r="AU680"/>
        </row>
        <row r="681">
          <cell r="A681"/>
          <cell r="B681"/>
          <cell r="G681"/>
          <cell r="I681"/>
          <cell r="J681"/>
          <cell r="M681"/>
          <cell r="N681"/>
          <cell r="O681"/>
          <cell r="P681"/>
          <cell r="R681"/>
          <cell r="S681"/>
          <cell r="T681"/>
          <cell r="U681"/>
          <cell r="V681"/>
          <cell r="W681"/>
          <cell r="Y681"/>
          <cell r="Z681"/>
          <cell r="AA681"/>
          <cell r="AB681"/>
          <cell r="AC681"/>
          <cell r="AD681"/>
          <cell r="AF681"/>
          <cell r="AI681"/>
          <cell r="AJ681"/>
          <cell r="AL681"/>
          <cell r="AO681"/>
          <cell r="AR681"/>
          <cell r="AS681"/>
          <cell r="AT681"/>
          <cell r="AU681"/>
        </row>
        <row r="682">
          <cell r="A682"/>
          <cell r="B682"/>
          <cell r="G682"/>
          <cell r="I682"/>
          <cell r="J682"/>
          <cell r="M682"/>
          <cell r="N682"/>
          <cell r="O682"/>
          <cell r="P682"/>
          <cell r="R682"/>
          <cell r="S682"/>
          <cell r="T682"/>
          <cell r="U682"/>
          <cell r="V682"/>
          <cell r="W682"/>
          <cell r="Y682"/>
          <cell r="Z682"/>
          <cell r="AA682"/>
          <cell r="AB682"/>
          <cell r="AC682"/>
          <cell r="AD682"/>
          <cell r="AF682"/>
          <cell r="AI682"/>
          <cell r="AJ682"/>
          <cell r="AL682"/>
          <cell r="AO682"/>
          <cell r="AR682"/>
          <cell r="AS682"/>
          <cell r="AT682"/>
          <cell r="AU682"/>
        </row>
        <row r="683">
          <cell r="A683"/>
          <cell r="B683"/>
          <cell r="G683"/>
          <cell r="I683"/>
          <cell r="J683"/>
          <cell r="M683"/>
          <cell r="N683"/>
          <cell r="O683"/>
          <cell r="P683"/>
          <cell r="R683"/>
          <cell r="S683"/>
          <cell r="T683"/>
          <cell r="U683"/>
          <cell r="V683"/>
          <cell r="W683"/>
          <cell r="Y683"/>
          <cell r="Z683"/>
          <cell r="AA683"/>
          <cell r="AB683"/>
          <cell r="AC683"/>
          <cell r="AD683"/>
          <cell r="AF683"/>
          <cell r="AI683"/>
          <cell r="AJ683"/>
          <cell r="AL683"/>
          <cell r="AO683"/>
          <cell r="AR683"/>
          <cell r="AS683"/>
          <cell r="AT683"/>
          <cell r="AU683"/>
        </row>
        <row r="684">
          <cell r="A684"/>
          <cell r="B684"/>
          <cell r="G684"/>
          <cell r="I684"/>
          <cell r="J684"/>
          <cell r="M684"/>
          <cell r="N684"/>
          <cell r="O684"/>
          <cell r="P684"/>
          <cell r="R684"/>
          <cell r="S684"/>
          <cell r="T684"/>
          <cell r="U684"/>
          <cell r="V684"/>
          <cell r="W684"/>
          <cell r="Y684"/>
          <cell r="Z684"/>
          <cell r="AA684"/>
          <cell r="AB684"/>
          <cell r="AC684"/>
          <cell r="AD684"/>
          <cell r="AF684"/>
          <cell r="AI684"/>
          <cell r="AJ684"/>
          <cell r="AL684"/>
          <cell r="AO684"/>
          <cell r="AR684"/>
          <cell r="AS684"/>
          <cell r="AT684"/>
          <cell r="AU684"/>
        </row>
        <row r="685">
          <cell r="A685"/>
          <cell r="B685"/>
          <cell r="G685"/>
          <cell r="I685"/>
          <cell r="J685"/>
          <cell r="M685"/>
          <cell r="N685"/>
          <cell r="O685"/>
          <cell r="P685"/>
          <cell r="R685"/>
          <cell r="S685"/>
          <cell r="T685"/>
          <cell r="U685"/>
          <cell r="V685"/>
          <cell r="W685"/>
          <cell r="Y685"/>
          <cell r="Z685"/>
          <cell r="AA685"/>
          <cell r="AB685"/>
          <cell r="AC685"/>
          <cell r="AD685"/>
          <cell r="AF685"/>
          <cell r="AI685"/>
          <cell r="AJ685"/>
          <cell r="AL685"/>
          <cell r="AO685"/>
          <cell r="AR685"/>
          <cell r="AS685"/>
          <cell r="AT685"/>
          <cell r="AU685"/>
        </row>
        <row r="686">
          <cell r="A686"/>
          <cell r="B686"/>
          <cell r="G686"/>
          <cell r="I686"/>
          <cell r="J686"/>
          <cell r="M686"/>
          <cell r="N686"/>
          <cell r="O686"/>
          <cell r="P686"/>
          <cell r="R686"/>
          <cell r="S686"/>
          <cell r="T686"/>
          <cell r="U686"/>
          <cell r="V686"/>
          <cell r="W686"/>
          <cell r="Y686"/>
          <cell r="Z686"/>
          <cell r="AA686"/>
          <cell r="AB686"/>
          <cell r="AC686"/>
          <cell r="AD686"/>
          <cell r="AF686"/>
          <cell r="AI686"/>
          <cell r="AJ686"/>
          <cell r="AL686"/>
          <cell r="AO686"/>
          <cell r="AR686"/>
          <cell r="AS686"/>
          <cell r="AT686"/>
          <cell r="AU686"/>
        </row>
        <row r="687">
          <cell r="A687"/>
          <cell r="B687"/>
          <cell r="G687"/>
          <cell r="I687"/>
          <cell r="J687"/>
          <cell r="M687"/>
          <cell r="N687"/>
          <cell r="O687"/>
          <cell r="P687"/>
          <cell r="R687"/>
          <cell r="S687"/>
          <cell r="T687"/>
          <cell r="U687"/>
          <cell r="V687"/>
          <cell r="W687"/>
          <cell r="Y687"/>
          <cell r="Z687"/>
          <cell r="AA687"/>
          <cell r="AB687"/>
          <cell r="AC687"/>
          <cell r="AD687"/>
          <cell r="AF687"/>
          <cell r="AI687"/>
          <cell r="AJ687"/>
          <cell r="AL687"/>
          <cell r="AO687"/>
          <cell r="AR687"/>
          <cell r="AS687"/>
          <cell r="AT687"/>
          <cell r="AU687"/>
        </row>
        <row r="688">
          <cell r="A688"/>
          <cell r="B688"/>
          <cell r="G688"/>
          <cell r="I688"/>
          <cell r="J688"/>
          <cell r="M688"/>
          <cell r="N688"/>
          <cell r="O688"/>
          <cell r="P688"/>
          <cell r="R688"/>
          <cell r="S688"/>
          <cell r="T688"/>
          <cell r="U688"/>
          <cell r="V688"/>
          <cell r="W688"/>
          <cell r="Y688"/>
          <cell r="Z688"/>
          <cell r="AA688"/>
          <cell r="AB688"/>
          <cell r="AC688"/>
          <cell r="AD688"/>
          <cell r="AF688"/>
          <cell r="AI688"/>
          <cell r="AJ688"/>
          <cell r="AL688"/>
          <cell r="AO688"/>
          <cell r="AR688"/>
          <cell r="AS688"/>
          <cell r="AT688"/>
          <cell r="AU688"/>
        </row>
        <row r="689">
          <cell r="A689"/>
          <cell r="B689"/>
          <cell r="G689"/>
          <cell r="I689"/>
          <cell r="J689"/>
          <cell r="M689"/>
          <cell r="N689"/>
          <cell r="O689"/>
          <cell r="P689"/>
          <cell r="R689"/>
          <cell r="S689"/>
          <cell r="T689"/>
          <cell r="U689"/>
          <cell r="V689"/>
          <cell r="W689"/>
          <cell r="Y689"/>
          <cell r="Z689"/>
          <cell r="AA689"/>
          <cell r="AB689"/>
          <cell r="AC689"/>
          <cell r="AD689"/>
          <cell r="AF689"/>
          <cell r="AI689"/>
          <cell r="AJ689"/>
          <cell r="AL689"/>
          <cell r="AO689"/>
          <cell r="AR689"/>
          <cell r="AS689"/>
          <cell r="AT689"/>
          <cell r="AU689"/>
        </row>
        <row r="690">
          <cell r="A690"/>
          <cell r="B690"/>
          <cell r="G690"/>
          <cell r="I690"/>
          <cell r="J690"/>
          <cell r="M690"/>
          <cell r="N690"/>
          <cell r="O690"/>
          <cell r="P690"/>
          <cell r="R690"/>
          <cell r="S690"/>
          <cell r="T690"/>
          <cell r="U690"/>
          <cell r="V690"/>
          <cell r="W690"/>
          <cell r="Y690"/>
          <cell r="Z690"/>
          <cell r="AA690"/>
          <cell r="AB690"/>
          <cell r="AC690"/>
          <cell r="AD690"/>
          <cell r="AF690"/>
          <cell r="AI690"/>
          <cell r="AJ690"/>
          <cell r="AL690"/>
          <cell r="AO690"/>
          <cell r="AR690"/>
          <cell r="AS690"/>
          <cell r="AT690"/>
          <cell r="AU690"/>
        </row>
        <row r="691">
          <cell r="A691"/>
          <cell r="B691"/>
          <cell r="G691"/>
          <cell r="I691"/>
          <cell r="J691"/>
          <cell r="M691"/>
          <cell r="N691"/>
          <cell r="O691"/>
          <cell r="P691"/>
          <cell r="R691"/>
          <cell r="S691"/>
          <cell r="T691"/>
          <cell r="U691"/>
          <cell r="V691"/>
          <cell r="W691"/>
          <cell r="Y691"/>
          <cell r="Z691"/>
          <cell r="AA691"/>
          <cell r="AB691"/>
          <cell r="AC691"/>
          <cell r="AD691"/>
          <cell r="AF691"/>
          <cell r="AI691"/>
          <cell r="AJ691"/>
          <cell r="AL691"/>
          <cell r="AO691"/>
          <cell r="AR691"/>
          <cell r="AS691"/>
          <cell r="AT691"/>
          <cell r="AU691"/>
        </row>
        <row r="692">
          <cell r="A692"/>
          <cell r="B692"/>
          <cell r="G692"/>
          <cell r="I692"/>
          <cell r="J692"/>
          <cell r="M692"/>
          <cell r="N692"/>
          <cell r="O692"/>
          <cell r="P692"/>
          <cell r="R692"/>
          <cell r="S692"/>
          <cell r="T692"/>
          <cell r="U692"/>
          <cell r="V692"/>
          <cell r="W692"/>
          <cell r="Y692"/>
          <cell r="Z692"/>
          <cell r="AA692"/>
          <cell r="AB692"/>
          <cell r="AC692"/>
          <cell r="AD692"/>
          <cell r="AF692"/>
          <cell r="AI692"/>
          <cell r="AJ692"/>
          <cell r="AL692"/>
          <cell r="AO692"/>
          <cell r="AR692"/>
          <cell r="AS692"/>
          <cell r="AT692"/>
          <cell r="AU692"/>
        </row>
        <row r="693">
          <cell r="A693"/>
          <cell r="B693"/>
          <cell r="G693"/>
          <cell r="I693"/>
          <cell r="J693"/>
          <cell r="M693"/>
          <cell r="N693"/>
          <cell r="O693"/>
          <cell r="P693"/>
          <cell r="R693"/>
          <cell r="S693"/>
          <cell r="T693"/>
          <cell r="U693"/>
          <cell r="V693"/>
          <cell r="W693"/>
          <cell r="Y693"/>
          <cell r="Z693"/>
          <cell r="AA693"/>
          <cell r="AB693"/>
          <cell r="AC693"/>
          <cell r="AD693"/>
          <cell r="AF693"/>
          <cell r="AI693"/>
          <cell r="AJ693"/>
          <cell r="AL693"/>
          <cell r="AO693"/>
          <cell r="AR693"/>
          <cell r="AS693"/>
          <cell r="AT693"/>
          <cell r="AU693"/>
        </row>
        <row r="694">
          <cell r="A694"/>
          <cell r="B694"/>
          <cell r="G694"/>
          <cell r="I694"/>
          <cell r="J694"/>
          <cell r="M694"/>
          <cell r="N694"/>
          <cell r="O694"/>
          <cell r="P694"/>
          <cell r="R694"/>
          <cell r="S694"/>
          <cell r="T694"/>
          <cell r="U694"/>
          <cell r="V694"/>
          <cell r="W694"/>
          <cell r="Y694"/>
          <cell r="Z694"/>
          <cell r="AA694"/>
          <cell r="AB694"/>
          <cell r="AC694"/>
          <cell r="AD694"/>
          <cell r="AF694"/>
          <cell r="AI694"/>
          <cell r="AJ694"/>
          <cell r="AL694"/>
          <cell r="AO694"/>
          <cell r="AR694"/>
          <cell r="AS694"/>
          <cell r="AT694"/>
          <cell r="AU694"/>
        </row>
        <row r="695">
          <cell r="A695"/>
          <cell r="B695"/>
          <cell r="G695"/>
          <cell r="I695"/>
          <cell r="J695"/>
          <cell r="M695"/>
          <cell r="N695"/>
          <cell r="O695"/>
          <cell r="P695"/>
          <cell r="R695"/>
          <cell r="S695"/>
          <cell r="T695"/>
          <cell r="U695"/>
          <cell r="V695"/>
          <cell r="W695"/>
          <cell r="Y695"/>
          <cell r="Z695"/>
          <cell r="AA695"/>
          <cell r="AB695"/>
          <cell r="AC695"/>
          <cell r="AD695"/>
          <cell r="AF695"/>
          <cell r="AI695"/>
          <cell r="AJ695"/>
          <cell r="AL695"/>
          <cell r="AO695"/>
          <cell r="AR695"/>
          <cell r="AS695"/>
          <cell r="AT695"/>
          <cell r="AU695"/>
        </row>
        <row r="696">
          <cell r="A696"/>
          <cell r="B696"/>
          <cell r="G696"/>
          <cell r="I696"/>
          <cell r="J696"/>
          <cell r="M696"/>
          <cell r="N696"/>
          <cell r="O696"/>
          <cell r="P696"/>
          <cell r="R696"/>
          <cell r="S696"/>
          <cell r="T696"/>
          <cell r="U696"/>
          <cell r="V696"/>
          <cell r="W696"/>
          <cell r="Y696"/>
          <cell r="Z696"/>
          <cell r="AA696"/>
          <cell r="AB696"/>
          <cell r="AC696"/>
          <cell r="AD696"/>
          <cell r="AF696"/>
          <cell r="AI696"/>
          <cell r="AJ696"/>
          <cell r="AL696"/>
          <cell r="AO696"/>
          <cell r="AR696"/>
          <cell r="AS696"/>
          <cell r="AT696"/>
          <cell r="AU696"/>
        </row>
        <row r="697">
          <cell r="A697"/>
          <cell r="B697"/>
          <cell r="G697"/>
          <cell r="I697"/>
          <cell r="J697"/>
          <cell r="M697"/>
          <cell r="N697"/>
          <cell r="O697"/>
          <cell r="P697"/>
          <cell r="R697"/>
          <cell r="S697"/>
          <cell r="T697"/>
          <cell r="U697"/>
          <cell r="V697"/>
          <cell r="W697"/>
          <cell r="Y697"/>
          <cell r="Z697"/>
          <cell r="AA697"/>
          <cell r="AB697"/>
          <cell r="AC697"/>
          <cell r="AD697"/>
          <cell r="AF697"/>
          <cell r="AI697"/>
          <cell r="AJ697"/>
          <cell r="AL697"/>
          <cell r="AO697"/>
          <cell r="AR697"/>
          <cell r="AS697"/>
          <cell r="AT697"/>
          <cell r="AU697"/>
        </row>
        <row r="698">
          <cell r="A698"/>
          <cell r="B698"/>
          <cell r="G698"/>
          <cell r="I698"/>
          <cell r="J698"/>
          <cell r="M698"/>
          <cell r="N698"/>
          <cell r="O698"/>
          <cell r="P698"/>
          <cell r="R698"/>
          <cell r="S698"/>
          <cell r="T698"/>
          <cell r="U698"/>
          <cell r="V698"/>
          <cell r="W698"/>
          <cell r="Y698"/>
          <cell r="Z698"/>
          <cell r="AA698"/>
          <cell r="AB698"/>
          <cell r="AC698"/>
          <cell r="AD698"/>
          <cell r="AF698"/>
          <cell r="AI698"/>
          <cell r="AJ698"/>
          <cell r="AL698"/>
          <cell r="AO698"/>
          <cell r="AR698"/>
          <cell r="AS698"/>
          <cell r="AT698"/>
          <cell r="AU698"/>
        </row>
        <row r="699">
          <cell r="A699"/>
          <cell r="B699"/>
          <cell r="G699"/>
          <cell r="I699"/>
          <cell r="J699"/>
          <cell r="M699"/>
          <cell r="N699"/>
          <cell r="O699"/>
          <cell r="P699"/>
          <cell r="R699"/>
          <cell r="S699"/>
          <cell r="T699"/>
          <cell r="U699"/>
          <cell r="V699"/>
          <cell r="W699"/>
          <cell r="Y699"/>
          <cell r="Z699"/>
          <cell r="AA699"/>
          <cell r="AB699"/>
          <cell r="AC699"/>
          <cell r="AD699"/>
          <cell r="AF699"/>
          <cell r="AI699"/>
          <cell r="AJ699"/>
          <cell r="AL699"/>
          <cell r="AO699"/>
          <cell r="AR699"/>
          <cell r="AS699"/>
          <cell r="AT699"/>
          <cell r="AU699"/>
        </row>
        <row r="700">
          <cell r="A700"/>
          <cell r="B700"/>
          <cell r="G700"/>
          <cell r="I700"/>
          <cell r="J700"/>
          <cell r="M700"/>
          <cell r="N700"/>
          <cell r="O700"/>
          <cell r="P700"/>
          <cell r="R700"/>
          <cell r="S700"/>
          <cell r="T700"/>
          <cell r="U700"/>
          <cell r="V700"/>
          <cell r="W700"/>
          <cell r="Y700"/>
          <cell r="Z700"/>
          <cell r="AA700"/>
          <cell r="AB700"/>
          <cell r="AC700"/>
          <cell r="AD700"/>
          <cell r="AF700"/>
          <cell r="AI700"/>
          <cell r="AJ700"/>
          <cell r="AL700"/>
          <cell r="AO700"/>
          <cell r="AR700"/>
          <cell r="AS700"/>
          <cell r="AT700"/>
          <cell r="AU700"/>
        </row>
        <row r="701">
          <cell r="A701"/>
          <cell r="B701"/>
          <cell r="G701"/>
          <cell r="I701"/>
          <cell r="J701"/>
          <cell r="M701"/>
          <cell r="N701"/>
          <cell r="O701"/>
          <cell r="P701"/>
          <cell r="R701"/>
          <cell r="S701"/>
          <cell r="T701"/>
          <cell r="U701"/>
          <cell r="V701"/>
          <cell r="W701"/>
          <cell r="Y701"/>
          <cell r="Z701"/>
          <cell r="AA701"/>
          <cell r="AB701"/>
          <cell r="AC701"/>
          <cell r="AD701"/>
          <cell r="AF701"/>
          <cell r="AI701"/>
          <cell r="AJ701"/>
          <cell r="AL701"/>
          <cell r="AO701"/>
          <cell r="AR701"/>
          <cell r="AS701"/>
          <cell r="AT701"/>
          <cell r="AU701"/>
        </row>
        <row r="702">
          <cell r="A702"/>
          <cell r="B702"/>
          <cell r="G702"/>
          <cell r="I702"/>
          <cell r="J702"/>
          <cell r="M702"/>
          <cell r="N702"/>
          <cell r="O702"/>
          <cell r="P702"/>
          <cell r="R702"/>
          <cell r="S702"/>
          <cell r="T702"/>
          <cell r="U702"/>
          <cell r="V702"/>
          <cell r="W702"/>
          <cell r="Y702"/>
          <cell r="Z702"/>
          <cell r="AA702"/>
          <cell r="AB702"/>
          <cell r="AC702"/>
          <cell r="AD702"/>
          <cell r="AF702"/>
          <cell r="AI702"/>
          <cell r="AJ702"/>
          <cell r="AL702"/>
          <cell r="AO702"/>
          <cell r="AR702"/>
          <cell r="AS702"/>
          <cell r="AT702"/>
          <cell r="AU702"/>
        </row>
        <row r="703">
          <cell r="A703"/>
          <cell r="B703"/>
          <cell r="G703"/>
          <cell r="I703"/>
          <cell r="J703"/>
          <cell r="M703"/>
          <cell r="N703"/>
          <cell r="O703"/>
          <cell r="P703"/>
          <cell r="R703"/>
          <cell r="S703"/>
          <cell r="T703"/>
          <cell r="U703"/>
          <cell r="V703"/>
          <cell r="W703"/>
          <cell r="Y703"/>
          <cell r="Z703"/>
          <cell r="AA703"/>
          <cell r="AB703"/>
          <cell r="AC703"/>
          <cell r="AD703"/>
          <cell r="AF703"/>
          <cell r="AI703"/>
          <cell r="AJ703"/>
          <cell r="AL703"/>
          <cell r="AO703"/>
          <cell r="AR703"/>
          <cell r="AS703"/>
          <cell r="AT703"/>
          <cell r="AU703"/>
        </row>
        <row r="704">
          <cell r="A704"/>
          <cell r="B704"/>
          <cell r="G704"/>
          <cell r="I704"/>
          <cell r="J704"/>
          <cell r="M704"/>
          <cell r="N704"/>
          <cell r="O704"/>
          <cell r="P704"/>
          <cell r="R704"/>
          <cell r="S704"/>
          <cell r="T704"/>
          <cell r="U704"/>
          <cell r="V704"/>
          <cell r="W704"/>
          <cell r="Y704"/>
          <cell r="Z704"/>
          <cell r="AA704"/>
          <cell r="AB704"/>
          <cell r="AC704"/>
          <cell r="AD704"/>
          <cell r="AF704"/>
          <cell r="AI704"/>
          <cell r="AJ704"/>
          <cell r="AL704"/>
          <cell r="AO704"/>
          <cell r="AR704"/>
          <cell r="AS704"/>
          <cell r="AT704"/>
          <cell r="AU704"/>
        </row>
        <row r="705">
          <cell r="A705"/>
          <cell r="B705"/>
          <cell r="G705"/>
          <cell r="I705"/>
          <cell r="J705"/>
          <cell r="M705"/>
          <cell r="N705"/>
          <cell r="O705"/>
          <cell r="P705"/>
          <cell r="R705"/>
          <cell r="S705"/>
          <cell r="T705"/>
          <cell r="U705"/>
          <cell r="V705"/>
          <cell r="W705"/>
          <cell r="Y705"/>
          <cell r="Z705"/>
          <cell r="AA705"/>
          <cell r="AB705"/>
          <cell r="AC705"/>
          <cell r="AD705"/>
          <cell r="AF705"/>
          <cell r="AI705"/>
          <cell r="AJ705"/>
          <cell r="AL705"/>
          <cell r="AO705"/>
          <cell r="AR705"/>
          <cell r="AS705"/>
          <cell r="AT705"/>
          <cell r="AU705"/>
        </row>
        <row r="706">
          <cell r="A706"/>
          <cell r="B706"/>
          <cell r="G706"/>
          <cell r="I706"/>
          <cell r="J706"/>
          <cell r="M706"/>
          <cell r="N706"/>
          <cell r="O706"/>
          <cell r="P706"/>
          <cell r="R706"/>
          <cell r="S706"/>
          <cell r="T706"/>
          <cell r="U706"/>
          <cell r="V706"/>
          <cell r="W706"/>
          <cell r="Y706"/>
          <cell r="Z706"/>
          <cell r="AA706"/>
          <cell r="AB706"/>
          <cell r="AC706"/>
          <cell r="AD706"/>
          <cell r="AF706"/>
          <cell r="AI706"/>
          <cell r="AJ706"/>
          <cell r="AL706"/>
          <cell r="AO706"/>
          <cell r="AR706"/>
          <cell r="AS706"/>
          <cell r="AT706"/>
          <cell r="AU706"/>
        </row>
        <row r="707">
          <cell r="A707"/>
          <cell r="B707"/>
          <cell r="G707"/>
          <cell r="I707"/>
          <cell r="J707"/>
          <cell r="M707"/>
          <cell r="N707"/>
          <cell r="O707"/>
          <cell r="P707"/>
          <cell r="R707"/>
          <cell r="S707"/>
          <cell r="T707"/>
          <cell r="U707"/>
          <cell r="V707"/>
          <cell r="W707"/>
          <cell r="Y707"/>
          <cell r="Z707"/>
          <cell r="AA707"/>
          <cell r="AB707"/>
          <cell r="AC707"/>
          <cell r="AD707"/>
          <cell r="AF707"/>
          <cell r="AI707"/>
          <cell r="AJ707"/>
          <cell r="AL707"/>
          <cell r="AO707"/>
          <cell r="AR707"/>
          <cell r="AS707"/>
          <cell r="AT707"/>
          <cell r="AU707"/>
        </row>
        <row r="708">
          <cell r="A708"/>
          <cell r="B708"/>
          <cell r="G708"/>
          <cell r="I708"/>
          <cell r="J708"/>
          <cell r="M708"/>
          <cell r="N708"/>
          <cell r="O708"/>
          <cell r="P708"/>
          <cell r="R708"/>
          <cell r="S708"/>
          <cell r="T708"/>
          <cell r="U708"/>
          <cell r="V708"/>
          <cell r="W708"/>
          <cell r="Y708"/>
          <cell r="Z708"/>
          <cell r="AA708"/>
          <cell r="AB708"/>
          <cell r="AC708"/>
          <cell r="AD708"/>
          <cell r="AF708"/>
          <cell r="AI708"/>
          <cell r="AJ708"/>
          <cell r="AL708"/>
          <cell r="AO708"/>
          <cell r="AR708"/>
          <cell r="AS708"/>
          <cell r="AT708"/>
          <cell r="AU708"/>
        </row>
        <row r="709">
          <cell r="A709"/>
          <cell r="B709"/>
          <cell r="G709"/>
          <cell r="I709"/>
          <cell r="J709"/>
          <cell r="M709"/>
          <cell r="N709"/>
          <cell r="O709"/>
          <cell r="P709"/>
          <cell r="R709"/>
          <cell r="S709"/>
          <cell r="T709"/>
          <cell r="U709"/>
          <cell r="V709"/>
          <cell r="W709"/>
          <cell r="Y709"/>
          <cell r="Z709"/>
          <cell r="AA709"/>
          <cell r="AB709"/>
          <cell r="AC709"/>
          <cell r="AD709"/>
          <cell r="AF709"/>
          <cell r="AI709"/>
          <cell r="AJ709"/>
          <cell r="AL709"/>
          <cell r="AO709"/>
          <cell r="AR709"/>
          <cell r="AS709"/>
          <cell r="AT709"/>
          <cell r="AU709"/>
        </row>
        <row r="710">
          <cell r="A710"/>
          <cell r="B710"/>
          <cell r="G710"/>
          <cell r="I710"/>
          <cell r="J710"/>
          <cell r="M710"/>
          <cell r="N710"/>
          <cell r="O710"/>
          <cell r="P710"/>
          <cell r="R710"/>
          <cell r="S710"/>
          <cell r="T710"/>
          <cell r="U710"/>
          <cell r="V710"/>
          <cell r="W710"/>
          <cell r="Y710"/>
          <cell r="Z710"/>
          <cell r="AA710"/>
          <cell r="AB710"/>
          <cell r="AC710"/>
          <cell r="AD710"/>
          <cell r="AF710"/>
          <cell r="AI710"/>
          <cell r="AJ710"/>
          <cell r="AL710"/>
          <cell r="AO710"/>
          <cell r="AR710"/>
          <cell r="AS710"/>
          <cell r="AT710"/>
          <cell r="AU710"/>
        </row>
        <row r="711">
          <cell r="A711"/>
          <cell r="B711"/>
          <cell r="G711"/>
          <cell r="I711"/>
          <cell r="J711"/>
          <cell r="M711"/>
          <cell r="N711"/>
          <cell r="O711"/>
          <cell r="P711"/>
          <cell r="R711"/>
          <cell r="S711"/>
          <cell r="T711"/>
          <cell r="U711"/>
          <cell r="V711"/>
          <cell r="W711"/>
          <cell r="Y711"/>
          <cell r="Z711"/>
          <cell r="AA711"/>
          <cell r="AB711"/>
          <cell r="AC711"/>
          <cell r="AD711"/>
          <cell r="AF711"/>
          <cell r="AI711"/>
          <cell r="AJ711"/>
          <cell r="AL711"/>
          <cell r="AO711"/>
          <cell r="AR711"/>
          <cell r="AS711"/>
          <cell r="AT711"/>
          <cell r="AU711"/>
        </row>
        <row r="712">
          <cell r="A712"/>
          <cell r="B712"/>
          <cell r="G712"/>
          <cell r="I712"/>
          <cell r="J712"/>
          <cell r="M712"/>
          <cell r="N712"/>
          <cell r="O712"/>
          <cell r="P712"/>
          <cell r="R712"/>
          <cell r="S712"/>
          <cell r="T712"/>
          <cell r="U712"/>
          <cell r="V712"/>
          <cell r="W712"/>
          <cell r="Y712"/>
          <cell r="Z712"/>
          <cell r="AA712"/>
          <cell r="AB712"/>
          <cell r="AC712"/>
          <cell r="AD712"/>
          <cell r="AF712"/>
          <cell r="AI712"/>
          <cell r="AJ712"/>
          <cell r="AL712"/>
          <cell r="AO712"/>
          <cell r="AR712"/>
          <cell r="AS712"/>
          <cell r="AT712"/>
          <cell r="AU712"/>
        </row>
        <row r="713">
          <cell r="A713"/>
          <cell r="B713"/>
          <cell r="G713"/>
          <cell r="I713"/>
          <cell r="J713"/>
          <cell r="M713"/>
          <cell r="N713"/>
          <cell r="O713"/>
          <cell r="P713"/>
          <cell r="R713"/>
          <cell r="S713"/>
          <cell r="T713"/>
          <cell r="U713"/>
          <cell r="V713"/>
          <cell r="W713"/>
          <cell r="Y713"/>
          <cell r="Z713"/>
          <cell r="AA713"/>
          <cell r="AB713"/>
          <cell r="AC713"/>
          <cell r="AD713"/>
          <cell r="AF713"/>
          <cell r="AI713"/>
          <cell r="AJ713"/>
          <cell r="AL713"/>
          <cell r="AO713"/>
          <cell r="AR713"/>
          <cell r="AS713"/>
          <cell r="AT713"/>
          <cell r="AU713"/>
        </row>
        <row r="714">
          <cell r="A714"/>
          <cell r="B714"/>
          <cell r="G714"/>
          <cell r="I714"/>
          <cell r="J714"/>
          <cell r="M714"/>
          <cell r="N714"/>
          <cell r="O714"/>
          <cell r="P714"/>
          <cell r="R714"/>
          <cell r="S714"/>
          <cell r="T714"/>
          <cell r="U714"/>
          <cell r="V714"/>
          <cell r="W714"/>
          <cell r="Y714"/>
          <cell r="Z714"/>
          <cell r="AA714"/>
          <cell r="AB714"/>
          <cell r="AC714"/>
          <cell r="AD714"/>
          <cell r="AF714"/>
          <cell r="AI714"/>
          <cell r="AJ714"/>
          <cell r="AL714"/>
          <cell r="AO714"/>
          <cell r="AR714"/>
          <cell r="AS714"/>
          <cell r="AT714"/>
          <cell r="AU714"/>
        </row>
        <row r="715">
          <cell r="A715"/>
          <cell r="B715"/>
          <cell r="G715"/>
          <cell r="I715"/>
          <cell r="J715"/>
          <cell r="M715"/>
          <cell r="N715"/>
          <cell r="O715"/>
          <cell r="P715"/>
          <cell r="R715"/>
          <cell r="S715"/>
          <cell r="T715"/>
          <cell r="U715"/>
          <cell r="V715"/>
          <cell r="W715"/>
          <cell r="Y715"/>
          <cell r="Z715"/>
          <cell r="AA715"/>
          <cell r="AB715"/>
          <cell r="AC715"/>
          <cell r="AD715"/>
          <cell r="AF715"/>
          <cell r="AI715"/>
          <cell r="AJ715"/>
          <cell r="AL715"/>
          <cell r="AO715"/>
          <cell r="AR715"/>
          <cell r="AS715"/>
          <cell r="AT715"/>
          <cell r="AU715"/>
        </row>
        <row r="716">
          <cell r="A716"/>
          <cell r="B716"/>
          <cell r="G716"/>
          <cell r="I716"/>
          <cell r="J716"/>
          <cell r="M716"/>
          <cell r="N716"/>
          <cell r="O716"/>
          <cell r="P716"/>
          <cell r="R716"/>
          <cell r="S716"/>
          <cell r="T716"/>
          <cell r="U716"/>
          <cell r="V716"/>
          <cell r="W716"/>
          <cell r="Y716"/>
          <cell r="Z716"/>
          <cell r="AA716"/>
          <cell r="AB716"/>
          <cell r="AC716"/>
          <cell r="AD716"/>
          <cell r="AF716"/>
          <cell r="AI716"/>
          <cell r="AJ716"/>
          <cell r="AL716"/>
          <cell r="AO716"/>
          <cell r="AR716"/>
          <cell r="AS716"/>
          <cell r="AT716"/>
          <cell r="AU716"/>
        </row>
        <row r="717">
          <cell r="A717"/>
          <cell r="B717"/>
          <cell r="G717"/>
          <cell r="I717"/>
          <cell r="J717"/>
          <cell r="M717"/>
          <cell r="N717"/>
          <cell r="O717"/>
          <cell r="P717"/>
          <cell r="R717"/>
          <cell r="S717"/>
          <cell r="T717"/>
          <cell r="U717"/>
          <cell r="V717"/>
          <cell r="W717"/>
          <cell r="Y717"/>
          <cell r="Z717"/>
          <cell r="AA717"/>
          <cell r="AB717"/>
          <cell r="AC717"/>
          <cell r="AD717"/>
          <cell r="AF717"/>
          <cell r="AI717"/>
          <cell r="AJ717"/>
          <cell r="AL717"/>
          <cell r="AO717"/>
          <cell r="AR717"/>
          <cell r="AS717"/>
          <cell r="AT717"/>
          <cell r="AU717"/>
        </row>
        <row r="718">
          <cell r="A718"/>
          <cell r="B718"/>
          <cell r="G718"/>
          <cell r="I718"/>
          <cell r="J718"/>
          <cell r="M718"/>
          <cell r="N718"/>
          <cell r="O718"/>
          <cell r="P718"/>
          <cell r="R718"/>
          <cell r="S718"/>
          <cell r="T718"/>
          <cell r="U718"/>
          <cell r="V718"/>
          <cell r="W718"/>
          <cell r="Y718"/>
          <cell r="Z718"/>
          <cell r="AA718"/>
          <cell r="AB718"/>
          <cell r="AC718"/>
          <cell r="AD718"/>
          <cell r="AF718"/>
          <cell r="AI718"/>
          <cell r="AJ718"/>
          <cell r="AL718"/>
          <cell r="AO718"/>
          <cell r="AR718"/>
          <cell r="AS718"/>
          <cell r="AT718"/>
          <cell r="AU718"/>
        </row>
        <row r="719">
          <cell r="A719"/>
          <cell r="B719"/>
          <cell r="G719"/>
          <cell r="I719"/>
          <cell r="J719"/>
          <cell r="M719"/>
          <cell r="N719"/>
          <cell r="O719"/>
          <cell r="P719"/>
          <cell r="R719"/>
          <cell r="S719"/>
          <cell r="T719"/>
          <cell r="U719"/>
          <cell r="V719"/>
          <cell r="W719"/>
          <cell r="Y719"/>
          <cell r="Z719"/>
          <cell r="AA719"/>
          <cell r="AB719"/>
          <cell r="AC719"/>
          <cell r="AD719"/>
          <cell r="AF719"/>
          <cell r="AI719"/>
          <cell r="AJ719"/>
          <cell r="AL719"/>
          <cell r="AO719"/>
          <cell r="AR719"/>
          <cell r="AS719"/>
          <cell r="AT719"/>
          <cell r="AU719"/>
        </row>
        <row r="720">
          <cell r="A720"/>
          <cell r="B720"/>
          <cell r="G720"/>
          <cell r="I720"/>
          <cell r="J720"/>
          <cell r="M720"/>
          <cell r="N720"/>
          <cell r="O720"/>
          <cell r="P720"/>
          <cell r="R720"/>
          <cell r="S720"/>
          <cell r="T720"/>
          <cell r="U720"/>
          <cell r="V720"/>
          <cell r="W720"/>
          <cell r="Y720"/>
          <cell r="Z720"/>
          <cell r="AA720"/>
          <cell r="AB720"/>
          <cell r="AC720"/>
          <cell r="AD720"/>
          <cell r="AF720"/>
          <cell r="AI720"/>
          <cell r="AJ720"/>
          <cell r="AL720"/>
          <cell r="AO720"/>
          <cell r="AR720"/>
          <cell r="AS720"/>
          <cell r="AT720"/>
          <cell r="AU720"/>
        </row>
        <row r="721">
          <cell r="A721"/>
          <cell r="B721"/>
          <cell r="G721"/>
          <cell r="I721"/>
          <cell r="J721"/>
          <cell r="M721"/>
          <cell r="N721"/>
          <cell r="O721"/>
          <cell r="P721"/>
          <cell r="R721"/>
          <cell r="S721"/>
          <cell r="T721"/>
          <cell r="U721"/>
          <cell r="V721"/>
          <cell r="W721"/>
          <cell r="Y721"/>
          <cell r="Z721"/>
          <cell r="AA721"/>
          <cell r="AB721"/>
          <cell r="AC721"/>
          <cell r="AD721"/>
          <cell r="AF721"/>
          <cell r="AI721"/>
          <cell r="AJ721"/>
          <cell r="AL721"/>
          <cell r="AO721"/>
          <cell r="AR721"/>
          <cell r="AS721"/>
          <cell r="AT721"/>
          <cell r="AU721"/>
        </row>
        <row r="722">
          <cell r="A722"/>
          <cell r="B722"/>
          <cell r="G722"/>
          <cell r="I722"/>
          <cell r="J722"/>
          <cell r="M722"/>
          <cell r="N722"/>
          <cell r="O722"/>
          <cell r="P722"/>
          <cell r="R722"/>
          <cell r="S722"/>
          <cell r="T722"/>
          <cell r="U722"/>
          <cell r="V722"/>
          <cell r="W722"/>
          <cell r="Y722"/>
          <cell r="Z722"/>
          <cell r="AA722"/>
          <cell r="AB722"/>
          <cell r="AC722"/>
          <cell r="AD722"/>
          <cell r="AF722"/>
          <cell r="AI722"/>
          <cell r="AJ722"/>
          <cell r="AL722"/>
          <cell r="AO722"/>
          <cell r="AR722"/>
          <cell r="AS722"/>
          <cell r="AT722"/>
          <cell r="AU722"/>
        </row>
        <row r="723">
          <cell r="A723"/>
          <cell r="B723"/>
          <cell r="G723"/>
          <cell r="I723"/>
          <cell r="J723"/>
          <cell r="M723"/>
          <cell r="N723"/>
          <cell r="O723"/>
          <cell r="P723"/>
          <cell r="R723"/>
          <cell r="S723"/>
          <cell r="T723"/>
          <cell r="U723"/>
          <cell r="V723"/>
          <cell r="W723"/>
          <cell r="Y723"/>
          <cell r="Z723"/>
          <cell r="AA723"/>
          <cell r="AB723"/>
          <cell r="AC723"/>
          <cell r="AD723"/>
          <cell r="AF723"/>
          <cell r="AI723"/>
          <cell r="AJ723"/>
          <cell r="AL723"/>
          <cell r="AO723"/>
          <cell r="AR723"/>
          <cell r="AS723"/>
          <cell r="AT723"/>
          <cell r="AU723"/>
        </row>
        <row r="724">
          <cell r="A724"/>
          <cell r="B724"/>
          <cell r="G724"/>
          <cell r="I724"/>
          <cell r="J724"/>
          <cell r="M724"/>
          <cell r="N724"/>
          <cell r="O724"/>
          <cell r="P724"/>
          <cell r="R724"/>
          <cell r="S724"/>
          <cell r="T724"/>
          <cell r="U724"/>
          <cell r="V724"/>
          <cell r="W724"/>
          <cell r="Y724"/>
          <cell r="Z724"/>
          <cell r="AA724"/>
          <cell r="AB724"/>
          <cell r="AC724"/>
          <cell r="AD724"/>
          <cell r="AF724"/>
          <cell r="AI724"/>
          <cell r="AJ724"/>
          <cell r="AL724"/>
          <cell r="AO724"/>
          <cell r="AR724"/>
          <cell r="AS724"/>
          <cell r="AT724"/>
          <cell r="AU724"/>
        </row>
        <row r="725">
          <cell r="A725"/>
          <cell r="B725"/>
          <cell r="G725"/>
          <cell r="I725"/>
          <cell r="J725"/>
          <cell r="M725"/>
          <cell r="N725"/>
          <cell r="O725"/>
          <cell r="P725"/>
          <cell r="R725"/>
          <cell r="S725"/>
          <cell r="T725"/>
          <cell r="U725"/>
          <cell r="V725"/>
          <cell r="W725"/>
          <cell r="Y725"/>
          <cell r="Z725"/>
          <cell r="AA725"/>
          <cell r="AB725"/>
          <cell r="AC725"/>
          <cell r="AD725"/>
          <cell r="AF725"/>
          <cell r="AI725"/>
          <cell r="AJ725"/>
          <cell r="AL725"/>
          <cell r="AO725"/>
          <cell r="AR725"/>
          <cell r="AS725"/>
          <cell r="AT725"/>
          <cell r="AU725"/>
        </row>
        <row r="726">
          <cell r="A726"/>
          <cell r="B726"/>
          <cell r="G726"/>
          <cell r="I726"/>
          <cell r="J726"/>
          <cell r="M726"/>
          <cell r="N726"/>
          <cell r="O726"/>
          <cell r="P726"/>
          <cell r="R726"/>
          <cell r="S726"/>
          <cell r="T726"/>
          <cell r="U726"/>
          <cell r="V726"/>
          <cell r="W726"/>
          <cell r="Y726"/>
          <cell r="Z726"/>
          <cell r="AA726"/>
          <cell r="AB726"/>
          <cell r="AC726"/>
          <cell r="AD726"/>
          <cell r="AF726"/>
          <cell r="AI726"/>
          <cell r="AJ726"/>
          <cell r="AL726"/>
          <cell r="AO726"/>
          <cell r="AR726"/>
          <cell r="AS726"/>
          <cell r="AT726"/>
          <cell r="AU726"/>
        </row>
        <row r="727">
          <cell r="A727"/>
          <cell r="B727"/>
          <cell r="G727"/>
          <cell r="I727"/>
          <cell r="J727"/>
          <cell r="M727"/>
          <cell r="N727"/>
          <cell r="O727"/>
          <cell r="P727"/>
          <cell r="R727"/>
          <cell r="S727"/>
          <cell r="T727"/>
          <cell r="U727"/>
          <cell r="V727"/>
          <cell r="W727"/>
          <cell r="Y727"/>
          <cell r="Z727"/>
          <cell r="AA727"/>
          <cell r="AB727"/>
          <cell r="AC727"/>
          <cell r="AD727"/>
          <cell r="AF727"/>
          <cell r="AI727"/>
          <cell r="AJ727"/>
          <cell r="AL727"/>
          <cell r="AO727"/>
          <cell r="AR727"/>
          <cell r="AS727"/>
          <cell r="AT727"/>
          <cell r="AU727"/>
        </row>
        <row r="728">
          <cell r="A728"/>
          <cell r="B728"/>
          <cell r="G728"/>
          <cell r="I728"/>
          <cell r="J728"/>
          <cell r="M728"/>
          <cell r="N728"/>
          <cell r="O728"/>
          <cell r="P728"/>
          <cell r="R728"/>
          <cell r="S728"/>
          <cell r="T728"/>
          <cell r="U728"/>
          <cell r="V728"/>
          <cell r="W728"/>
          <cell r="Y728"/>
          <cell r="Z728"/>
          <cell r="AA728"/>
          <cell r="AB728"/>
          <cell r="AC728"/>
          <cell r="AD728"/>
          <cell r="AF728"/>
          <cell r="AI728"/>
          <cell r="AJ728"/>
          <cell r="AL728"/>
          <cell r="AO728"/>
          <cell r="AR728"/>
          <cell r="AS728"/>
          <cell r="AT728"/>
          <cell r="AU728"/>
        </row>
        <row r="729">
          <cell r="A729"/>
          <cell r="B729"/>
          <cell r="G729"/>
          <cell r="I729"/>
          <cell r="J729"/>
          <cell r="M729"/>
          <cell r="N729"/>
          <cell r="O729"/>
          <cell r="P729"/>
          <cell r="R729"/>
          <cell r="S729"/>
          <cell r="T729"/>
          <cell r="U729"/>
          <cell r="V729"/>
          <cell r="W729"/>
          <cell r="Y729"/>
          <cell r="Z729"/>
          <cell r="AA729"/>
          <cell r="AB729"/>
          <cell r="AC729"/>
          <cell r="AD729"/>
          <cell r="AF729"/>
          <cell r="AI729"/>
          <cell r="AJ729"/>
          <cell r="AL729"/>
          <cell r="AO729"/>
          <cell r="AR729"/>
          <cell r="AS729"/>
          <cell r="AT729"/>
          <cell r="AU729"/>
        </row>
        <row r="730">
          <cell r="A730"/>
          <cell r="B730"/>
          <cell r="G730"/>
          <cell r="I730"/>
          <cell r="J730"/>
          <cell r="M730"/>
          <cell r="N730"/>
          <cell r="O730"/>
          <cell r="P730"/>
          <cell r="R730"/>
          <cell r="S730"/>
          <cell r="T730"/>
          <cell r="U730"/>
          <cell r="V730"/>
          <cell r="W730"/>
          <cell r="Y730"/>
          <cell r="Z730"/>
          <cell r="AA730"/>
          <cell r="AB730"/>
          <cell r="AC730"/>
          <cell r="AD730"/>
          <cell r="AF730"/>
          <cell r="AI730"/>
          <cell r="AJ730"/>
          <cell r="AL730"/>
          <cell r="AO730"/>
          <cell r="AR730"/>
          <cell r="AS730"/>
          <cell r="AT730"/>
          <cell r="AU730"/>
        </row>
        <row r="731">
          <cell r="A731"/>
          <cell r="B731"/>
          <cell r="G731"/>
          <cell r="I731"/>
          <cell r="J731"/>
          <cell r="M731"/>
          <cell r="N731"/>
          <cell r="O731"/>
          <cell r="P731"/>
          <cell r="R731"/>
          <cell r="S731"/>
          <cell r="T731"/>
          <cell r="U731"/>
          <cell r="V731"/>
          <cell r="W731"/>
          <cell r="Y731"/>
          <cell r="Z731"/>
          <cell r="AA731"/>
          <cell r="AB731"/>
          <cell r="AC731"/>
          <cell r="AD731"/>
          <cell r="AF731"/>
          <cell r="AI731"/>
          <cell r="AJ731"/>
          <cell r="AL731"/>
          <cell r="AO731"/>
          <cell r="AR731"/>
          <cell r="AS731"/>
          <cell r="AT731"/>
          <cell r="AU731"/>
        </row>
        <row r="732">
          <cell r="A732"/>
          <cell r="B732"/>
          <cell r="G732"/>
          <cell r="I732"/>
          <cell r="J732"/>
          <cell r="M732"/>
          <cell r="N732"/>
          <cell r="O732"/>
          <cell r="P732"/>
          <cell r="R732"/>
          <cell r="S732"/>
          <cell r="T732"/>
          <cell r="U732"/>
          <cell r="V732"/>
          <cell r="W732"/>
          <cell r="Y732"/>
          <cell r="Z732"/>
          <cell r="AA732"/>
          <cell r="AB732"/>
          <cell r="AC732"/>
          <cell r="AD732"/>
          <cell r="AF732"/>
          <cell r="AI732"/>
          <cell r="AJ732"/>
          <cell r="AL732"/>
          <cell r="AO732"/>
          <cell r="AR732"/>
          <cell r="AS732"/>
          <cell r="AT732"/>
          <cell r="AU732"/>
        </row>
        <row r="733">
          <cell r="A733"/>
          <cell r="B733"/>
          <cell r="G733"/>
          <cell r="I733"/>
          <cell r="J733"/>
          <cell r="M733"/>
          <cell r="N733"/>
          <cell r="O733"/>
          <cell r="P733"/>
          <cell r="R733"/>
          <cell r="S733"/>
          <cell r="T733"/>
          <cell r="U733"/>
          <cell r="V733"/>
          <cell r="W733"/>
          <cell r="Y733"/>
          <cell r="Z733"/>
          <cell r="AA733"/>
          <cell r="AB733"/>
          <cell r="AC733"/>
          <cell r="AD733"/>
          <cell r="AF733"/>
          <cell r="AI733"/>
          <cell r="AJ733"/>
          <cell r="AL733"/>
          <cell r="AO733"/>
          <cell r="AR733"/>
          <cell r="AS733"/>
          <cell r="AT733"/>
          <cell r="AU733"/>
        </row>
        <row r="734">
          <cell r="A734"/>
          <cell r="B734"/>
          <cell r="G734"/>
          <cell r="I734"/>
          <cell r="J734"/>
          <cell r="M734"/>
          <cell r="N734"/>
          <cell r="O734"/>
          <cell r="P734"/>
          <cell r="R734"/>
          <cell r="S734"/>
          <cell r="T734"/>
          <cell r="U734"/>
          <cell r="V734"/>
          <cell r="W734"/>
          <cell r="Y734"/>
          <cell r="Z734"/>
          <cell r="AA734"/>
          <cell r="AB734"/>
          <cell r="AC734"/>
          <cell r="AD734"/>
          <cell r="AF734"/>
          <cell r="AI734"/>
          <cell r="AJ734"/>
          <cell r="AL734"/>
          <cell r="AO734"/>
          <cell r="AR734"/>
          <cell r="AS734"/>
          <cell r="AT734"/>
          <cell r="AU734"/>
        </row>
        <row r="735">
          <cell r="A735"/>
          <cell r="B735"/>
          <cell r="G735"/>
          <cell r="I735"/>
          <cell r="J735"/>
          <cell r="M735"/>
          <cell r="N735"/>
          <cell r="O735"/>
          <cell r="P735"/>
          <cell r="R735"/>
          <cell r="S735"/>
          <cell r="T735"/>
          <cell r="U735"/>
          <cell r="V735"/>
          <cell r="W735"/>
          <cell r="Y735"/>
          <cell r="Z735"/>
          <cell r="AA735"/>
          <cell r="AB735"/>
          <cell r="AC735"/>
          <cell r="AD735"/>
          <cell r="AF735"/>
          <cell r="AI735"/>
          <cell r="AJ735"/>
          <cell r="AL735"/>
          <cell r="AO735"/>
          <cell r="AR735"/>
          <cell r="AS735"/>
          <cell r="AT735"/>
          <cell r="AU735"/>
        </row>
        <row r="736">
          <cell r="A736"/>
          <cell r="B736"/>
          <cell r="G736"/>
          <cell r="I736"/>
          <cell r="J736"/>
          <cell r="M736"/>
          <cell r="N736"/>
          <cell r="O736"/>
          <cell r="P736"/>
          <cell r="R736"/>
          <cell r="S736"/>
          <cell r="T736"/>
          <cell r="U736"/>
          <cell r="V736"/>
          <cell r="W736"/>
          <cell r="Y736"/>
          <cell r="Z736"/>
          <cell r="AA736"/>
          <cell r="AB736"/>
          <cell r="AC736"/>
          <cell r="AD736"/>
          <cell r="AF736"/>
          <cell r="AI736"/>
          <cell r="AJ736"/>
          <cell r="AL736"/>
          <cell r="AO736"/>
          <cell r="AR736"/>
          <cell r="AS736"/>
          <cell r="AT736"/>
          <cell r="AU736"/>
        </row>
        <row r="737">
          <cell r="A737"/>
          <cell r="B737"/>
          <cell r="G737"/>
          <cell r="I737"/>
          <cell r="J737"/>
          <cell r="M737"/>
          <cell r="N737"/>
          <cell r="O737"/>
          <cell r="P737"/>
          <cell r="R737"/>
          <cell r="S737"/>
          <cell r="T737"/>
          <cell r="U737"/>
          <cell r="V737"/>
          <cell r="W737"/>
          <cell r="Y737"/>
          <cell r="Z737"/>
          <cell r="AA737"/>
          <cell r="AB737"/>
          <cell r="AC737"/>
          <cell r="AD737"/>
          <cell r="AF737"/>
          <cell r="AI737"/>
          <cell r="AJ737"/>
          <cell r="AL737"/>
          <cell r="AO737"/>
          <cell r="AR737"/>
          <cell r="AS737"/>
          <cell r="AT737"/>
          <cell r="AU737"/>
        </row>
        <row r="738">
          <cell r="A738"/>
          <cell r="B738"/>
          <cell r="G738"/>
          <cell r="I738"/>
          <cell r="J738"/>
          <cell r="M738"/>
          <cell r="N738"/>
          <cell r="O738"/>
          <cell r="P738"/>
          <cell r="R738"/>
          <cell r="S738"/>
          <cell r="T738"/>
          <cell r="U738"/>
          <cell r="V738"/>
          <cell r="W738"/>
          <cell r="Y738"/>
          <cell r="Z738"/>
          <cell r="AA738"/>
          <cell r="AB738"/>
          <cell r="AC738"/>
          <cell r="AD738"/>
          <cell r="AF738"/>
          <cell r="AI738"/>
          <cell r="AJ738"/>
          <cell r="AL738"/>
          <cell r="AO738"/>
          <cell r="AR738"/>
          <cell r="AS738"/>
          <cell r="AT738"/>
          <cell r="AU738"/>
        </row>
        <row r="739">
          <cell r="A739"/>
          <cell r="B739"/>
          <cell r="G739"/>
          <cell r="I739"/>
          <cell r="J739"/>
          <cell r="M739"/>
          <cell r="N739"/>
          <cell r="O739"/>
          <cell r="P739"/>
          <cell r="R739"/>
          <cell r="S739"/>
          <cell r="T739"/>
          <cell r="U739"/>
          <cell r="V739"/>
          <cell r="W739"/>
          <cell r="Y739"/>
          <cell r="Z739"/>
          <cell r="AA739"/>
          <cell r="AB739"/>
          <cell r="AC739"/>
          <cell r="AD739"/>
          <cell r="AF739"/>
          <cell r="AI739"/>
          <cell r="AJ739"/>
          <cell r="AL739"/>
          <cell r="AO739"/>
          <cell r="AR739"/>
          <cell r="AS739"/>
          <cell r="AT739"/>
          <cell r="AU739"/>
        </row>
        <row r="740">
          <cell r="A740"/>
          <cell r="B740"/>
          <cell r="G740"/>
          <cell r="I740"/>
          <cell r="J740"/>
          <cell r="M740"/>
          <cell r="N740"/>
          <cell r="O740"/>
          <cell r="P740"/>
          <cell r="R740"/>
          <cell r="S740"/>
          <cell r="T740"/>
          <cell r="U740"/>
          <cell r="V740"/>
          <cell r="W740"/>
          <cell r="Y740"/>
          <cell r="Z740"/>
          <cell r="AA740"/>
          <cell r="AB740"/>
          <cell r="AC740"/>
          <cell r="AD740"/>
          <cell r="AF740"/>
          <cell r="AI740"/>
          <cell r="AJ740"/>
          <cell r="AL740"/>
          <cell r="AO740"/>
          <cell r="AR740"/>
          <cell r="AS740"/>
          <cell r="AT740"/>
          <cell r="AU740"/>
        </row>
        <row r="741">
          <cell r="A741"/>
          <cell r="B741"/>
          <cell r="G741"/>
          <cell r="I741"/>
          <cell r="J741"/>
          <cell r="M741"/>
          <cell r="N741"/>
          <cell r="O741"/>
          <cell r="P741"/>
          <cell r="R741"/>
          <cell r="S741"/>
          <cell r="T741"/>
          <cell r="U741"/>
          <cell r="V741"/>
          <cell r="W741"/>
          <cell r="Y741"/>
          <cell r="Z741"/>
          <cell r="AA741"/>
          <cell r="AB741"/>
          <cell r="AC741"/>
          <cell r="AD741"/>
          <cell r="AF741"/>
          <cell r="AI741"/>
          <cell r="AJ741"/>
          <cell r="AL741"/>
          <cell r="AO741"/>
          <cell r="AR741"/>
          <cell r="AS741"/>
          <cell r="AT741"/>
          <cell r="AU741"/>
        </row>
        <row r="742">
          <cell r="A742"/>
          <cell r="B742"/>
          <cell r="G742"/>
          <cell r="I742"/>
          <cell r="J742"/>
          <cell r="M742"/>
          <cell r="N742"/>
          <cell r="O742"/>
          <cell r="P742"/>
          <cell r="R742"/>
          <cell r="S742"/>
          <cell r="T742"/>
          <cell r="U742"/>
          <cell r="V742"/>
          <cell r="W742"/>
          <cell r="Y742"/>
          <cell r="Z742"/>
          <cell r="AA742"/>
          <cell r="AB742"/>
          <cell r="AC742"/>
          <cell r="AD742"/>
          <cell r="AF742"/>
          <cell r="AI742"/>
          <cell r="AJ742"/>
          <cell r="AL742"/>
          <cell r="AO742"/>
          <cell r="AR742"/>
          <cell r="AS742"/>
          <cell r="AT742"/>
          <cell r="AU742"/>
        </row>
        <row r="743">
          <cell r="A743"/>
          <cell r="B743"/>
          <cell r="G743"/>
          <cell r="I743"/>
          <cell r="J743"/>
          <cell r="M743"/>
          <cell r="N743"/>
          <cell r="O743"/>
          <cell r="P743"/>
          <cell r="R743"/>
          <cell r="S743"/>
          <cell r="T743"/>
          <cell r="U743"/>
          <cell r="V743"/>
          <cell r="W743"/>
          <cell r="Y743"/>
          <cell r="Z743"/>
          <cell r="AA743"/>
          <cell r="AB743"/>
          <cell r="AC743"/>
          <cell r="AD743"/>
          <cell r="AF743"/>
          <cell r="AI743"/>
          <cell r="AJ743"/>
          <cell r="AL743"/>
          <cell r="AO743"/>
          <cell r="AR743"/>
          <cell r="AS743"/>
          <cell r="AT743"/>
          <cell r="AU743"/>
        </row>
        <row r="744">
          <cell r="A744"/>
          <cell r="B744"/>
          <cell r="G744"/>
          <cell r="I744"/>
          <cell r="J744"/>
          <cell r="M744"/>
          <cell r="N744"/>
          <cell r="O744"/>
          <cell r="P744"/>
          <cell r="R744"/>
          <cell r="S744"/>
          <cell r="T744"/>
          <cell r="U744"/>
          <cell r="V744"/>
          <cell r="W744"/>
          <cell r="Y744"/>
          <cell r="Z744"/>
          <cell r="AA744"/>
          <cell r="AB744"/>
          <cell r="AC744"/>
          <cell r="AD744"/>
          <cell r="AF744"/>
          <cell r="AI744"/>
          <cell r="AJ744"/>
          <cell r="AL744"/>
          <cell r="AO744"/>
          <cell r="AR744"/>
          <cell r="AS744"/>
          <cell r="AT744"/>
          <cell r="AU744"/>
        </row>
        <row r="745">
          <cell r="A745"/>
          <cell r="B745"/>
          <cell r="G745"/>
          <cell r="I745"/>
          <cell r="J745"/>
          <cell r="M745"/>
          <cell r="N745"/>
          <cell r="O745"/>
          <cell r="P745"/>
          <cell r="R745"/>
          <cell r="S745"/>
          <cell r="T745"/>
          <cell r="U745"/>
          <cell r="V745"/>
          <cell r="W745"/>
          <cell r="Y745"/>
          <cell r="Z745"/>
          <cell r="AA745"/>
          <cell r="AB745"/>
          <cell r="AC745"/>
          <cell r="AD745"/>
          <cell r="AF745"/>
          <cell r="AI745"/>
          <cell r="AJ745"/>
          <cell r="AL745"/>
          <cell r="AO745"/>
          <cell r="AR745"/>
          <cell r="AS745"/>
          <cell r="AT745"/>
          <cell r="AU745"/>
        </row>
        <row r="746">
          <cell r="A746"/>
          <cell r="B746"/>
          <cell r="G746"/>
          <cell r="I746"/>
          <cell r="J746"/>
          <cell r="M746"/>
          <cell r="N746"/>
          <cell r="O746"/>
          <cell r="P746"/>
          <cell r="R746"/>
          <cell r="S746"/>
          <cell r="T746"/>
          <cell r="U746"/>
          <cell r="V746"/>
          <cell r="W746"/>
          <cell r="Y746"/>
          <cell r="Z746"/>
          <cell r="AA746"/>
          <cell r="AB746"/>
          <cell r="AC746"/>
          <cell r="AD746"/>
          <cell r="AF746"/>
          <cell r="AI746"/>
          <cell r="AJ746"/>
          <cell r="AL746"/>
          <cell r="AO746"/>
          <cell r="AR746"/>
          <cell r="AS746"/>
          <cell r="AT746"/>
          <cell r="AU746"/>
        </row>
        <row r="747">
          <cell r="A747"/>
          <cell r="B747"/>
          <cell r="G747"/>
          <cell r="I747"/>
          <cell r="J747"/>
          <cell r="M747"/>
          <cell r="N747"/>
          <cell r="O747"/>
          <cell r="P747"/>
          <cell r="R747"/>
          <cell r="S747"/>
          <cell r="T747"/>
          <cell r="U747"/>
          <cell r="V747"/>
          <cell r="W747"/>
          <cell r="Y747"/>
          <cell r="Z747"/>
          <cell r="AA747"/>
          <cell r="AB747"/>
          <cell r="AC747"/>
          <cell r="AD747"/>
          <cell r="AF747"/>
          <cell r="AI747"/>
          <cell r="AJ747"/>
          <cell r="AL747"/>
          <cell r="AO747"/>
          <cell r="AR747"/>
          <cell r="AS747"/>
          <cell r="AT747"/>
          <cell r="AU747"/>
        </row>
        <row r="748">
          <cell r="A748"/>
          <cell r="B748"/>
          <cell r="G748"/>
          <cell r="I748"/>
          <cell r="J748"/>
          <cell r="M748"/>
          <cell r="N748"/>
          <cell r="O748"/>
          <cell r="P748"/>
          <cell r="R748"/>
          <cell r="S748"/>
          <cell r="T748"/>
          <cell r="U748"/>
          <cell r="V748"/>
          <cell r="W748"/>
          <cell r="Y748"/>
          <cell r="Z748"/>
          <cell r="AA748"/>
          <cell r="AB748"/>
          <cell r="AC748"/>
          <cell r="AD748"/>
          <cell r="AF748"/>
          <cell r="AI748"/>
          <cell r="AJ748"/>
          <cell r="AL748"/>
          <cell r="AO748"/>
          <cell r="AR748"/>
          <cell r="AS748"/>
          <cell r="AT748"/>
          <cell r="AU748"/>
        </row>
        <row r="749">
          <cell r="A749"/>
          <cell r="B749"/>
          <cell r="G749"/>
          <cell r="I749"/>
          <cell r="J749"/>
          <cell r="M749"/>
          <cell r="N749"/>
          <cell r="O749"/>
          <cell r="P749"/>
          <cell r="R749"/>
          <cell r="S749"/>
          <cell r="T749"/>
          <cell r="U749"/>
          <cell r="V749"/>
          <cell r="W749"/>
          <cell r="Y749"/>
          <cell r="Z749"/>
          <cell r="AA749"/>
          <cell r="AB749"/>
          <cell r="AC749"/>
          <cell r="AD749"/>
          <cell r="AF749"/>
          <cell r="AI749"/>
          <cell r="AJ749"/>
          <cell r="AL749"/>
          <cell r="AO749"/>
          <cell r="AR749"/>
          <cell r="AS749"/>
          <cell r="AT749"/>
          <cell r="AU749"/>
        </row>
        <row r="750">
          <cell r="A750"/>
          <cell r="B750"/>
          <cell r="G750"/>
          <cell r="I750"/>
          <cell r="J750"/>
          <cell r="M750"/>
          <cell r="N750"/>
          <cell r="O750"/>
          <cell r="P750"/>
          <cell r="R750"/>
          <cell r="S750"/>
          <cell r="T750"/>
          <cell r="U750"/>
          <cell r="V750"/>
          <cell r="W750"/>
          <cell r="Y750"/>
          <cell r="Z750"/>
          <cell r="AA750"/>
          <cell r="AB750"/>
          <cell r="AC750"/>
          <cell r="AD750"/>
          <cell r="AF750"/>
          <cell r="AI750"/>
          <cell r="AJ750"/>
          <cell r="AL750"/>
          <cell r="AO750"/>
          <cell r="AR750"/>
          <cell r="AS750"/>
          <cell r="AT750"/>
          <cell r="AU750"/>
        </row>
        <row r="751">
          <cell r="A751"/>
          <cell r="B751"/>
          <cell r="G751"/>
          <cell r="I751"/>
          <cell r="J751"/>
          <cell r="M751"/>
          <cell r="N751"/>
          <cell r="O751"/>
          <cell r="P751"/>
          <cell r="R751"/>
          <cell r="S751"/>
          <cell r="T751"/>
          <cell r="U751"/>
          <cell r="V751"/>
          <cell r="W751"/>
          <cell r="Y751"/>
          <cell r="Z751"/>
          <cell r="AA751"/>
          <cell r="AB751"/>
          <cell r="AC751"/>
          <cell r="AD751"/>
          <cell r="AF751"/>
          <cell r="AI751"/>
          <cell r="AJ751"/>
          <cell r="AL751"/>
          <cell r="AO751"/>
          <cell r="AR751"/>
          <cell r="AS751"/>
          <cell r="AT751"/>
          <cell r="AU751"/>
        </row>
        <row r="752">
          <cell r="A752"/>
          <cell r="B752"/>
          <cell r="G752"/>
          <cell r="I752"/>
          <cell r="J752"/>
          <cell r="M752"/>
          <cell r="N752"/>
          <cell r="O752"/>
          <cell r="P752"/>
          <cell r="R752"/>
          <cell r="S752"/>
          <cell r="T752"/>
          <cell r="U752"/>
          <cell r="V752"/>
          <cell r="W752"/>
          <cell r="Y752"/>
          <cell r="Z752"/>
          <cell r="AA752"/>
          <cell r="AB752"/>
          <cell r="AC752"/>
          <cell r="AD752"/>
          <cell r="AF752"/>
          <cell r="AI752"/>
          <cell r="AJ752"/>
          <cell r="AL752"/>
          <cell r="AO752"/>
          <cell r="AR752"/>
          <cell r="AS752"/>
          <cell r="AT752"/>
          <cell r="AU752"/>
        </row>
        <row r="753">
          <cell r="A753"/>
          <cell r="B753"/>
          <cell r="G753"/>
          <cell r="I753"/>
          <cell r="J753"/>
          <cell r="M753"/>
          <cell r="N753"/>
          <cell r="O753"/>
          <cell r="P753"/>
          <cell r="R753"/>
          <cell r="S753"/>
          <cell r="T753"/>
          <cell r="U753"/>
          <cell r="V753"/>
          <cell r="W753"/>
          <cell r="Y753"/>
          <cell r="Z753"/>
          <cell r="AA753"/>
          <cell r="AB753"/>
          <cell r="AC753"/>
          <cell r="AD753"/>
          <cell r="AF753"/>
          <cell r="AI753"/>
          <cell r="AJ753"/>
          <cell r="AL753"/>
          <cell r="AO753"/>
          <cell r="AR753"/>
          <cell r="AS753"/>
          <cell r="AT753"/>
          <cell r="AU753"/>
        </row>
        <row r="754">
          <cell r="A754"/>
          <cell r="B754"/>
          <cell r="G754"/>
          <cell r="I754"/>
          <cell r="J754"/>
          <cell r="M754"/>
          <cell r="N754"/>
          <cell r="O754"/>
          <cell r="P754"/>
          <cell r="R754"/>
          <cell r="S754"/>
          <cell r="T754"/>
          <cell r="U754"/>
          <cell r="V754"/>
          <cell r="W754"/>
          <cell r="Y754"/>
          <cell r="Z754"/>
          <cell r="AA754"/>
          <cell r="AB754"/>
          <cell r="AC754"/>
          <cell r="AD754"/>
          <cell r="AF754"/>
          <cell r="AI754"/>
          <cell r="AJ754"/>
          <cell r="AL754"/>
          <cell r="AO754"/>
          <cell r="AR754"/>
          <cell r="AS754"/>
          <cell r="AT754"/>
          <cell r="AU754"/>
        </row>
        <row r="755">
          <cell r="A755"/>
          <cell r="B755"/>
          <cell r="G755"/>
          <cell r="I755"/>
          <cell r="J755"/>
          <cell r="M755"/>
          <cell r="N755"/>
          <cell r="O755"/>
          <cell r="P755"/>
          <cell r="R755"/>
          <cell r="S755"/>
          <cell r="T755"/>
          <cell r="U755"/>
          <cell r="V755"/>
          <cell r="W755"/>
          <cell r="Y755"/>
          <cell r="Z755"/>
          <cell r="AA755"/>
          <cell r="AB755"/>
          <cell r="AC755"/>
          <cell r="AD755"/>
          <cell r="AF755"/>
          <cell r="AI755"/>
          <cell r="AJ755"/>
          <cell r="AL755"/>
          <cell r="AO755"/>
          <cell r="AR755"/>
          <cell r="AS755"/>
          <cell r="AT755"/>
          <cell r="AU755"/>
        </row>
        <row r="756">
          <cell r="A756"/>
          <cell r="B756"/>
          <cell r="G756"/>
          <cell r="I756"/>
          <cell r="J756"/>
          <cell r="M756"/>
          <cell r="N756"/>
          <cell r="O756"/>
          <cell r="P756"/>
          <cell r="R756"/>
          <cell r="S756"/>
          <cell r="T756"/>
          <cell r="U756"/>
          <cell r="V756"/>
          <cell r="W756"/>
          <cell r="Y756"/>
          <cell r="Z756"/>
          <cell r="AA756"/>
          <cell r="AB756"/>
          <cell r="AC756"/>
          <cell r="AD756"/>
          <cell r="AF756"/>
          <cell r="AI756"/>
          <cell r="AJ756"/>
          <cell r="AL756"/>
          <cell r="AO756"/>
          <cell r="AR756"/>
          <cell r="AS756"/>
          <cell r="AT756"/>
          <cell r="AU756"/>
        </row>
        <row r="757">
          <cell r="A757"/>
          <cell r="B757"/>
          <cell r="G757"/>
          <cell r="I757"/>
          <cell r="J757"/>
          <cell r="M757"/>
          <cell r="N757"/>
          <cell r="O757"/>
          <cell r="P757"/>
          <cell r="R757"/>
          <cell r="S757"/>
          <cell r="T757"/>
          <cell r="U757"/>
          <cell r="V757"/>
          <cell r="W757"/>
          <cell r="Y757"/>
          <cell r="Z757"/>
          <cell r="AA757"/>
          <cell r="AB757"/>
          <cell r="AC757"/>
          <cell r="AD757"/>
          <cell r="AF757"/>
          <cell r="AI757"/>
          <cell r="AJ757"/>
          <cell r="AL757"/>
          <cell r="AO757"/>
          <cell r="AR757"/>
          <cell r="AS757"/>
          <cell r="AT757"/>
          <cell r="AU757"/>
        </row>
        <row r="758">
          <cell r="A758"/>
          <cell r="B758"/>
          <cell r="G758"/>
          <cell r="I758"/>
          <cell r="J758"/>
          <cell r="M758"/>
          <cell r="N758"/>
          <cell r="O758"/>
          <cell r="P758"/>
          <cell r="R758"/>
          <cell r="S758"/>
          <cell r="T758"/>
          <cell r="U758"/>
          <cell r="V758"/>
          <cell r="W758"/>
          <cell r="Y758"/>
          <cell r="Z758"/>
          <cell r="AA758"/>
          <cell r="AB758"/>
          <cell r="AC758"/>
          <cell r="AD758"/>
          <cell r="AF758"/>
          <cell r="AI758"/>
          <cell r="AJ758"/>
          <cell r="AL758"/>
          <cell r="AO758"/>
          <cell r="AR758"/>
          <cell r="AS758"/>
          <cell r="AT758"/>
          <cell r="AU758"/>
        </row>
        <row r="759">
          <cell r="A759"/>
          <cell r="B759"/>
          <cell r="G759"/>
          <cell r="I759"/>
          <cell r="J759"/>
          <cell r="M759"/>
          <cell r="N759"/>
          <cell r="O759"/>
          <cell r="P759"/>
          <cell r="R759"/>
          <cell r="S759"/>
          <cell r="T759"/>
          <cell r="U759"/>
          <cell r="V759"/>
          <cell r="W759"/>
          <cell r="Y759"/>
          <cell r="Z759"/>
          <cell r="AA759"/>
          <cell r="AB759"/>
          <cell r="AC759"/>
          <cell r="AD759"/>
          <cell r="AF759"/>
          <cell r="AI759"/>
          <cell r="AJ759"/>
          <cell r="AL759"/>
          <cell r="AO759"/>
          <cell r="AR759"/>
          <cell r="AS759"/>
          <cell r="AT759"/>
          <cell r="AU759"/>
        </row>
        <row r="760">
          <cell r="A760"/>
          <cell r="B760"/>
          <cell r="G760"/>
          <cell r="I760"/>
          <cell r="J760"/>
          <cell r="M760"/>
          <cell r="N760"/>
          <cell r="O760"/>
          <cell r="P760"/>
          <cell r="R760"/>
          <cell r="S760"/>
          <cell r="T760"/>
          <cell r="U760"/>
          <cell r="V760"/>
          <cell r="W760"/>
          <cell r="Y760"/>
          <cell r="Z760"/>
          <cell r="AA760"/>
          <cell r="AB760"/>
          <cell r="AC760"/>
          <cell r="AD760"/>
          <cell r="AF760"/>
          <cell r="AI760"/>
          <cell r="AJ760"/>
          <cell r="AL760"/>
          <cell r="AO760"/>
          <cell r="AR760"/>
          <cell r="AS760"/>
          <cell r="AT760"/>
          <cell r="AU760"/>
        </row>
        <row r="761">
          <cell r="A761"/>
          <cell r="B761"/>
          <cell r="G761"/>
          <cell r="I761"/>
          <cell r="J761"/>
          <cell r="M761"/>
          <cell r="N761"/>
          <cell r="O761"/>
          <cell r="P761"/>
          <cell r="R761"/>
          <cell r="S761"/>
          <cell r="T761"/>
          <cell r="U761"/>
          <cell r="V761"/>
          <cell r="W761"/>
          <cell r="Y761"/>
          <cell r="Z761"/>
          <cell r="AA761"/>
          <cell r="AB761"/>
          <cell r="AC761"/>
          <cell r="AD761"/>
          <cell r="AF761"/>
          <cell r="AI761"/>
          <cell r="AJ761"/>
          <cell r="AL761"/>
          <cell r="AO761"/>
          <cell r="AR761"/>
          <cell r="AS761"/>
          <cell r="AT761"/>
          <cell r="AU761"/>
        </row>
        <row r="762">
          <cell r="A762"/>
          <cell r="B762"/>
          <cell r="G762"/>
          <cell r="I762"/>
          <cell r="J762"/>
          <cell r="M762"/>
          <cell r="N762"/>
          <cell r="O762"/>
          <cell r="P762"/>
          <cell r="R762"/>
          <cell r="S762"/>
          <cell r="T762"/>
          <cell r="U762"/>
          <cell r="V762"/>
          <cell r="W762"/>
          <cell r="Y762"/>
          <cell r="Z762"/>
          <cell r="AA762"/>
          <cell r="AB762"/>
          <cell r="AC762"/>
          <cell r="AD762"/>
          <cell r="AF762"/>
          <cell r="AI762"/>
          <cell r="AJ762"/>
          <cell r="AL762"/>
          <cell r="AO762"/>
          <cell r="AR762"/>
          <cell r="AS762"/>
          <cell r="AT762"/>
          <cell r="AU762"/>
        </row>
        <row r="763">
          <cell r="A763"/>
          <cell r="B763"/>
          <cell r="G763"/>
          <cell r="I763"/>
          <cell r="J763"/>
          <cell r="M763"/>
          <cell r="N763"/>
          <cell r="O763"/>
          <cell r="P763"/>
          <cell r="R763"/>
          <cell r="S763"/>
          <cell r="T763"/>
          <cell r="U763"/>
          <cell r="V763"/>
          <cell r="W763"/>
          <cell r="Y763"/>
          <cell r="Z763"/>
          <cell r="AA763"/>
          <cell r="AB763"/>
          <cell r="AC763"/>
          <cell r="AD763"/>
          <cell r="AF763"/>
          <cell r="AI763"/>
          <cell r="AJ763"/>
          <cell r="AL763"/>
          <cell r="AO763"/>
          <cell r="AR763"/>
          <cell r="AS763"/>
          <cell r="AT763"/>
          <cell r="AU763"/>
        </row>
        <row r="764">
          <cell r="A764"/>
          <cell r="B764"/>
          <cell r="G764"/>
          <cell r="I764"/>
          <cell r="J764"/>
          <cell r="M764"/>
          <cell r="N764"/>
          <cell r="O764"/>
          <cell r="P764"/>
          <cell r="R764"/>
          <cell r="S764"/>
          <cell r="T764"/>
          <cell r="U764"/>
          <cell r="V764"/>
          <cell r="W764"/>
          <cell r="Y764"/>
          <cell r="Z764"/>
          <cell r="AA764"/>
          <cell r="AB764"/>
          <cell r="AC764"/>
          <cell r="AD764"/>
          <cell r="AF764"/>
          <cell r="AI764"/>
          <cell r="AJ764"/>
          <cell r="AL764"/>
          <cell r="AO764"/>
          <cell r="AR764"/>
          <cell r="AS764"/>
          <cell r="AT764"/>
          <cell r="AU764"/>
        </row>
        <row r="765">
          <cell r="A765"/>
          <cell r="B765"/>
          <cell r="G765"/>
          <cell r="I765"/>
          <cell r="J765"/>
          <cell r="M765"/>
          <cell r="N765"/>
          <cell r="O765"/>
          <cell r="P765"/>
          <cell r="R765"/>
          <cell r="S765"/>
          <cell r="T765"/>
          <cell r="U765"/>
          <cell r="V765"/>
          <cell r="W765"/>
          <cell r="Y765"/>
          <cell r="Z765"/>
          <cell r="AA765"/>
          <cell r="AB765"/>
          <cell r="AC765"/>
          <cell r="AD765"/>
          <cell r="AF765"/>
          <cell r="AI765"/>
          <cell r="AJ765"/>
          <cell r="AL765"/>
          <cell r="AO765"/>
          <cell r="AR765"/>
          <cell r="AS765"/>
          <cell r="AT765"/>
          <cell r="AU765"/>
        </row>
        <row r="766">
          <cell r="A766"/>
          <cell r="B766"/>
          <cell r="G766"/>
          <cell r="I766"/>
          <cell r="J766"/>
          <cell r="M766"/>
          <cell r="N766"/>
          <cell r="O766"/>
          <cell r="P766"/>
          <cell r="R766"/>
          <cell r="S766"/>
          <cell r="T766"/>
          <cell r="U766"/>
          <cell r="V766"/>
          <cell r="W766"/>
          <cell r="Y766"/>
          <cell r="Z766"/>
          <cell r="AA766"/>
          <cell r="AB766"/>
          <cell r="AC766"/>
          <cell r="AD766"/>
          <cell r="AF766"/>
          <cell r="AI766"/>
          <cell r="AJ766"/>
          <cell r="AL766"/>
          <cell r="AO766"/>
          <cell r="AR766"/>
          <cell r="AS766"/>
          <cell r="AT766"/>
          <cell r="AU766"/>
        </row>
        <row r="767">
          <cell r="A767"/>
          <cell r="B767"/>
          <cell r="G767"/>
          <cell r="I767"/>
          <cell r="J767"/>
          <cell r="M767"/>
          <cell r="N767"/>
          <cell r="O767"/>
          <cell r="P767"/>
          <cell r="R767"/>
          <cell r="S767"/>
          <cell r="T767"/>
          <cell r="U767"/>
          <cell r="V767"/>
          <cell r="W767"/>
          <cell r="Y767"/>
          <cell r="Z767"/>
          <cell r="AA767"/>
          <cell r="AB767"/>
          <cell r="AC767"/>
          <cell r="AD767"/>
          <cell r="AF767"/>
          <cell r="AI767"/>
          <cell r="AJ767"/>
          <cell r="AL767"/>
          <cell r="AO767"/>
          <cell r="AR767"/>
          <cell r="AS767"/>
          <cell r="AT767"/>
          <cell r="AU767"/>
        </row>
        <row r="768">
          <cell r="A768"/>
          <cell r="B768"/>
          <cell r="G768"/>
          <cell r="I768"/>
          <cell r="J768"/>
          <cell r="M768"/>
          <cell r="N768"/>
          <cell r="O768"/>
          <cell r="P768"/>
          <cell r="R768"/>
          <cell r="S768"/>
          <cell r="T768"/>
          <cell r="U768"/>
          <cell r="V768"/>
          <cell r="W768"/>
          <cell r="Y768"/>
          <cell r="Z768"/>
          <cell r="AA768"/>
          <cell r="AB768"/>
          <cell r="AC768"/>
          <cell r="AD768"/>
          <cell r="AF768"/>
          <cell r="AI768"/>
          <cell r="AJ768"/>
          <cell r="AL768"/>
          <cell r="AO768"/>
          <cell r="AR768"/>
          <cell r="AS768"/>
          <cell r="AT768"/>
          <cell r="AU768"/>
        </row>
        <row r="769">
          <cell r="A769"/>
          <cell r="B769"/>
          <cell r="G769"/>
          <cell r="I769"/>
          <cell r="J769"/>
          <cell r="M769"/>
          <cell r="N769"/>
          <cell r="O769"/>
          <cell r="P769"/>
          <cell r="R769"/>
          <cell r="S769"/>
          <cell r="T769"/>
          <cell r="U769"/>
          <cell r="V769"/>
          <cell r="W769"/>
          <cell r="Y769"/>
          <cell r="Z769"/>
          <cell r="AA769"/>
          <cell r="AB769"/>
          <cell r="AC769"/>
          <cell r="AD769"/>
          <cell r="AF769"/>
          <cell r="AI769"/>
          <cell r="AJ769"/>
          <cell r="AL769"/>
          <cell r="AO769"/>
          <cell r="AR769"/>
          <cell r="AS769"/>
          <cell r="AT769"/>
          <cell r="AU769"/>
        </row>
        <row r="770">
          <cell r="A770"/>
          <cell r="B770"/>
          <cell r="G770"/>
          <cell r="I770"/>
          <cell r="J770"/>
          <cell r="M770"/>
          <cell r="N770"/>
          <cell r="O770"/>
          <cell r="P770"/>
          <cell r="R770"/>
          <cell r="S770"/>
          <cell r="T770"/>
          <cell r="U770"/>
          <cell r="V770"/>
          <cell r="W770"/>
          <cell r="Y770"/>
          <cell r="Z770"/>
          <cell r="AA770"/>
          <cell r="AB770"/>
          <cell r="AC770"/>
          <cell r="AD770"/>
          <cell r="AF770"/>
          <cell r="AI770"/>
          <cell r="AJ770"/>
          <cell r="AL770"/>
          <cell r="AO770"/>
          <cell r="AR770"/>
          <cell r="AS770"/>
          <cell r="AT770"/>
          <cell r="AU770"/>
        </row>
        <row r="771">
          <cell r="A771"/>
          <cell r="B771"/>
          <cell r="G771"/>
          <cell r="I771"/>
          <cell r="J771"/>
          <cell r="M771"/>
          <cell r="N771"/>
          <cell r="O771"/>
          <cell r="P771"/>
          <cell r="R771"/>
          <cell r="S771"/>
          <cell r="T771"/>
          <cell r="U771"/>
          <cell r="V771"/>
          <cell r="W771"/>
          <cell r="Y771"/>
          <cell r="Z771"/>
          <cell r="AA771"/>
          <cell r="AB771"/>
          <cell r="AC771"/>
          <cell r="AD771"/>
          <cell r="AF771"/>
          <cell r="AI771"/>
          <cell r="AJ771"/>
          <cell r="AL771"/>
          <cell r="AO771"/>
          <cell r="AR771"/>
          <cell r="AS771"/>
          <cell r="AT771"/>
          <cell r="AU771"/>
        </row>
        <row r="772">
          <cell r="A772"/>
          <cell r="B772"/>
          <cell r="G772"/>
          <cell r="I772"/>
          <cell r="J772"/>
          <cell r="M772"/>
          <cell r="N772"/>
          <cell r="O772"/>
          <cell r="P772"/>
          <cell r="R772"/>
          <cell r="S772"/>
          <cell r="T772"/>
          <cell r="U772"/>
          <cell r="V772"/>
          <cell r="W772"/>
          <cell r="Y772"/>
          <cell r="Z772"/>
          <cell r="AA772"/>
          <cell r="AB772"/>
          <cell r="AC772"/>
          <cell r="AD772"/>
          <cell r="AF772"/>
          <cell r="AI772"/>
          <cell r="AJ772"/>
          <cell r="AL772"/>
          <cell r="AO772"/>
          <cell r="AR772"/>
          <cell r="AS772"/>
          <cell r="AT772"/>
          <cell r="AU772"/>
        </row>
        <row r="773">
          <cell r="A773"/>
          <cell r="B773"/>
          <cell r="G773"/>
          <cell r="I773"/>
          <cell r="J773"/>
          <cell r="M773"/>
          <cell r="N773"/>
          <cell r="O773"/>
          <cell r="P773"/>
          <cell r="R773"/>
          <cell r="S773"/>
          <cell r="T773"/>
          <cell r="U773"/>
          <cell r="V773"/>
          <cell r="W773"/>
          <cell r="Y773"/>
          <cell r="Z773"/>
          <cell r="AA773"/>
          <cell r="AB773"/>
          <cell r="AC773"/>
          <cell r="AD773"/>
          <cell r="AF773"/>
          <cell r="AI773"/>
          <cell r="AJ773"/>
          <cell r="AL773"/>
          <cell r="AO773"/>
          <cell r="AR773"/>
          <cell r="AS773"/>
          <cell r="AT773"/>
          <cell r="AU773"/>
        </row>
        <row r="774">
          <cell r="A774"/>
          <cell r="B774"/>
          <cell r="G774"/>
          <cell r="I774"/>
          <cell r="J774"/>
          <cell r="M774"/>
          <cell r="N774"/>
          <cell r="O774"/>
          <cell r="P774"/>
          <cell r="R774"/>
          <cell r="S774"/>
          <cell r="T774"/>
          <cell r="U774"/>
          <cell r="V774"/>
          <cell r="W774"/>
          <cell r="Y774"/>
          <cell r="Z774"/>
          <cell r="AA774"/>
          <cell r="AB774"/>
          <cell r="AC774"/>
          <cell r="AD774"/>
          <cell r="AF774"/>
          <cell r="AI774"/>
          <cell r="AJ774"/>
          <cell r="AL774"/>
          <cell r="AO774"/>
          <cell r="AR774"/>
          <cell r="AS774"/>
          <cell r="AT774"/>
          <cell r="AU774"/>
        </row>
        <row r="775">
          <cell r="A775"/>
          <cell r="B775"/>
          <cell r="G775"/>
          <cell r="I775"/>
          <cell r="J775"/>
          <cell r="M775"/>
          <cell r="N775"/>
          <cell r="O775"/>
          <cell r="P775"/>
          <cell r="R775"/>
          <cell r="S775"/>
          <cell r="T775"/>
          <cell r="U775"/>
          <cell r="V775"/>
          <cell r="W775"/>
          <cell r="Y775"/>
          <cell r="Z775"/>
          <cell r="AA775"/>
          <cell r="AB775"/>
          <cell r="AC775"/>
          <cell r="AD775"/>
          <cell r="AF775"/>
          <cell r="AI775"/>
          <cell r="AJ775"/>
          <cell r="AL775"/>
          <cell r="AO775"/>
          <cell r="AR775"/>
          <cell r="AS775"/>
          <cell r="AT775"/>
          <cell r="AU775"/>
        </row>
        <row r="776">
          <cell r="A776"/>
          <cell r="B776"/>
          <cell r="G776"/>
          <cell r="I776"/>
          <cell r="J776"/>
          <cell r="M776"/>
          <cell r="N776"/>
          <cell r="O776"/>
          <cell r="P776"/>
          <cell r="R776"/>
          <cell r="S776"/>
          <cell r="T776"/>
          <cell r="U776"/>
          <cell r="V776"/>
          <cell r="W776"/>
          <cell r="Y776"/>
          <cell r="Z776"/>
          <cell r="AA776"/>
          <cell r="AB776"/>
          <cell r="AC776"/>
          <cell r="AD776"/>
          <cell r="AF776"/>
          <cell r="AI776"/>
          <cell r="AJ776"/>
          <cell r="AL776"/>
          <cell r="AO776"/>
          <cell r="AR776"/>
          <cell r="AS776"/>
          <cell r="AT776"/>
          <cell r="AU776"/>
        </row>
        <row r="777">
          <cell r="A777"/>
          <cell r="B777"/>
          <cell r="G777"/>
          <cell r="I777"/>
          <cell r="J777"/>
          <cell r="M777"/>
          <cell r="N777"/>
          <cell r="O777"/>
          <cell r="P777"/>
          <cell r="R777"/>
          <cell r="S777"/>
          <cell r="T777"/>
          <cell r="U777"/>
          <cell r="V777"/>
          <cell r="W777"/>
          <cell r="Y777"/>
          <cell r="Z777"/>
          <cell r="AA777"/>
          <cell r="AB777"/>
          <cell r="AC777"/>
          <cell r="AD777"/>
          <cell r="AF777"/>
          <cell r="AI777"/>
          <cell r="AJ777"/>
          <cell r="AL777"/>
          <cell r="AO777"/>
          <cell r="AR777"/>
          <cell r="AS777"/>
          <cell r="AT777"/>
          <cell r="AU777"/>
        </row>
        <row r="778">
          <cell r="A778"/>
          <cell r="B778"/>
          <cell r="G778"/>
          <cell r="I778"/>
          <cell r="J778"/>
          <cell r="M778"/>
          <cell r="N778"/>
          <cell r="O778"/>
          <cell r="P778"/>
          <cell r="R778"/>
          <cell r="S778"/>
          <cell r="T778"/>
          <cell r="U778"/>
          <cell r="V778"/>
          <cell r="W778"/>
          <cell r="Y778"/>
          <cell r="Z778"/>
          <cell r="AA778"/>
          <cell r="AB778"/>
          <cell r="AC778"/>
          <cell r="AD778"/>
          <cell r="AF778"/>
          <cell r="AI778"/>
          <cell r="AJ778"/>
          <cell r="AL778"/>
          <cell r="AO778"/>
          <cell r="AR778"/>
          <cell r="AS778"/>
          <cell r="AT778"/>
          <cell r="AU778"/>
        </row>
        <row r="779">
          <cell r="A779"/>
          <cell r="B779"/>
          <cell r="G779"/>
          <cell r="I779"/>
          <cell r="J779"/>
          <cell r="M779"/>
          <cell r="N779"/>
          <cell r="O779"/>
          <cell r="P779"/>
          <cell r="R779"/>
          <cell r="S779"/>
          <cell r="T779"/>
          <cell r="U779"/>
          <cell r="V779"/>
          <cell r="W779"/>
          <cell r="Y779"/>
          <cell r="Z779"/>
          <cell r="AA779"/>
          <cell r="AB779"/>
          <cell r="AC779"/>
          <cell r="AD779"/>
          <cell r="AF779"/>
          <cell r="AI779"/>
          <cell r="AJ779"/>
          <cell r="AL779"/>
          <cell r="AO779"/>
          <cell r="AR779"/>
          <cell r="AS779"/>
          <cell r="AT779"/>
          <cell r="AU779"/>
        </row>
        <row r="780">
          <cell r="A780"/>
          <cell r="B780"/>
          <cell r="G780"/>
          <cell r="I780"/>
          <cell r="J780"/>
          <cell r="M780"/>
          <cell r="N780"/>
          <cell r="O780"/>
          <cell r="P780"/>
          <cell r="R780"/>
          <cell r="S780"/>
          <cell r="T780"/>
          <cell r="U780"/>
          <cell r="V780"/>
          <cell r="W780"/>
          <cell r="Y780"/>
          <cell r="Z780"/>
          <cell r="AA780"/>
          <cell r="AB780"/>
          <cell r="AC780"/>
          <cell r="AD780"/>
          <cell r="AF780"/>
          <cell r="AI780"/>
          <cell r="AJ780"/>
          <cell r="AL780"/>
          <cell r="AO780"/>
          <cell r="AR780"/>
          <cell r="AS780"/>
          <cell r="AT780"/>
          <cell r="AU780"/>
        </row>
        <row r="781">
          <cell r="A781"/>
          <cell r="B781"/>
          <cell r="G781"/>
          <cell r="I781"/>
          <cell r="J781"/>
          <cell r="M781"/>
          <cell r="N781"/>
          <cell r="O781"/>
          <cell r="P781"/>
          <cell r="R781"/>
          <cell r="S781"/>
          <cell r="T781"/>
          <cell r="U781"/>
          <cell r="V781"/>
          <cell r="W781"/>
          <cell r="Y781"/>
          <cell r="Z781"/>
          <cell r="AA781"/>
          <cell r="AB781"/>
          <cell r="AC781"/>
          <cell r="AD781"/>
          <cell r="AF781"/>
          <cell r="AI781"/>
          <cell r="AJ781"/>
          <cell r="AL781"/>
          <cell r="AO781"/>
          <cell r="AR781"/>
          <cell r="AS781"/>
          <cell r="AT781"/>
          <cell r="AU781"/>
        </row>
        <row r="782">
          <cell r="A782"/>
          <cell r="B782"/>
          <cell r="G782"/>
          <cell r="I782"/>
          <cell r="J782"/>
          <cell r="M782"/>
          <cell r="N782"/>
          <cell r="O782"/>
          <cell r="P782"/>
          <cell r="R782"/>
          <cell r="S782"/>
          <cell r="T782"/>
          <cell r="U782"/>
          <cell r="V782"/>
          <cell r="W782"/>
          <cell r="Y782"/>
          <cell r="Z782"/>
          <cell r="AA782"/>
          <cell r="AB782"/>
          <cell r="AC782"/>
          <cell r="AD782"/>
          <cell r="AF782"/>
          <cell r="AI782"/>
          <cell r="AJ782"/>
          <cell r="AL782"/>
          <cell r="AO782"/>
          <cell r="AR782"/>
          <cell r="AS782"/>
          <cell r="AT782"/>
          <cell r="AU782"/>
        </row>
        <row r="783">
          <cell r="A783"/>
          <cell r="B783"/>
          <cell r="G783"/>
          <cell r="I783"/>
          <cell r="J783"/>
          <cell r="M783"/>
          <cell r="N783"/>
          <cell r="O783"/>
          <cell r="P783"/>
          <cell r="R783"/>
          <cell r="S783"/>
          <cell r="T783"/>
          <cell r="U783"/>
          <cell r="V783"/>
          <cell r="W783"/>
          <cell r="Y783"/>
          <cell r="Z783"/>
          <cell r="AA783"/>
          <cell r="AB783"/>
          <cell r="AC783"/>
          <cell r="AD783"/>
          <cell r="AF783"/>
          <cell r="AI783"/>
          <cell r="AJ783"/>
          <cell r="AL783"/>
          <cell r="AO783"/>
          <cell r="AR783"/>
          <cell r="AS783"/>
          <cell r="AT783"/>
          <cell r="AU783"/>
        </row>
        <row r="784">
          <cell r="A784"/>
          <cell r="B784"/>
          <cell r="G784"/>
          <cell r="I784"/>
          <cell r="J784"/>
          <cell r="M784"/>
          <cell r="N784"/>
          <cell r="O784"/>
          <cell r="P784"/>
          <cell r="R784"/>
          <cell r="S784"/>
          <cell r="T784"/>
          <cell r="U784"/>
          <cell r="V784"/>
          <cell r="W784"/>
          <cell r="Y784"/>
          <cell r="Z784"/>
          <cell r="AA784"/>
          <cell r="AB784"/>
          <cell r="AC784"/>
          <cell r="AD784"/>
          <cell r="AF784"/>
          <cell r="AI784"/>
          <cell r="AJ784"/>
          <cell r="AL784"/>
          <cell r="AO784"/>
          <cell r="AR784"/>
          <cell r="AS784"/>
          <cell r="AT784"/>
          <cell r="AU784"/>
        </row>
        <row r="785">
          <cell r="A785"/>
          <cell r="B785"/>
          <cell r="G785"/>
          <cell r="I785"/>
          <cell r="J785"/>
          <cell r="M785"/>
          <cell r="N785"/>
          <cell r="O785"/>
          <cell r="P785"/>
          <cell r="R785"/>
          <cell r="S785"/>
          <cell r="T785"/>
          <cell r="U785"/>
          <cell r="V785"/>
          <cell r="W785"/>
          <cell r="Y785"/>
          <cell r="Z785"/>
          <cell r="AA785"/>
          <cell r="AB785"/>
          <cell r="AC785"/>
          <cell r="AD785"/>
          <cell r="AF785"/>
          <cell r="AI785"/>
          <cell r="AJ785"/>
          <cell r="AL785"/>
          <cell r="AO785"/>
          <cell r="AR785"/>
          <cell r="AS785"/>
          <cell r="AT785"/>
          <cell r="AU785"/>
        </row>
        <row r="786">
          <cell r="A786"/>
          <cell r="B786"/>
          <cell r="G786"/>
          <cell r="I786"/>
          <cell r="J786"/>
          <cell r="M786"/>
          <cell r="N786"/>
          <cell r="O786"/>
          <cell r="P786"/>
          <cell r="R786"/>
          <cell r="S786"/>
          <cell r="T786"/>
          <cell r="U786"/>
          <cell r="V786"/>
          <cell r="W786"/>
          <cell r="Y786"/>
          <cell r="Z786"/>
          <cell r="AA786"/>
          <cell r="AB786"/>
          <cell r="AC786"/>
          <cell r="AD786"/>
          <cell r="AF786"/>
          <cell r="AI786"/>
          <cell r="AJ786"/>
          <cell r="AL786"/>
          <cell r="AO786"/>
          <cell r="AR786"/>
          <cell r="AS786"/>
          <cell r="AT786"/>
          <cell r="AU786"/>
        </row>
        <row r="787">
          <cell r="A787"/>
          <cell r="B787"/>
          <cell r="G787"/>
          <cell r="I787"/>
          <cell r="J787"/>
          <cell r="M787"/>
          <cell r="N787"/>
          <cell r="O787"/>
          <cell r="P787"/>
          <cell r="R787"/>
          <cell r="S787"/>
          <cell r="T787"/>
          <cell r="U787"/>
          <cell r="V787"/>
          <cell r="W787"/>
          <cell r="Y787"/>
          <cell r="Z787"/>
          <cell r="AA787"/>
          <cell r="AB787"/>
          <cell r="AC787"/>
          <cell r="AD787"/>
          <cell r="AF787"/>
          <cell r="AI787"/>
          <cell r="AJ787"/>
          <cell r="AL787"/>
          <cell r="AO787"/>
          <cell r="AR787"/>
          <cell r="AS787"/>
          <cell r="AT787"/>
          <cell r="AU787"/>
        </row>
        <row r="788">
          <cell r="A788"/>
          <cell r="B788"/>
          <cell r="C788"/>
          <cell r="D788"/>
          <cell r="E788"/>
          <cell r="F788"/>
          <cell r="G788"/>
          <cell r="H788"/>
          <cell r="I788"/>
          <cell r="J788"/>
          <cell r="K788"/>
          <cell r="L788"/>
          <cell r="M788"/>
          <cell r="N788"/>
          <cell r="O788"/>
          <cell r="P788"/>
          <cell r="Q788"/>
          <cell r="R788"/>
          <cell r="S788"/>
          <cell r="T788"/>
          <cell r="U788"/>
          <cell r="V788"/>
          <cell r="W788"/>
          <cell r="X788"/>
          <cell r="Y788"/>
          <cell r="Z788"/>
          <cell r="AA788"/>
          <cell r="AB788"/>
          <cell r="AC788"/>
          <cell r="AD788"/>
          <cell r="AE788"/>
          <cell r="AF788"/>
          <cell r="AG788"/>
          <cell r="AH788"/>
          <cell r="AI788"/>
          <cell r="AJ788"/>
          <cell r="AK788"/>
          <cell r="AL788"/>
          <cell r="AM788"/>
          <cell r="AN788"/>
          <cell r="AO788"/>
          <cell r="AP788"/>
          <cell r="AQ788"/>
          <cell r="AR788"/>
          <cell r="AS788"/>
          <cell r="AT788"/>
          <cell r="AU788"/>
        </row>
        <row r="789">
          <cell r="A789"/>
          <cell r="B789"/>
          <cell r="C789"/>
          <cell r="D789"/>
          <cell r="E789"/>
          <cell r="F789"/>
          <cell r="G789"/>
          <cell r="H789"/>
          <cell r="I789"/>
          <cell r="J789"/>
          <cell r="K789"/>
          <cell r="L789"/>
          <cell r="M789"/>
          <cell r="N789"/>
          <cell r="O789"/>
          <cell r="P789"/>
          <cell r="Q789"/>
          <cell r="R789"/>
          <cell r="S789"/>
          <cell r="T789"/>
          <cell r="U789"/>
          <cell r="V789"/>
          <cell r="W789"/>
          <cell r="X789"/>
          <cell r="Y789"/>
          <cell r="Z789"/>
          <cell r="AA789"/>
          <cell r="AB789"/>
          <cell r="AC789"/>
          <cell r="AD789"/>
          <cell r="AE789"/>
          <cell r="AF789"/>
          <cell r="AG789"/>
          <cell r="AH789"/>
          <cell r="AI789"/>
          <cell r="AJ789"/>
          <cell r="AK789"/>
          <cell r="AL789"/>
          <cell r="AM789"/>
          <cell r="AN789"/>
          <cell r="AO789"/>
          <cell r="AP789"/>
          <cell r="AQ789"/>
          <cell r="AR789"/>
          <cell r="AS789"/>
          <cell r="AT789"/>
          <cell r="AU789"/>
        </row>
        <row r="790">
          <cell r="A790"/>
          <cell r="B790"/>
          <cell r="C790"/>
          <cell r="D790"/>
          <cell r="E790"/>
          <cell r="F790"/>
          <cell r="G790"/>
          <cell r="H790"/>
          <cell r="I790"/>
          <cell r="J790"/>
          <cell r="K790"/>
          <cell r="L790"/>
          <cell r="M790"/>
          <cell r="N790"/>
          <cell r="O790"/>
          <cell r="P790"/>
          <cell r="Q790"/>
          <cell r="R790"/>
          <cell r="S790"/>
          <cell r="T790"/>
          <cell r="U790"/>
          <cell r="V790"/>
          <cell r="W790"/>
          <cell r="X790"/>
          <cell r="Y790"/>
          <cell r="Z790"/>
          <cell r="AA790"/>
          <cell r="AB790"/>
          <cell r="AC790"/>
          <cell r="AD790"/>
          <cell r="AE790"/>
          <cell r="AF790"/>
          <cell r="AG790"/>
          <cell r="AH790"/>
          <cell r="AI790"/>
          <cell r="AJ790"/>
          <cell r="AK790"/>
          <cell r="AL790"/>
          <cell r="AM790"/>
          <cell r="AN790"/>
          <cell r="AO790"/>
          <cell r="AP790"/>
          <cell r="AQ790"/>
          <cell r="AR790"/>
          <cell r="AS790"/>
          <cell r="AT790"/>
          <cell r="AU790"/>
        </row>
        <row r="791">
          <cell r="A791"/>
          <cell r="B791"/>
          <cell r="C791"/>
          <cell r="D791"/>
          <cell r="E791"/>
          <cell r="F791"/>
          <cell r="G791"/>
          <cell r="H791"/>
          <cell r="I791"/>
          <cell r="J791"/>
          <cell r="K791"/>
          <cell r="L791"/>
          <cell r="M791"/>
          <cell r="N791"/>
          <cell r="O791"/>
          <cell r="P791"/>
          <cell r="Q791"/>
          <cell r="R791"/>
          <cell r="S791"/>
          <cell r="T791"/>
          <cell r="U791"/>
          <cell r="V791"/>
          <cell r="W791"/>
          <cell r="X791"/>
          <cell r="Y791"/>
          <cell r="Z791"/>
          <cell r="AA791"/>
          <cell r="AB791"/>
          <cell r="AC791"/>
          <cell r="AD791"/>
          <cell r="AE791"/>
          <cell r="AF791"/>
          <cell r="AG791"/>
          <cell r="AH791"/>
          <cell r="AI791"/>
          <cell r="AJ791"/>
          <cell r="AK791"/>
          <cell r="AL791"/>
          <cell r="AM791"/>
          <cell r="AN791"/>
          <cell r="AO791"/>
          <cell r="AP791"/>
          <cell r="AQ791"/>
          <cell r="AR791"/>
          <cell r="AS791"/>
          <cell r="AT791"/>
          <cell r="AU791"/>
        </row>
        <row r="792">
          <cell r="A792"/>
          <cell r="B792"/>
          <cell r="C792"/>
          <cell r="D792"/>
          <cell r="E792"/>
          <cell r="F792"/>
          <cell r="G792"/>
          <cell r="H792"/>
          <cell r="I792"/>
          <cell r="J792"/>
          <cell r="K792"/>
          <cell r="L792"/>
          <cell r="M792"/>
          <cell r="N792"/>
          <cell r="O792"/>
          <cell r="P792"/>
          <cell r="Q792"/>
          <cell r="R792"/>
          <cell r="S792"/>
          <cell r="T792"/>
          <cell r="U792"/>
          <cell r="V792"/>
          <cell r="W792"/>
          <cell r="X792"/>
          <cell r="Y792"/>
          <cell r="Z792"/>
          <cell r="AA792"/>
          <cell r="AB792"/>
          <cell r="AC792"/>
          <cell r="AD792"/>
          <cell r="AE792"/>
          <cell r="AF792"/>
          <cell r="AG792"/>
          <cell r="AH792"/>
          <cell r="AI792"/>
          <cell r="AJ792"/>
          <cell r="AK792"/>
          <cell r="AL792"/>
          <cell r="AM792"/>
          <cell r="AN792"/>
          <cell r="AO792"/>
          <cell r="AP792"/>
          <cell r="AQ792"/>
          <cell r="AR792"/>
          <cell r="AS792"/>
          <cell r="AT792"/>
          <cell r="AU792"/>
        </row>
        <row r="793">
          <cell r="A793"/>
          <cell r="B793"/>
          <cell r="C793"/>
          <cell r="D793"/>
          <cell r="E793"/>
          <cell r="F793"/>
          <cell r="G793"/>
          <cell r="H793"/>
          <cell r="I793"/>
          <cell r="J793"/>
          <cell r="K793"/>
          <cell r="L793"/>
          <cell r="M793"/>
          <cell r="N793"/>
          <cell r="O793"/>
          <cell r="P793"/>
          <cell r="Q793"/>
          <cell r="R793"/>
          <cell r="S793"/>
          <cell r="T793"/>
          <cell r="U793"/>
          <cell r="V793"/>
          <cell r="W793"/>
          <cell r="X793"/>
          <cell r="Y793"/>
          <cell r="Z793"/>
          <cell r="AA793"/>
          <cell r="AB793"/>
          <cell r="AC793"/>
          <cell r="AD793"/>
          <cell r="AE793"/>
          <cell r="AF793"/>
          <cell r="AG793"/>
          <cell r="AH793"/>
          <cell r="AI793"/>
          <cell r="AJ793"/>
          <cell r="AK793"/>
          <cell r="AL793"/>
          <cell r="AM793"/>
          <cell r="AN793"/>
          <cell r="AO793"/>
          <cell r="AP793"/>
          <cell r="AQ793"/>
          <cell r="AR793"/>
          <cell r="AS793"/>
          <cell r="AT793"/>
          <cell r="AU793"/>
        </row>
        <row r="794">
          <cell r="A794"/>
          <cell r="B794"/>
          <cell r="C794"/>
          <cell r="D794"/>
          <cell r="E794"/>
          <cell r="F794"/>
          <cell r="G794"/>
          <cell r="H794"/>
          <cell r="I794"/>
          <cell r="J794"/>
          <cell r="K794"/>
          <cell r="L794"/>
          <cell r="M794"/>
          <cell r="N794"/>
          <cell r="O794"/>
          <cell r="P794"/>
          <cell r="Q794"/>
          <cell r="R794"/>
          <cell r="S794"/>
          <cell r="T794"/>
          <cell r="U794"/>
          <cell r="V794"/>
          <cell r="W794"/>
          <cell r="X794"/>
          <cell r="Y794"/>
          <cell r="Z794"/>
          <cell r="AA794"/>
          <cell r="AB794"/>
          <cell r="AC794"/>
          <cell r="AD794"/>
          <cell r="AE794"/>
          <cell r="AF794"/>
          <cell r="AG794"/>
          <cell r="AH794"/>
          <cell r="AI794"/>
          <cell r="AJ794"/>
          <cell r="AK794"/>
          <cell r="AL794"/>
          <cell r="AM794"/>
          <cell r="AN794"/>
          <cell r="AO794"/>
          <cell r="AP794"/>
          <cell r="AQ794"/>
          <cell r="AR794"/>
          <cell r="AS794"/>
          <cell r="AT794"/>
          <cell r="AU794"/>
        </row>
        <row r="795">
          <cell r="A795"/>
          <cell r="B795"/>
          <cell r="C795"/>
          <cell r="D795"/>
          <cell r="E795"/>
          <cell r="F795"/>
          <cell r="G795"/>
          <cell r="H795"/>
          <cell r="I795"/>
          <cell r="J795"/>
          <cell r="K795"/>
          <cell r="L795"/>
          <cell r="M795"/>
          <cell r="N795"/>
          <cell r="O795"/>
          <cell r="P795"/>
          <cell r="Q795"/>
          <cell r="R795"/>
          <cell r="S795"/>
          <cell r="T795"/>
          <cell r="U795"/>
          <cell r="V795"/>
          <cell r="W795"/>
          <cell r="X795"/>
          <cell r="Y795"/>
          <cell r="Z795"/>
          <cell r="AA795"/>
          <cell r="AB795"/>
          <cell r="AC795"/>
          <cell r="AD795"/>
          <cell r="AE795"/>
          <cell r="AF795"/>
          <cell r="AG795"/>
          <cell r="AH795"/>
          <cell r="AI795"/>
          <cell r="AJ795"/>
          <cell r="AK795"/>
          <cell r="AL795"/>
          <cell r="AM795"/>
          <cell r="AN795"/>
          <cell r="AO795"/>
          <cell r="AP795"/>
          <cell r="AQ795"/>
          <cell r="AR795"/>
          <cell r="AS795"/>
          <cell r="AT795"/>
          <cell r="AU795"/>
        </row>
        <row r="796">
          <cell r="A796"/>
          <cell r="B796"/>
          <cell r="C796"/>
          <cell r="D796"/>
          <cell r="E796"/>
          <cell r="F796"/>
          <cell r="G796"/>
          <cell r="H796"/>
          <cell r="I796"/>
          <cell r="J796"/>
          <cell r="K796"/>
          <cell r="L796"/>
          <cell r="M796"/>
          <cell r="N796"/>
          <cell r="O796"/>
          <cell r="P796"/>
          <cell r="Q796"/>
          <cell r="R796"/>
          <cell r="S796"/>
          <cell r="T796"/>
          <cell r="U796"/>
          <cell r="V796"/>
          <cell r="W796"/>
          <cell r="X796"/>
          <cell r="Y796"/>
          <cell r="Z796"/>
          <cell r="AA796"/>
          <cell r="AB796"/>
          <cell r="AC796"/>
          <cell r="AD796"/>
          <cell r="AE796"/>
          <cell r="AF796"/>
          <cell r="AG796"/>
          <cell r="AH796"/>
          <cell r="AI796"/>
          <cell r="AJ796"/>
          <cell r="AK796"/>
          <cell r="AL796"/>
          <cell r="AM796"/>
          <cell r="AN796"/>
          <cell r="AO796"/>
          <cell r="AP796"/>
          <cell r="AQ796"/>
          <cell r="AR796"/>
          <cell r="AS796"/>
          <cell r="AT796"/>
          <cell r="AU796"/>
        </row>
        <row r="797">
          <cell r="A797"/>
          <cell r="B797"/>
          <cell r="C797"/>
          <cell r="D797"/>
          <cell r="E797"/>
          <cell r="F797"/>
          <cell r="G797"/>
          <cell r="H797"/>
          <cell r="I797"/>
          <cell r="J797"/>
          <cell r="K797"/>
          <cell r="L797"/>
          <cell r="M797"/>
          <cell r="N797"/>
          <cell r="O797"/>
          <cell r="P797"/>
          <cell r="Q797"/>
          <cell r="R797"/>
          <cell r="S797"/>
          <cell r="T797"/>
          <cell r="U797"/>
          <cell r="V797"/>
          <cell r="W797"/>
          <cell r="X797"/>
          <cell r="Y797"/>
          <cell r="Z797"/>
          <cell r="AA797"/>
          <cell r="AB797"/>
          <cell r="AC797"/>
          <cell r="AD797"/>
          <cell r="AE797"/>
          <cell r="AF797"/>
          <cell r="AG797"/>
          <cell r="AH797"/>
          <cell r="AI797"/>
          <cell r="AJ797"/>
          <cell r="AK797"/>
          <cell r="AL797"/>
          <cell r="AM797"/>
          <cell r="AN797"/>
          <cell r="AO797"/>
          <cell r="AP797"/>
          <cell r="AQ797"/>
          <cell r="AR797"/>
          <cell r="AS797"/>
          <cell r="AT797"/>
          <cell r="AU797"/>
        </row>
        <row r="798">
          <cell r="A798"/>
          <cell r="B798"/>
          <cell r="C798"/>
          <cell r="D798"/>
          <cell r="E798"/>
          <cell r="F798"/>
          <cell r="G798"/>
          <cell r="H798"/>
          <cell r="I798"/>
          <cell r="J798"/>
          <cell r="K798"/>
          <cell r="L798"/>
          <cell r="M798"/>
          <cell r="N798"/>
          <cell r="O798"/>
          <cell r="P798"/>
          <cell r="Q798"/>
          <cell r="R798"/>
          <cell r="S798"/>
          <cell r="T798"/>
          <cell r="U798"/>
          <cell r="V798"/>
          <cell r="W798"/>
          <cell r="X798"/>
          <cell r="Y798"/>
          <cell r="Z798"/>
          <cell r="AA798"/>
          <cell r="AB798"/>
          <cell r="AC798"/>
          <cell r="AD798"/>
          <cell r="AE798"/>
          <cell r="AF798"/>
          <cell r="AG798"/>
          <cell r="AH798"/>
          <cell r="AI798"/>
          <cell r="AJ798"/>
          <cell r="AK798"/>
          <cell r="AL798"/>
          <cell r="AM798"/>
          <cell r="AN798"/>
          <cell r="AO798"/>
          <cell r="AP798"/>
          <cell r="AQ798"/>
          <cell r="AR798"/>
          <cell r="AS798"/>
          <cell r="AT798"/>
          <cell r="AU798"/>
        </row>
        <row r="799">
          <cell r="A799"/>
          <cell r="B799"/>
          <cell r="C799"/>
          <cell r="D799"/>
          <cell r="E799"/>
          <cell r="F799"/>
          <cell r="G799"/>
          <cell r="H799"/>
          <cell r="I799"/>
          <cell r="J799"/>
          <cell r="K799"/>
          <cell r="L799"/>
          <cell r="M799"/>
          <cell r="N799"/>
          <cell r="O799"/>
          <cell r="P799"/>
          <cell r="Q799"/>
          <cell r="R799"/>
          <cell r="S799"/>
          <cell r="T799"/>
          <cell r="U799"/>
          <cell r="V799"/>
          <cell r="W799"/>
          <cell r="X799"/>
          <cell r="Y799"/>
          <cell r="Z799"/>
          <cell r="AA799"/>
          <cell r="AB799"/>
          <cell r="AC799"/>
          <cell r="AD799"/>
          <cell r="AE799"/>
          <cell r="AF799"/>
          <cell r="AG799"/>
          <cell r="AH799"/>
          <cell r="AI799"/>
          <cell r="AJ799"/>
          <cell r="AK799"/>
          <cell r="AL799"/>
          <cell r="AM799"/>
          <cell r="AN799"/>
          <cell r="AO799"/>
          <cell r="AP799"/>
          <cell r="AQ799"/>
          <cell r="AR799"/>
          <cell r="AS799"/>
          <cell r="AT799"/>
          <cell r="AU799"/>
        </row>
        <row r="800">
          <cell r="A800"/>
          <cell r="B800"/>
          <cell r="C800"/>
          <cell r="D800"/>
          <cell r="E800"/>
          <cell r="F800"/>
          <cell r="G800"/>
          <cell r="H800"/>
          <cell r="I800"/>
          <cell r="J800"/>
          <cell r="K800"/>
          <cell r="L800"/>
          <cell r="M800"/>
          <cell r="N800"/>
          <cell r="O800"/>
          <cell r="P800"/>
          <cell r="Q800"/>
          <cell r="R800"/>
          <cell r="S800"/>
          <cell r="T800"/>
          <cell r="U800"/>
          <cell r="V800"/>
          <cell r="W800"/>
          <cell r="X800"/>
          <cell r="Y800"/>
          <cell r="Z800"/>
          <cell r="AA800"/>
          <cell r="AB800"/>
          <cell r="AC800"/>
          <cell r="AD800"/>
          <cell r="AE800"/>
          <cell r="AF800"/>
          <cell r="AG800"/>
          <cell r="AH800"/>
          <cell r="AI800"/>
          <cell r="AJ800"/>
          <cell r="AK800"/>
          <cell r="AL800"/>
          <cell r="AM800"/>
          <cell r="AN800"/>
          <cell r="AO800"/>
          <cell r="AP800"/>
          <cell r="AQ800"/>
          <cell r="AR800"/>
          <cell r="AS800"/>
          <cell r="AT800"/>
          <cell r="AU800"/>
        </row>
        <row r="801">
          <cell r="A801"/>
          <cell r="B801"/>
          <cell r="C801"/>
          <cell r="D801"/>
          <cell r="E801"/>
          <cell r="F801"/>
          <cell r="G801"/>
          <cell r="H801"/>
          <cell r="I801"/>
          <cell r="J801"/>
          <cell r="K801"/>
          <cell r="L801"/>
          <cell r="M801"/>
          <cell r="N801"/>
          <cell r="O801"/>
          <cell r="P801"/>
          <cell r="Q801"/>
          <cell r="R801"/>
          <cell r="S801"/>
          <cell r="T801"/>
          <cell r="U801"/>
          <cell r="V801"/>
          <cell r="W801"/>
          <cell r="X801"/>
          <cell r="Y801"/>
          <cell r="Z801"/>
          <cell r="AA801"/>
          <cell r="AB801"/>
          <cell r="AC801"/>
          <cell r="AD801"/>
          <cell r="AE801"/>
          <cell r="AF801"/>
          <cell r="AG801"/>
          <cell r="AH801"/>
          <cell r="AI801"/>
          <cell r="AJ801"/>
          <cell r="AK801"/>
          <cell r="AL801"/>
          <cell r="AM801"/>
          <cell r="AN801"/>
          <cell r="AO801"/>
          <cell r="AP801"/>
          <cell r="AQ801"/>
          <cell r="AR801"/>
          <cell r="AS801"/>
          <cell r="AT801"/>
          <cell r="AU801"/>
        </row>
        <row r="802">
          <cell r="A802"/>
          <cell r="B802"/>
          <cell r="C802"/>
          <cell r="D802"/>
          <cell r="E802"/>
          <cell r="F802"/>
          <cell r="G802"/>
          <cell r="H802"/>
          <cell r="I802"/>
          <cell r="J802"/>
          <cell r="K802"/>
          <cell r="L802"/>
          <cell r="M802"/>
          <cell r="N802"/>
          <cell r="O802"/>
          <cell r="P802"/>
          <cell r="Q802"/>
          <cell r="R802"/>
          <cell r="S802"/>
          <cell r="T802"/>
          <cell r="U802"/>
          <cell r="V802"/>
          <cell r="W802"/>
          <cell r="X802"/>
          <cell r="Y802"/>
          <cell r="Z802"/>
          <cell r="AA802"/>
          <cell r="AB802"/>
          <cell r="AC802"/>
          <cell r="AD802"/>
          <cell r="AE802"/>
          <cell r="AF802"/>
          <cell r="AG802"/>
          <cell r="AH802"/>
          <cell r="AI802"/>
          <cell r="AJ802"/>
          <cell r="AK802"/>
          <cell r="AL802"/>
          <cell r="AM802"/>
          <cell r="AN802"/>
          <cell r="AO802"/>
          <cell r="AP802"/>
          <cell r="AQ802"/>
          <cell r="AR802"/>
          <cell r="AS802"/>
          <cell r="AT802"/>
          <cell r="AU802"/>
        </row>
        <row r="803">
          <cell r="A803"/>
          <cell r="B803"/>
          <cell r="C803"/>
          <cell r="D803"/>
          <cell r="E803"/>
          <cell r="F803"/>
          <cell r="G803"/>
          <cell r="H803"/>
          <cell r="I803"/>
          <cell r="J803"/>
          <cell r="K803"/>
          <cell r="L803"/>
          <cell r="M803"/>
          <cell r="N803"/>
          <cell r="O803"/>
          <cell r="P803"/>
          <cell r="Q803"/>
          <cell r="R803"/>
          <cell r="S803"/>
          <cell r="T803"/>
          <cell r="U803"/>
          <cell r="V803"/>
          <cell r="W803"/>
          <cell r="X803"/>
          <cell r="Y803"/>
          <cell r="Z803"/>
          <cell r="AA803"/>
          <cell r="AB803"/>
          <cell r="AC803"/>
          <cell r="AD803"/>
          <cell r="AE803"/>
          <cell r="AF803"/>
          <cell r="AG803"/>
          <cell r="AH803"/>
          <cell r="AI803"/>
          <cell r="AJ803"/>
          <cell r="AK803"/>
          <cell r="AL803"/>
          <cell r="AM803"/>
          <cell r="AN803"/>
          <cell r="AO803"/>
          <cell r="AP803"/>
          <cell r="AQ803"/>
          <cell r="AR803"/>
          <cell r="AS803"/>
          <cell r="AT803"/>
          <cell r="AU803"/>
        </row>
        <row r="804">
          <cell r="A804"/>
          <cell r="B804"/>
          <cell r="C804"/>
          <cell r="D804"/>
          <cell r="E804"/>
          <cell r="F804"/>
          <cell r="G804"/>
          <cell r="H804"/>
          <cell r="I804"/>
          <cell r="J804"/>
          <cell r="K804"/>
          <cell r="L804"/>
          <cell r="M804"/>
          <cell r="N804"/>
          <cell r="O804"/>
          <cell r="P804"/>
          <cell r="Q804"/>
          <cell r="R804"/>
          <cell r="S804"/>
          <cell r="T804"/>
          <cell r="U804"/>
          <cell r="V804"/>
          <cell r="W804"/>
          <cell r="X804"/>
          <cell r="Y804"/>
          <cell r="Z804"/>
          <cell r="AA804"/>
          <cell r="AB804"/>
          <cell r="AC804"/>
          <cell r="AD804"/>
          <cell r="AE804"/>
          <cell r="AF804"/>
          <cell r="AG804"/>
          <cell r="AH804"/>
          <cell r="AI804"/>
          <cell r="AJ804"/>
          <cell r="AK804"/>
          <cell r="AL804"/>
          <cell r="AM804"/>
          <cell r="AN804"/>
          <cell r="AO804"/>
          <cell r="AP804"/>
          <cell r="AQ804"/>
          <cell r="AR804"/>
          <cell r="AS804"/>
          <cell r="AT804"/>
          <cell r="AU804"/>
        </row>
        <row r="805">
          <cell r="A805"/>
          <cell r="B805"/>
          <cell r="C805"/>
          <cell r="D805"/>
          <cell r="E805"/>
          <cell r="F805"/>
          <cell r="G805"/>
          <cell r="H805"/>
          <cell r="I805"/>
          <cell r="J805"/>
          <cell r="K805"/>
          <cell r="L805"/>
          <cell r="M805"/>
          <cell r="N805"/>
          <cell r="O805"/>
          <cell r="P805"/>
          <cell r="Q805"/>
          <cell r="R805"/>
          <cell r="S805"/>
          <cell r="T805"/>
          <cell r="U805"/>
          <cell r="V805"/>
          <cell r="W805"/>
          <cell r="X805"/>
          <cell r="Y805"/>
          <cell r="Z805"/>
          <cell r="AA805"/>
          <cell r="AB805"/>
          <cell r="AC805"/>
          <cell r="AD805"/>
          <cell r="AE805"/>
          <cell r="AF805"/>
          <cell r="AG805"/>
          <cell r="AH805"/>
          <cell r="AI805"/>
          <cell r="AJ805"/>
          <cell r="AK805"/>
          <cell r="AL805"/>
          <cell r="AM805"/>
          <cell r="AN805"/>
          <cell r="AO805"/>
          <cell r="AP805"/>
          <cell r="AQ805"/>
          <cell r="AR805"/>
          <cell r="AS805"/>
          <cell r="AT805"/>
          <cell r="AU805"/>
        </row>
        <row r="806">
          <cell r="A806"/>
          <cell r="B806"/>
          <cell r="C806"/>
          <cell r="D806"/>
          <cell r="E806"/>
          <cell r="F806"/>
          <cell r="G806"/>
          <cell r="H806"/>
          <cell r="I806"/>
          <cell r="J806"/>
          <cell r="K806"/>
          <cell r="L806"/>
          <cell r="M806"/>
          <cell r="N806"/>
          <cell r="O806"/>
          <cell r="P806"/>
          <cell r="Q806"/>
          <cell r="R806"/>
          <cell r="S806"/>
          <cell r="T806"/>
          <cell r="U806"/>
          <cell r="V806"/>
          <cell r="W806"/>
          <cell r="X806"/>
          <cell r="Y806"/>
          <cell r="Z806"/>
          <cell r="AA806"/>
          <cell r="AB806"/>
          <cell r="AC806"/>
          <cell r="AD806"/>
          <cell r="AE806"/>
          <cell r="AF806"/>
          <cell r="AG806"/>
          <cell r="AH806"/>
          <cell r="AI806"/>
          <cell r="AJ806"/>
          <cell r="AK806"/>
          <cell r="AL806"/>
          <cell r="AM806"/>
          <cell r="AN806"/>
          <cell r="AO806"/>
          <cell r="AP806"/>
          <cell r="AQ806"/>
          <cell r="AR806"/>
          <cell r="AS806"/>
          <cell r="AT806"/>
          <cell r="AU806"/>
        </row>
        <row r="807">
          <cell r="A807"/>
          <cell r="B807"/>
          <cell r="C807"/>
          <cell r="D807"/>
          <cell r="E807"/>
          <cell r="F807"/>
          <cell r="G807"/>
          <cell r="H807"/>
          <cell r="I807"/>
          <cell r="J807"/>
          <cell r="K807"/>
          <cell r="L807"/>
          <cell r="M807"/>
          <cell r="N807"/>
          <cell r="O807"/>
          <cell r="P807"/>
          <cell r="Q807"/>
          <cell r="R807"/>
          <cell r="S807"/>
          <cell r="T807"/>
          <cell r="U807"/>
          <cell r="V807"/>
          <cell r="W807"/>
          <cell r="X807"/>
          <cell r="Y807"/>
          <cell r="Z807"/>
          <cell r="AA807"/>
          <cell r="AB807"/>
          <cell r="AC807"/>
          <cell r="AD807"/>
          <cell r="AE807"/>
          <cell r="AF807"/>
          <cell r="AG807"/>
          <cell r="AH807"/>
          <cell r="AI807"/>
          <cell r="AJ807"/>
          <cell r="AK807"/>
          <cell r="AL807"/>
          <cell r="AM807"/>
          <cell r="AN807"/>
          <cell r="AO807"/>
          <cell r="AP807"/>
          <cell r="AQ807"/>
          <cell r="AR807"/>
          <cell r="AS807"/>
          <cell r="AT807"/>
          <cell r="AU807"/>
        </row>
        <row r="808">
          <cell r="A808"/>
          <cell r="B808"/>
          <cell r="C808"/>
          <cell r="D808"/>
          <cell r="E808"/>
          <cell r="F808"/>
          <cell r="G808"/>
          <cell r="H808"/>
          <cell r="I808"/>
          <cell r="J808"/>
          <cell r="K808"/>
          <cell r="L808"/>
          <cell r="M808"/>
          <cell r="N808"/>
          <cell r="O808"/>
          <cell r="P808"/>
          <cell r="Q808"/>
          <cell r="R808"/>
          <cell r="S808"/>
          <cell r="T808"/>
          <cell r="U808"/>
          <cell r="V808"/>
          <cell r="W808"/>
          <cell r="X808"/>
          <cell r="Y808"/>
          <cell r="Z808"/>
          <cell r="AA808"/>
          <cell r="AB808"/>
          <cell r="AC808"/>
          <cell r="AD808"/>
          <cell r="AE808"/>
          <cell r="AF808"/>
          <cell r="AG808"/>
          <cell r="AH808"/>
          <cell r="AI808"/>
          <cell r="AJ808"/>
          <cell r="AK808"/>
          <cell r="AL808"/>
          <cell r="AM808"/>
          <cell r="AN808"/>
          <cell r="AO808"/>
          <cell r="AP808"/>
          <cell r="AQ808"/>
          <cell r="AR808"/>
          <cell r="AS808"/>
          <cell r="AT808"/>
          <cell r="AU808"/>
        </row>
        <row r="809">
          <cell r="A809"/>
          <cell r="B809"/>
          <cell r="C809"/>
          <cell r="D809"/>
          <cell r="E809"/>
          <cell r="F809"/>
          <cell r="G809"/>
          <cell r="H809"/>
          <cell r="I809"/>
          <cell r="J809"/>
          <cell r="K809"/>
          <cell r="L809"/>
          <cell r="M809"/>
          <cell r="N809"/>
          <cell r="O809"/>
          <cell r="P809"/>
          <cell r="Q809"/>
          <cell r="R809"/>
          <cell r="S809"/>
          <cell r="T809"/>
          <cell r="U809"/>
          <cell r="V809"/>
          <cell r="W809"/>
          <cell r="X809"/>
          <cell r="Y809"/>
          <cell r="Z809"/>
          <cell r="AA809"/>
          <cell r="AB809"/>
          <cell r="AC809"/>
          <cell r="AD809"/>
          <cell r="AE809"/>
          <cell r="AF809"/>
          <cell r="AG809"/>
          <cell r="AH809"/>
          <cell r="AI809"/>
          <cell r="AJ809"/>
          <cell r="AK809"/>
          <cell r="AL809"/>
          <cell r="AM809"/>
          <cell r="AN809"/>
          <cell r="AO809"/>
          <cell r="AP809"/>
          <cell r="AQ809"/>
          <cell r="AR809"/>
          <cell r="AS809"/>
          <cell r="AT809"/>
          <cell r="AU809"/>
        </row>
        <row r="810">
          <cell r="A810"/>
          <cell r="B810"/>
          <cell r="C810"/>
          <cell r="D810"/>
          <cell r="E810"/>
          <cell r="F810"/>
          <cell r="G810"/>
          <cell r="H810"/>
          <cell r="I810"/>
          <cell r="J810"/>
          <cell r="K810"/>
          <cell r="L810"/>
          <cell r="M810"/>
          <cell r="N810"/>
          <cell r="O810"/>
          <cell r="P810"/>
          <cell r="Q810"/>
          <cell r="R810"/>
          <cell r="S810"/>
          <cell r="T810"/>
          <cell r="U810"/>
          <cell r="V810"/>
          <cell r="W810"/>
          <cell r="X810"/>
          <cell r="Y810"/>
          <cell r="Z810"/>
          <cell r="AA810"/>
          <cell r="AB810"/>
          <cell r="AC810"/>
          <cell r="AD810"/>
          <cell r="AE810"/>
          <cell r="AF810"/>
          <cell r="AG810"/>
          <cell r="AH810"/>
          <cell r="AI810"/>
          <cell r="AJ810"/>
          <cell r="AK810"/>
          <cell r="AL810"/>
          <cell r="AM810"/>
          <cell r="AN810"/>
          <cell r="AO810"/>
          <cell r="AP810"/>
          <cell r="AQ810"/>
          <cell r="AR810"/>
          <cell r="AS810"/>
          <cell r="AT810"/>
          <cell r="AU810"/>
        </row>
        <row r="811">
          <cell r="A811"/>
          <cell r="B811"/>
          <cell r="C811"/>
          <cell r="D811"/>
          <cell r="E811"/>
          <cell r="F811"/>
          <cell r="G811"/>
          <cell r="H811"/>
          <cell r="I811"/>
          <cell r="J811"/>
          <cell r="K811"/>
          <cell r="L811"/>
          <cell r="M811"/>
          <cell r="N811"/>
          <cell r="O811"/>
          <cell r="P811"/>
          <cell r="Q811"/>
          <cell r="R811"/>
          <cell r="S811"/>
          <cell r="T811"/>
          <cell r="U811"/>
          <cell r="V811"/>
          <cell r="W811"/>
          <cell r="X811"/>
          <cell r="Y811"/>
          <cell r="Z811"/>
          <cell r="AA811"/>
          <cell r="AB811"/>
          <cell r="AC811"/>
          <cell r="AD811"/>
          <cell r="AE811"/>
          <cell r="AF811"/>
          <cell r="AG811"/>
          <cell r="AH811"/>
          <cell r="AI811"/>
          <cell r="AJ811"/>
          <cell r="AK811"/>
          <cell r="AL811"/>
          <cell r="AM811"/>
          <cell r="AN811"/>
          <cell r="AO811"/>
          <cell r="AP811"/>
          <cell r="AQ811"/>
          <cell r="AR811"/>
          <cell r="AS811"/>
          <cell r="AT811"/>
          <cell r="AU811"/>
        </row>
        <row r="812">
          <cell r="A812"/>
          <cell r="B812"/>
          <cell r="C812"/>
          <cell r="D812"/>
          <cell r="E812"/>
          <cell r="F812"/>
          <cell r="G812"/>
          <cell r="H812"/>
          <cell r="I812"/>
          <cell r="J812"/>
          <cell r="K812"/>
          <cell r="L812"/>
          <cell r="M812"/>
          <cell r="N812"/>
          <cell r="O812"/>
          <cell r="P812"/>
          <cell r="Q812"/>
          <cell r="R812"/>
          <cell r="S812"/>
          <cell r="T812"/>
          <cell r="U812"/>
          <cell r="V812"/>
          <cell r="W812"/>
          <cell r="X812"/>
          <cell r="Y812"/>
          <cell r="Z812"/>
          <cell r="AA812"/>
          <cell r="AB812"/>
          <cell r="AC812"/>
          <cell r="AD812"/>
          <cell r="AE812"/>
          <cell r="AF812"/>
          <cell r="AG812"/>
          <cell r="AH812"/>
          <cell r="AI812"/>
          <cell r="AJ812"/>
          <cell r="AK812"/>
          <cell r="AL812"/>
          <cell r="AM812"/>
          <cell r="AN812"/>
          <cell r="AO812"/>
          <cell r="AP812"/>
          <cell r="AQ812"/>
          <cell r="AR812"/>
          <cell r="AS812"/>
          <cell r="AT812"/>
          <cell r="AU812"/>
        </row>
        <row r="813">
          <cell r="A813"/>
          <cell r="B813"/>
          <cell r="C813"/>
          <cell r="D813"/>
          <cell r="E813"/>
          <cell r="F813"/>
          <cell r="G813"/>
          <cell r="H813"/>
          <cell r="I813"/>
          <cell r="J813"/>
          <cell r="K813"/>
          <cell r="L813"/>
          <cell r="M813"/>
          <cell r="N813"/>
          <cell r="O813"/>
          <cell r="P813"/>
          <cell r="Q813"/>
          <cell r="R813"/>
          <cell r="S813"/>
          <cell r="T813"/>
          <cell r="U813"/>
          <cell r="V813"/>
          <cell r="W813"/>
          <cell r="X813"/>
          <cell r="Y813"/>
          <cell r="Z813"/>
          <cell r="AA813"/>
          <cell r="AB813"/>
          <cell r="AC813"/>
          <cell r="AD813"/>
          <cell r="AE813"/>
          <cell r="AF813"/>
          <cell r="AG813"/>
          <cell r="AH813"/>
          <cell r="AI813"/>
          <cell r="AJ813"/>
          <cell r="AK813"/>
          <cell r="AL813"/>
          <cell r="AM813"/>
          <cell r="AN813"/>
          <cell r="AO813"/>
          <cell r="AP813"/>
          <cell r="AQ813"/>
          <cell r="AR813"/>
          <cell r="AS813"/>
          <cell r="AT813"/>
          <cell r="AU813"/>
        </row>
        <row r="814">
          <cell r="A814"/>
          <cell r="B814"/>
          <cell r="C814"/>
          <cell r="D814"/>
          <cell r="E814"/>
          <cell r="F814"/>
          <cell r="G814"/>
          <cell r="H814"/>
          <cell r="I814"/>
          <cell r="J814"/>
          <cell r="K814"/>
          <cell r="L814"/>
          <cell r="M814"/>
          <cell r="N814"/>
          <cell r="O814"/>
          <cell r="P814"/>
          <cell r="Q814"/>
          <cell r="R814"/>
          <cell r="S814"/>
          <cell r="T814"/>
          <cell r="U814"/>
          <cell r="V814"/>
          <cell r="W814"/>
          <cell r="X814"/>
          <cell r="Y814"/>
          <cell r="Z814"/>
          <cell r="AA814"/>
          <cell r="AB814"/>
          <cell r="AC814"/>
          <cell r="AD814"/>
          <cell r="AE814"/>
          <cell r="AF814"/>
          <cell r="AG814"/>
          <cell r="AH814"/>
          <cell r="AI814"/>
          <cell r="AJ814"/>
          <cell r="AK814"/>
          <cell r="AL814"/>
          <cell r="AM814"/>
          <cell r="AN814"/>
          <cell r="AO814"/>
          <cell r="AP814"/>
          <cell r="AQ814"/>
          <cell r="AR814"/>
          <cell r="AS814"/>
          <cell r="AT814"/>
          <cell r="AU814"/>
        </row>
        <row r="815">
          <cell r="A815"/>
          <cell r="B815"/>
          <cell r="C815"/>
          <cell r="D815"/>
          <cell r="E815"/>
          <cell r="F815"/>
          <cell r="G815"/>
          <cell r="H815"/>
          <cell r="I815"/>
          <cell r="J815"/>
          <cell r="K815"/>
          <cell r="L815"/>
          <cell r="M815"/>
          <cell r="N815"/>
          <cell r="O815"/>
          <cell r="P815"/>
          <cell r="Q815"/>
          <cell r="R815"/>
          <cell r="S815"/>
          <cell r="T815"/>
          <cell r="U815"/>
          <cell r="V815"/>
          <cell r="W815"/>
          <cell r="X815"/>
          <cell r="Y815"/>
          <cell r="Z815"/>
          <cell r="AA815"/>
          <cell r="AB815"/>
          <cell r="AC815"/>
          <cell r="AD815"/>
          <cell r="AE815"/>
          <cell r="AF815"/>
          <cell r="AG815"/>
          <cell r="AH815"/>
          <cell r="AI815"/>
          <cell r="AJ815"/>
          <cell r="AK815"/>
          <cell r="AL815"/>
          <cell r="AM815"/>
          <cell r="AN815"/>
          <cell r="AO815"/>
          <cell r="AP815"/>
          <cell r="AQ815"/>
          <cell r="AR815"/>
          <cell r="AS815"/>
          <cell r="AT815"/>
          <cell r="AU815"/>
        </row>
        <row r="816">
          <cell r="A816"/>
          <cell r="B816"/>
          <cell r="C816"/>
          <cell r="D816"/>
          <cell r="E816"/>
          <cell r="F816"/>
          <cell r="G816"/>
          <cell r="H816"/>
          <cell r="I816"/>
          <cell r="J816"/>
          <cell r="K816"/>
          <cell r="L816"/>
          <cell r="M816"/>
          <cell r="N816"/>
          <cell r="O816"/>
          <cell r="P816"/>
          <cell r="Q816"/>
          <cell r="R816"/>
          <cell r="S816"/>
          <cell r="T816"/>
          <cell r="U816"/>
          <cell r="V816"/>
          <cell r="W816"/>
          <cell r="X816"/>
          <cell r="Y816"/>
          <cell r="Z816"/>
          <cell r="AA816"/>
          <cell r="AB816"/>
          <cell r="AC816"/>
          <cell r="AD816"/>
          <cell r="AE816"/>
          <cell r="AF816"/>
          <cell r="AG816"/>
          <cell r="AH816"/>
          <cell r="AI816"/>
          <cell r="AJ816"/>
          <cell r="AK816"/>
          <cell r="AL816"/>
          <cell r="AM816"/>
          <cell r="AN816"/>
          <cell r="AO816"/>
          <cell r="AP816"/>
          <cell r="AQ816"/>
          <cell r="AR816"/>
          <cell r="AS816"/>
          <cell r="AT816"/>
          <cell r="AU816"/>
        </row>
        <row r="817">
          <cell r="A817"/>
          <cell r="B817"/>
          <cell r="C817"/>
          <cell r="D817"/>
          <cell r="E817"/>
          <cell r="F817"/>
          <cell r="G817"/>
          <cell r="H817"/>
          <cell r="I817"/>
          <cell r="J817"/>
          <cell r="K817"/>
          <cell r="L817"/>
          <cell r="M817"/>
          <cell r="N817"/>
          <cell r="O817"/>
          <cell r="P817"/>
          <cell r="Q817"/>
          <cell r="R817"/>
          <cell r="S817"/>
          <cell r="T817"/>
          <cell r="U817"/>
          <cell r="V817"/>
          <cell r="W817"/>
          <cell r="X817"/>
          <cell r="Y817"/>
          <cell r="Z817"/>
          <cell r="AA817"/>
          <cell r="AB817"/>
          <cell r="AC817"/>
          <cell r="AD817"/>
          <cell r="AE817"/>
          <cell r="AF817"/>
          <cell r="AG817"/>
          <cell r="AH817"/>
          <cell r="AI817"/>
          <cell r="AJ817"/>
          <cell r="AK817"/>
          <cell r="AL817"/>
          <cell r="AM817"/>
          <cell r="AN817"/>
          <cell r="AO817"/>
          <cell r="AP817"/>
          <cell r="AQ817"/>
          <cell r="AR817"/>
          <cell r="AS817"/>
          <cell r="AT817"/>
          <cell r="AU817"/>
        </row>
        <row r="818">
          <cell r="A818"/>
          <cell r="B818"/>
          <cell r="C818"/>
          <cell r="D818"/>
          <cell r="E818"/>
          <cell r="F818"/>
          <cell r="G818"/>
          <cell r="H818"/>
          <cell r="I818"/>
          <cell r="J818"/>
          <cell r="K818"/>
          <cell r="L818"/>
          <cell r="M818"/>
          <cell r="N818"/>
          <cell r="O818"/>
          <cell r="P818"/>
          <cell r="Q818"/>
          <cell r="R818"/>
          <cell r="S818"/>
          <cell r="T818"/>
          <cell r="U818"/>
          <cell r="V818"/>
          <cell r="W818"/>
          <cell r="X818"/>
          <cell r="Y818"/>
          <cell r="Z818"/>
          <cell r="AA818"/>
          <cell r="AB818"/>
          <cell r="AC818"/>
          <cell r="AD818"/>
          <cell r="AE818"/>
          <cell r="AF818"/>
          <cell r="AG818"/>
          <cell r="AH818"/>
          <cell r="AI818"/>
          <cell r="AJ818"/>
          <cell r="AK818"/>
          <cell r="AL818"/>
          <cell r="AM818"/>
          <cell r="AN818"/>
          <cell r="AO818"/>
          <cell r="AP818"/>
          <cell r="AQ818"/>
          <cell r="AR818"/>
          <cell r="AS818"/>
          <cell r="AT818"/>
          <cell r="AU818"/>
        </row>
        <row r="819">
          <cell r="A819"/>
          <cell r="B819"/>
          <cell r="C819"/>
          <cell r="D819"/>
          <cell r="E819"/>
          <cell r="F819"/>
          <cell r="G819"/>
          <cell r="H819"/>
          <cell r="I819"/>
          <cell r="J819"/>
          <cell r="K819"/>
          <cell r="L819"/>
          <cell r="M819"/>
          <cell r="N819"/>
          <cell r="O819"/>
          <cell r="P819"/>
          <cell r="Q819"/>
          <cell r="R819"/>
          <cell r="S819"/>
          <cell r="T819"/>
          <cell r="U819"/>
          <cell r="V819"/>
          <cell r="W819"/>
          <cell r="X819"/>
          <cell r="Y819"/>
          <cell r="Z819"/>
          <cell r="AA819"/>
          <cell r="AB819"/>
          <cell r="AC819"/>
          <cell r="AD819"/>
          <cell r="AE819"/>
          <cell r="AF819"/>
          <cell r="AG819"/>
          <cell r="AH819"/>
          <cell r="AI819"/>
          <cell r="AJ819"/>
          <cell r="AK819"/>
          <cell r="AL819"/>
          <cell r="AM819"/>
          <cell r="AN819"/>
          <cell r="AO819"/>
          <cell r="AP819"/>
          <cell r="AQ819"/>
          <cell r="AR819"/>
          <cell r="AS819"/>
          <cell r="AT819"/>
          <cell r="AU819"/>
        </row>
        <row r="820">
          <cell r="A820"/>
          <cell r="B820"/>
          <cell r="C820"/>
          <cell r="D820"/>
          <cell r="E820"/>
          <cell r="F820"/>
          <cell r="G820"/>
          <cell r="H820"/>
          <cell r="I820"/>
          <cell r="J820"/>
          <cell r="K820"/>
          <cell r="L820"/>
          <cell r="M820"/>
          <cell r="N820"/>
          <cell r="O820"/>
          <cell r="P820"/>
          <cell r="Q820"/>
          <cell r="R820"/>
          <cell r="S820"/>
          <cell r="T820"/>
          <cell r="U820"/>
          <cell r="V820"/>
          <cell r="W820"/>
          <cell r="X820"/>
          <cell r="Y820"/>
          <cell r="Z820"/>
          <cell r="AA820"/>
          <cell r="AB820"/>
          <cell r="AC820"/>
          <cell r="AD820"/>
          <cell r="AE820"/>
          <cell r="AF820"/>
          <cell r="AG820"/>
          <cell r="AH820"/>
          <cell r="AI820"/>
          <cell r="AJ820"/>
          <cell r="AK820"/>
          <cell r="AL820"/>
          <cell r="AM820"/>
          <cell r="AN820"/>
          <cell r="AO820"/>
          <cell r="AP820"/>
          <cell r="AQ820"/>
          <cell r="AR820"/>
          <cell r="AS820"/>
          <cell r="AT820"/>
          <cell r="AU820"/>
        </row>
        <row r="821">
          <cell r="A821"/>
          <cell r="B821"/>
          <cell r="C821"/>
          <cell r="D821"/>
          <cell r="E821"/>
          <cell r="F821"/>
          <cell r="G821"/>
          <cell r="H821"/>
          <cell r="I821"/>
          <cell r="J821"/>
          <cell r="K821"/>
          <cell r="L821"/>
          <cell r="M821"/>
          <cell r="N821"/>
          <cell r="O821"/>
          <cell r="P821"/>
          <cell r="Q821"/>
          <cell r="R821"/>
          <cell r="S821"/>
          <cell r="T821"/>
          <cell r="U821"/>
          <cell r="V821"/>
          <cell r="W821"/>
          <cell r="X821"/>
          <cell r="Y821"/>
          <cell r="Z821"/>
          <cell r="AA821"/>
          <cell r="AB821"/>
          <cell r="AC821"/>
          <cell r="AD821"/>
          <cell r="AE821"/>
          <cell r="AF821"/>
          <cell r="AG821"/>
          <cell r="AH821"/>
          <cell r="AI821"/>
          <cell r="AJ821"/>
          <cell r="AK821"/>
          <cell r="AL821"/>
          <cell r="AM821"/>
          <cell r="AN821"/>
          <cell r="AO821"/>
          <cell r="AP821"/>
          <cell r="AQ821"/>
          <cell r="AR821"/>
          <cell r="AS821"/>
          <cell r="AT821"/>
          <cell r="AU821"/>
        </row>
        <row r="822">
          <cell r="A822"/>
          <cell r="B822"/>
          <cell r="C822"/>
          <cell r="D822"/>
          <cell r="E822"/>
          <cell r="F822"/>
          <cell r="G822"/>
          <cell r="H822"/>
          <cell r="I822"/>
          <cell r="J822"/>
          <cell r="K822"/>
          <cell r="L822"/>
          <cell r="M822"/>
          <cell r="N822"/>
          <cell r="O822"/>
          <cell r="P822"/>
          <cell r="Q822"/>
          <cell r="R822"/>
          <cell r="S822"/>
          <cell r="T822"/>
          <cell r="U822"/>
          <cell r="V822"/>
          <cell r="W822"/>
          <cell r="X822"/>
          <cell r="Y822"/>
          <cell r="Z822"/>
          <cell r="AA822"/>
          <cell r="AB822"/>
          <cell r="AC822"/>
          <cell r="AD822"/>
          <cell r="AE822"/>
          <cell r="AF822"/>
          <cell r="AG822"/>
          <cell r="AH822"/>
          <cell r="AI822"/>
          <cell r="AJ822"/>
          <cell r="AK822"/>
          <cell r="AL822"/>
          <cell r="AM822"/>
          <cell r="AN822"/>
          <cell r="AO822"/>
          <cell r="AP822"/>
          <cell r="AQ822"/>
          <cell r="AR822"/>
          <cell r="AS822"/>
          <cell r="AT822"/>
          <cell r="AU822"/>
        </row>
        <row r="823">
          <cell r="A823"/>
          <cell r="B823"/>
          <cell r="C823"/>
          <cell r="D823"/>
          <cell r="E823"/>
          <cell r="F823"/>
          <cell r="G823"/>
          <cell r="H823"/>
          <cell r="I823"/>
          <cell r="J823"/>
          <cell r="K823"/>
          <cell r="L823"/>
          <cell r="M823"/>
          <cell r="N823"/>
          <cell r="O823"/>
          <cell r="P823"/>
          <cell r="Q823"/>
          <cell r="R823"/>
          <cell r="S823"/>
          <cell r="T823"/>
          <cell r="U823"/>
          <cell r="V823"/>
          <cell r="W823"/>
          <cell r="X823"/>
          <cell r="Y823"/>
          <cell r="Z823"/>
          <cell r="AA823"/>
          <cell r="AB823"/>
          <cell r="AC823"/>
          <cell r="AD823"/>
          <cell r="AE823"/>
          <cell r="AF823"/>
          <cell r="AG823"/>
          <cell r="AH823"/>
          <cell r="AI823"/>
          <cell r="AJ823"/>
          <cell r="AK823"/>
          <cell r="AL823"/>
          <cell r="AM823"/>
          <cell r="AN823"/>
          <cell r="AO823"/>
          <cell r="AP823"/>
          <cell r="AQ823"/>
          <cell r="AR823"/>
          <cell r="AS823"/>
          <cell r="AT823"/>
          <cell r="AU823"/>
        </row>
        <row r="824">
          <cell r="A824"/>
          <cell r="B824"/>
          <cell r="C824"/>
          <cell r="D824"/>
          <cell r="E824"/>
          <cell r="F824"/>
          <cell r="G824"/>
          <cell r="H824"/>
          <cell r="I824"/>
          <cell r="J824"/>
          <cell r="K824"/>
          <cell r="L824"/>
          <cell r="M824"/>
          <cell r="N824"/>
          <cell r="O824"/>
          <cell r="P824"/>
          <cell r="Q824"/>
          <cell r="R824"/>
          <cell r="S824"/>
          <cell r="T824"/>
          <cell r="U824"/>
          <cell r="V824"/>
          <cell r="W824"/>
          <cell r="X824"/>
          <cell r="Y824"/>
          <cell r="Z824"/>
          <cell r="AA824"/>
          <cell r="AB824"/>
          <cell r="AC824"/>
          <cell r="AD824"/>
          <cell r="AE824"/>
          <cell r="AF824"/>
          <cell r="AG824"/>
          <cell r="AH824"/>
          <cell r="AI824"/>
          <cell r="AJ824"/>
          <cell r="AK824"/>
          <cell r="AL824"/>
          <cell r="AM824"/>
          <cell r="AN824"/>
          <cell r="AO824"/>
          <cell r="AP824"/>
          <cell r="AQ824"/>
          <cell r="AR824"/>
          <cell r="AS824"/>
          <cell r="AT824"/>
          <cell r="AU824"/>
        </row>
        <row r="825">
          <cell r="A825"/>
          <cell r="B825"/>
          <cell r="C825"/>
          <cell r="D825"/>
          <cell r="E825"/>
          <cell r="F825"/>
          <cell r="G825"/>
          <cell r="H825"/>
          <cell r="I825"/>
          <cell r="J825"/>
          <cell r="K825"/>
          <cell r="L825"/>
          <cell r="M825"/>
          <cell r="N825"/>
          <cell r="O825"/>
          <cell r="P825"/>
          <cell r="Q825"/>
          <cell r="R825"/>
          <cell r="S825"/>
          <cell r="T825"/>
          <cell r="U825"/>
          <cell r="V825"/>
          <cell r="W825"/>
          <cell r="X825"/>
          <cell r="Y825"/>
          <cell r="Z825"/>
          <cell r="AA825"/>
          <cell r="AB825"/>
          <cell r="AC825"/>
          <cell r="AD825"/>
          <cell r="AE825"/>
          <cell r="AF825"/>
          <cell r="AG825"/>
          <cell r="AH825"/>
          <cell r="AI825"/>
          <cell r="AJ825"/>
          <cell r="AK825"/>
          <cell r="AL825"/>
          <cell r="AM825"/>
          <cell r="AN825"/>
          <cell r="AO825"/>
          <cell r="AP825"/>
          <cell r="AQ825"/>
          <cell r="AR825"/>
          <cell r="AS825"/>
          <cell r="AT825"/>
          <cell r="AU825"/>
        </row>
        <row r="826">
          <cell r="A826"/>
          <cell r="B826"/>
          <cell r="C826"/>
          <cell r="D826"/>
          <cell r="E826"/>
          <cell r="F826"/>
          <cell r="G826"/>
          <cell r="H826"/>
          <cell r="I826"/>
          <cell r="J826"/>
          <cell r="K826"/>
          <cell r="L826"/>
          <cell r="M826"/>
          <cell r="N826"/>
          <cell r="O826"/>
          <cell r="P826"/>
          <cell r="Q826"/>
          <cell r="R826"/>
          <cell r="S826"/>
          <cell r="T826"/>
          <cell r="U826"/>
          <cell r="V826"/>
          <cell r="W826"/>
          <cell r="X826"/>
          <cell r="Y826"/>
          <cell r="Z826"/>
          <cell r="AA826"/>
          <cell r="AB826"/>
          <cell r="AC826"/>
          <cell r="AD826"/>
          <cell r="AE826"/>
          <cell r="AF826"/>
          <cell r="AG826"/>
          <cell r="AH826"/>
          <cell r="AI826"/>
          <cell r="AJ826"/>
          <cell r="AK826"/>
          <cell r="AL826"/>
          <cell r="AM826"/>
          <cell r="AN826"/>
          <cell r="AO826"/>
          <cell r="AP826"/>
          <cell r="AQ826"/>
          <cell r="AR826"/>
          <cell r="AS826"/>
          <cell r="AT826"/>
          <cell r="AU826"/>
        </row>
        <row r="827">
          <cell r="A827"/>
          <cell r="B827"/>
          <cell r="C827"/>
          <cell r="D827"/>
          <cell r="E827"/>
          <cell r="F827"/>
          <cell r="G827"/>
          <cell r="H827"/>
          <cell r="I827"/>
          <cell r="J827"/>
          <cell r="K827"/>
          <cell r="L827"/>
          <cell r="M827"/>
          <cell r="N827"/>
          <cell r="O827"/>
          <cell r="P827"/>
          <cell r="Q827"/>
          <cell r="R827"/>
          <cell r="S827"/>
          <cell r="T827"/>
          <cell r="U827"/>
          <cell r="V827"/>
          <cell r="W827"/>
          <cell r="X827"/>
          <cell r="Y827"/>
          <cell r="Z827"/>
          <cell r="AA827"/>
          <cell r="AB827"/>
          <cell r="AC827"/>
          <cell r="AD827"/>
          <cell r="AE827"/>
          <cell r="AF827"/>
          <cell r="AG827"/>
          <cell r="AH827"/>
          <cell r="AI827"/>
          <cell r="AJ827"/>
          <cell r="AK827"/>
          <cell r="AL827"/>
          <cell r="AM827"/>
          <cell r="AN827"/>
          <cell r="AO827"/>
          <cell r="AP827"/>
          <cell r="AQ827"/>
          <cell r="AR827"/>
          <cell r="AS827"/>
          <cell r="AT827"/>
          <cell r="AU827"/>
        </row>
        <row r="828">
          <cell r="A828"/>
          <cell r="B828"/>
          <cell r="C828"/>
          <cell r="D828"/>
          <cell r="E828"/>
          <cell r="F828"/>
          <cell r="G828"/>
          <cell r="H828"/>
          <cell r="I828"/>
          <cell r="J828"/>
          <cell r="K828"/>
          <cell r="L828"/>
          <cell r="M828"/>
          <cell r="N828"/>
          <cell r="O828"/>
          <cell r="P828"/>
          <cell r="Q828"/>
          <cell r="R828"/>
          <cell r="S828"/>
          <cell r="T828"/>
          <cell r="U828"/>
          <cell r="V828"/>
          <cell r="W828"/>
          <cell r="X828"/>
          <cell r="Y828"/>
          <cell r="Z828"/>
          <cell r="AA828"/>
          <cell r="AB828"/>
          <cell r="AC828"/>
          <cell r="AD828"/>
          <cell r="AE828"/>
          <cell r="AF828"/>
          <cell r="AG828"/>
          <cell r="AH828"/>
          <cell r="AI828"/>
          <cell r="AJ828"/>
          <cell r="AK828"/>
          <cell r="AL828"/>
          <cell r="AM828"/>
          <cell r="AN828"/>
          <cell r="AO828"/>
          <cell r="AP828"/>
          <cell r="AQ828"/>
          <cell r="AR828"/>
          <cell r="AS828"/>
          <cell r="AT828"/>
          <cell r="AU828"/>
        </row>
        <row r="829">
          <cell r="A829"/>
          <cell r="B829"/>
          <cell r="C829"/>
          <cell r="D829"/>
          <cell r="E829"/>
          <cell r="F829"/>
          <cell r="G829"/>
          <cell r="H829"/>
          <cell r="I829"/>
          <cell r="J829"/>
          <cell r="K829"/>
          <cell r="L829"/>
          <cell r="M829"/>
          <cell r="N829"/>
          <cell r="O829"/>
          <cell r="P829"/>
          <cell r="Q829"/>
          <cell r="R829"/>
          <cell r="S829"/>
          <cell r="T829"/>
          <cell r="U829"/>
          <cell r="V829"/>
          <cell r="W829"/>
          <cell r="X829"/>
          <cell r="Y829"/>
          <cell r="Z829"/>
          <cell r="AA829"/>
          <cell r="AB829"/>
          <cell r="AC829"/>
          <cell r="AD829"/>
          <cell r="AE829"/>
          <cell r="AF829"/>
          <cell r="AG829"/>
          <cell r="AH829"/>
          <cell r="AI829"/>
          <cell r="AJ829"/>
          <cell r="AK829"/>
          <cell r="AL829"/>
          <cell r="AM829"/>
          <cell r="AN829"/>
          <cell r="AO829"/>
          <cell r="AP829"/>
          <cell r="AQ829"/>
          <cell r="AR829"/>
          <cell r="AS829"/>
          <cell r="AT829"/>
          <cell r="AU829"/>
        </row>
        <row r="830">
          <cell r="A830"/>
          <cell r="B830"/>
          <cell r="C830"/>
          <cell r="D830"/>
          <cell r="E830"/>
          <cell r="F830"/>
          <cell r="G830"/>
          <cell r="H830"/>
          <cell r="I830"/>
          <cell r="J830"/>
          <cell r="K830"/>
          <cell r="L830"/>
          <cell r="M830"/>
          <cell r="N830"/>
          <cell r="O830"/>
          <cell r="P830"/>
          <cell r="Q830"/>
          <cell r="R830"/>
          <cell r="S830"/>
          <cell r="T830"/>
          <cell r="U830"/>
          <cell r="V830"/>
          <cell r="W830"/>
          <cell r="X830"/>
          <cell r="Y830"/>
          <cell r="Z830"/>
          <cell r="AA830"/>
          <cell r="AB830"/>
          <cell r="AC830"/>
          <cell r="AD830"/>
          <cell r="AE830"/>
          <cell r="AF830"/>
          <cell r="AG830"/>
          <cell r="AH830"/>
          <cell r="AI830"/>
          <cell r="AJ830"/>
          <cell r="AK830"/>
          <cell r="AL830"/>
          <cell r="AM830"/>
          <cell r="AN830"/>
          <cell r="AO830"/>
          <cell r="AP830"/>
          <cell r="AQ830"/>
          <cell r="AR830"/>
          <cell r="AS830"/>
          <cell r="AT830"/>
          <cell r="AU830"/>
        </row>
        <row r="831">
          <cell r="A831"/>
          <cell r="B831"/>
          <cell r="C831"/>
          <cell r="D831"/>
          <cell r="E831"/>
          <cell r="F831"/>
          <cell r="G831"/>
          <cell r="H831"/>
          <cell r="I831"/>
          <cell r="J831"/>
          <cell r="K831"/>
          <cell r="L831"/>
          <cell r="M831"/>
          <cell r="N831"/>
          <cell r="O831"/>
          <cell r="P831"/>
          <cell r="Q831"/>
          <cell r="R831"/>
          <cell r="S831"/>
          <cell r="T831"/>
          <cell r="U831"/>
          <cell r="V831"/>
          <cell r="W831"/>
          <cell r="X831"/>
          <cell r="Y831"/>
          <cell r="Z831"/>
          <cell r="AA831"/>
          <cell r="AB831"/>
          <cell r="AC831"/>
          <cell r="AD831"/>
          <cell r="AE831"/>
          <cell r="AF831"/>
          <cell r="AG831"/>
          <cell r="AH831"/>
          <cell r="AI831"/>
          <cell r="AJ831"/>
          <cell r="AK831"/>
          <cell r="AL831"/>
          <cell r="AM831"/>
          <cell r="AN831"/>
          <cell r="AO831"/>
          <cell r="AP831"/>
          <cell r="AQ831"/>
          <cell r="AR831"/>
          <cell r="AS831"/>
          <cell r="AT831"/>
          <cell r="AU831"/>
        </row>
        <row r="832">
          <cell r="A832"/>
          <cell r="B832"/>
          <cell r="C832"/>
          <cell r="D832"/>
          <cell r="E832"/>
          <cell r="F832"/>
          <cell r="G832"/>
          <cell r="H832"/>
          <cell r="I832"/>
          <cell r="J832"/>
          <cell r="K832"/>
          <cell r="L832"/>
          <cell r="M832"/>
          <cell r="N832"/>
          <cell r="O832"/>
          <cell r="P832"/>
          <cell r="Q832"/>
          <cell r="R832"/>
          <cell r="S832"/>
          <cell r="T832"/>
          <cell r="U832"/>
          <cell r="V832"/>
          <cell r="W832"/>
          <cell r="X832"/>
          <cell r="Y832"/>
          <cell r="Z832"/>
          <cell r="AA832"/>
          <cell r="AB832"/>
          <cell r="AC832"/>
          <cell r="AD832"/>
          <cell r="AE832"/>
          <cell r="AF832"/>
          <cell r="AG832"/>
          <cell r="AH832"/>
          <cell r="AI832"/>
          <cell r="AJ832"/>
          <cell r="AK832"/>
          <cell r="AL832"/>
          <cell r="AM832"/>
          <cell r="AN832"/>
          <cell r="AO832"/>
          <cell r="AP832"/>
          <cell r="AQ832"/>
          <cell r="AR832"/>
          <cell r="AS832"/>
          <cell r="AT832"/>
          <cell r="AU832"/>
        </row>
        <row r="833">
          <cell r="A833"/>
          <cell r="B833"/>
          <cell r="C833"/>
          <cell r="D833"/>
          <cell r="E833"/>
          <cell r="F833"/>
          <cell r="G833"/>
          <cell r="H833"/>
          <cell r="I833"/>
          <cell r="J833"/>
          <cell r="K833"/>
          <cell r="L833"/>
          <cell r="M833"/>
          <cell r="N833"/>
          <cell r="O833"/>
          <cell r="P833"/>
          <cell r="Q833"/>
          <cell r="R833"/>
          <cell r="S833"/>
          <cell r="T833"/>
          <cell r="U833"/>
          <cell r="V833"/>
          <cell r="W833"/>
          <cell r="X833"/>
          <cell r="Y833"/>
          <cell r="Z833"/>
          <cell r="AA833"/>
          <cell r="AB833"/>
          <cell r="AC833"/>
          <cell r="AD833"/>
          <cell r="AE833"/>
          <cell r="AF833"/>
          <cell r="AG833"/>
          <cell r="AH833"/>
          <cell r="AI833"/>
          <cell r="AJ833"/>
          <cell r="AK833"/>
          <cell r="AL833"/>
          <cell r="AM833"/>
          <cell r="AN833"/>
          <cell r="AO833"/>
          <cell r="AP833"/>
          <cell r="AQ833"/>
          <cell r="AR833"/>
          <cell r="AS833"/>
          <cell r="AT833"/>
          <cell r="AU833"/>
        </row>
        <row r="834">
          <cell r="A834"/>
          <cell r="B834"/>
          <cell r="C834"/>
          <cell r="D834"/>
          <cell r="E834"/>
          <cell r="F834"/>
          <cell r="G834"/>
          <cell r="H834"/>
          <cell r="I834"/>
          <cell r="J834"/>
          <cell r="K834"/>
          <cell r="L834"/>
          <cell r="M834"/>
          <cell r="N834"/>
          <cell r="O834"/>
          <cell r="P834"/>
          <cell r="Q834"/>
          <cell r="R834"/>
          <cell r="S834"/>
          <cell r="T834"/>
          <cell r="U834"/>
          <cell r="V834"/>
          <cell r="W834"/>
          <cell r="X834"/>
          <cell r="Y834"/>
          <cell r="Z834"/>
          <cell r="AA834"/>
          <cell r="AB834"/>
          <cell r="AC834"/>
          <cell r="AD834"/>
          <cell r="AE834"/>
          <cell r="AF834"/>
          <cell r="AG834"/>
          <cell r="AH834"/>
          <cell r="AI834"/>
          <cell r="AJ834"/>
          <cell r="AK834"/>
          <cell r="AL834"/>
          <cell r="AM834"/>
          <cell r="AN834"/>
          <cell r="AO834"/>
          <cell r="AP834"/>
          <cell r="AQ834"/>
          <cell r="AR834"/>
          <cell r="AS834"/>
          <cell r="AT834"/>
          <cell r="AU834"/>
        </row>
        <row r="835">
          <cell r="A835"/>
          <cell r="B835"/>
          <cell r="C835"/>
          <cell r="D835"/>
          <cell r="E835"/>
          <cell r="F835"/>
          <cell r="G835"/>
          <cell r="H835"/>
          <cell r="I835"/>
          <cell r="J835"/>
          <cell r="K835"/>
          <cell r="L835"/>
          <cell r="M835"/>
          <cell r="N835"/>
          <cell r="O835"/>
          <cell r="P835"/>
          <cell r="Q835"/>
          <cell r="R835"/>
          <cell r="S835"/>
          <cell r="T835"/>
          <cell r="U835"/>
          <cell r="V835"/>
          <cell r="W835"/>
          <cell r="X835"/>
          <cell r="Y835"/>
          <cell r="Z835"/>
          <cell r="AA835"/>
          <cell r="AB835"/>
          <cell r="AC835"/>
          <cell r="AD835"/>
          <cell r="AE835"/>
          <cell r="AF835"/>
          <cell r="AG835"/>
          <cell r="AH835"/>
          <cell r="AI835"/>
          <cell r="AJ835"/>
          <cell r="AK835"/>
          <cell r="AL835"/>
          <cell r="AM835"/>
          <cell r="AN835"/>
          <cell r="AO835"/>
          <cell r="AP835"/>
          <cell r="AQ835"/>
          <cell r="AR835"/>
          <cell r="AS835"/>
          <cell r="AT835"/>
          <cell r="AU835"/>
        </row>
        <row r="836">
          <cell r="A836"/>
          <cell r="B836"/>
          <cell r="C836"/>
          <cell r="D836"/>
          <cell r="E836"/>
          <cell r="F836"/>
          <cell r="G836"/>
          <cell r="H836"/>
          <cell r="I836"/>
          <cell r="J836"/>
          <cell r="K836"/>
          <cell r="L836"/>
          <cell r="M836"/>
          <cell r="N836"/>
          <cell r="O836"/>
          <cell r="P836"/>
          <cell r="Q836"/>
          <cell r="R836"/>
          <cell r="S836"/>
          <cell r="T836"/>
          <cell r="U836"/>
          <cell r="V836"/>
          <cell r="W836"/>
          <cell r="X836"/>
          <cell r="Y836"/>
          <cell r="Z836"/>
          <cell r="AA836"/>
          <cell r="AB836"/>
          <cell r="AC836"/>
          <cell r="AD836"/>
          <cell r="AE836"/>
          <cell r="AF836"/>
          <cell r="AG836"/>
          <cell r="AH836"/>
          <cell r="AI836"/>
          <cell r="AJ836"/>
          <cell r="AK836"/>
          <cell r="AL836"/>
          <cell r="AM836"/>
          <cell r="AN836"/>
          <cell r="AO836"/>
          <cell r="AP836"/>
          <cell r="AQ836"/>
          <cell r="AR836"/>
          <cell r="AS836"/>
          <cell r="AT836"/>
          <cell r="AU836"/>
        </row>
        <row r="837">
          <cell r="A837"/>
          <cell r="B837"/>
          <cell r="C837"/>
          <cell r="D837"/>
          <cell r="E837"/>
          <cell r="F837"/>
          <cell r="G837"/>
          <cell r="H837"/>
          <cell r="I837"/>
          <cell r="J837"/>
          <cell r="K837"/>
          <cell r="L837"/>
          <cell r="M837"/>
          <cell r="N837"/>
          <cell r="O837"/>
          <cell r="P837"/>
          <cell r="Q837"/>
          <cell r="R837"/>
          <cell r="S837"/>
          <cell r="T837"/>
          <cell r="U837"/>
          <cell r="V837"/>
          <cell r="W837"/>
          <cell r="X837"/>
          <cell r="Y837"/>
          <cell r="Z837"/>
          <cell r="AA837"/>
          <cell r="AB837"/>
          <cell r="AC837"/>
          <cell r="AD837"/>
          <cell r="AE837"/>
          <cell r="AF837"/>
          <cell r="AG837"/>
          <cell r="AH837"/>
          <cell r="AI837"/>
          <cell r="AJ837"/>
          <cell r="AK837"/>
          <cell r="AL837"/>
          <cell r="AM837"/>
          <cell r="AN837"/>
          <cell r="AO837"/>
          <cell r="AP837"/>
          <cell r="AQ837"/>
          <cell r="AR837"/>
          <cell r="AS837"/>
          <cell r="AT837"/>
          <cell r="AU837"/>
        </row>
        <row r="838">
          <cell r="A838"/>
          <cell r="B838"/>
          <cell r="C838"/>
          <cell r="D838"/>
          <cell r="E838"/>
          <cell r="F838"/>
          <cell r="G838"/>
          <cell r="H838"/>
          <cell r="I838"/>
          <cell r="J838"/>
          <cell r="K838"/>
          <cell r="L838"/>
          <cell r="M838"/>
          <cell r="N838"/>
          <cell r="O838"/>
          <cell r="P838"/>
          <cell r="Q838"/>
          <cell r="R838"/>
          <cell r="S838"/>
          <cell r="T838"/>
          <cell r="U838"/>
          <cell r="V838"/>
          <cell r="W838"/>
          <cell r="X838"/>
          <cell r="Y838"/>
          <cell r="Z838"/>
          <cell r="AA838"/>
          <cell r="AB838"/>
          <cell r="AC838"/>
          <cell r="AD838"/>
          <cell r="AE838"/>
          <cell r="AF838"/>
          <cell r="AG838"/>
          <cell r="AH838"/>
          <cell r="AI838"/>
          <cell r="AJ838"/>
          <cell r="AK838"/>
          <cell r="AL838"/>
          <cell r="AM838"/>
          <cell r="AN838"/>
          <cell r="AO838"/>
          <cell r="AP838"/>
          <cell r="AQ838"/>
          <cell r="AR838"/>
          <cell r="AS838"/>
          <cell r="AT838"/>
          <cell r="AU838"/>
        </row>
        <row r="839">
          <cell r="A839"/>
          <cell r="B839"/>
          <cell r="C839"/>
          <cell r="D839"/>
          <cell r="E839"/>
          <cell r="F839"/>
          <cell r="G839"/>
          <cell r="H839"/>
          <cell r="I839"/>
          <cell r="J839"/>
          <cell r="K839"/>
          <cell r="L839"/>
          <cell r="M839"/>
          <cell r="N839"/>
          <cell r="O839"/>
          <cell r="P839"/>
          <cell r="Q839"/>
          <cell r="R839"/>
          <cell r="S839"/>
          <cell r="T839"/>
          <cell r="U839"/>
          <cell r="V839"/>
          <cell r="W839"/>
          <cell r="X839"/>
          <cell r="Y839"/>
          <cell r="Z839"/>
          <cell r="AA839"/>
          <cell r="AB839"/>
          <cell r="AC839"/>
          <cell r="AD839"/>
          <cell r="AE839"/>
          <cell r="AF839"/>
          <cell r="AG839"/>
          <cell r="AH839"/>
          <cell r="AI839"/>
          <cell r="AJ839"/>
          <cell r="AK839"/>
          <cell r="AL839"/>
          <cell r="AM839"/>
          <cell r="AN839"/>
          <cell r="AO839"/>
          <cell r="AP839"/>
          <cell r="AQ839"/>
          <cell r="AR839"/>
          <cell r="AS839"/>
          <cell r="AT839"/>
          <cell r="AU839"/>
        </row>
        <row r="840">
          <cell r="A840"/>
          <cell r="B840"/>
          <cell r="C840"/>
          <cell r="D840"/>
          <cell r="E840"/>
          <cell r="F840"/>
          <cell r="G840"/>
          <cell r="H840"/>
          <cell r="I840"/>
          <cell r="J840"/>
          <cell r="K840"/>
          <cell r="L840"/>
          <cell r="M840"/>
          <cell r="N840"/>
          <cell r="O840"/>
          <cell r="P840"/>
          <cell r="Q840"/>
          <cell r="R840"/>
          <cell r="S840"/>
          <cell r="T840"/>
          <cell r="U840"/>
          <cell r="V840"/>
          <cell r="W840"/>
          <cell r="X840"/>
          <cell r="Y840"/>
          <cell r="Z840"/>
          <cell r="AA840"/>
          <cell r="AB840"/>
          <cell r="AC840"/>
          <cell r="AD840"/>
          <cell r="AE840"/>
          <cell r="AF840"/>
          <cell r="AG840"/>
          <cell r="AH840"/>
          <cell r="AI840"/>
          <cell r="AJ840"/>
          <cell r="AK840"/>
          <cell r="AL840"/>
          <cell r="AM840"/>
          <cell r="AN840"/>
          <cell r="AO840"/>
          <cell r="AP840"/>
          <cell r="AQ840"/>
          <cell r="AR840"/>
          <cell r="AS840"/>
          <cell r="AT840"/>
          <cell r="AU840"/>
        </row>
        <row r="841">
          <cell r="A841"/>
          <cell r="B841"/>
          <cell r="C841"/>
          <cell r="D841"/>
          <cell r="E841"/>
          <cell r="F841"/>
          <cell r="G841"/>
          <cell r="H841"/>
          <cell r="I841"/>
          <cell r="J841"/>
          <cell r="K841"/>
          <cell r="L841"/>
          <cell r="M841"/>
          <cell r="N841"/>
          <cell r="O841"/>
          <cell r="P841"/>
          <cell r="Q841"/>
          <cell r="R841"/>
          <cell r="S841"/>
          <cell r="T841"/>
          <cell r="U841"/>
          <cell r="V841"/>
          <cell r="W841"/>
          <cell r="X841"/>
          <cell r="Y841"/>
          <cell r="Z841"/>
          <cell r="AA841"/>
          <cell r="AB841"/>
          <cell r="AC841"/>
          <cell r="AD841"/>
          <cell r="AE841"/>
          <cell r="AF841"/>
          <cell r="AG841"/>
          <cell r="AH841"/>
          <cell r="AI841"/>
          <cell r="AJ841"/>
          <cell r="AK841"/>
          <cell r="AL841"/>
          <cell r="AM841"/>
          <cell r="AN841"/>
          <cell r="AO841"/>
          <cell r="AP841"/>
          <cell r="AQ841"/>
          <cell r="AR841"/>
          <cell r="AS841"/>
          <cell r="AT841"/>
          <cell r="AU841"/>
        </row>
        <row r="842">
          <cell r="A842"/>
          <cell r="B842"/>
          <cell r="C842"/>
          <cell r="D842"/>
          <cell r="E842"/>
          <cell r="F842"/>
          <cell r="G842"/>
          <cell r="H842"/>
          <cell r="I842"/>
          <cell r="J842"/>
          <cell r="K842"/>
          <cell r="L842"/>
          <cell r="M842"/>
          <cell r="N842"/>
          <cell r="O842"/>
          <cell r="P842"/>
          <cell r="Q842"/>
          <cell r="R842"/>
          <cell r="S842"/>
          <cell r="T842"/>
          <cell r="U842"/>
          <cell r="V842"/>
          <cell r="W842"/>
          <cell r="X842"/>
          <cell r="Y842"/>
          <cell r="Z842"/>
          <cell r="AA842"/>
          <cell r="AB842"/>
          <cell r="AC842"/>
          <cell r="AD842"/>
          <cell r="AE842"/>
          <cell r="AF842"/>
          <cell r="AG842"/>
          <cell r="AH842"/>
          <cell r="AI842"/>
          <cell r="AJ842"/>
          <cell r="AK842"/>
          <cell r="AL842"/>
          <cell r="AM842"/>
          <cell r="AN842"/>
          <cell r="AO842"/>
          <cell r="AP842"/>
          <cell r="AQ842"/>
          <cell r="AR842"/>
          <cell r="AS842"/>
          <cell r="AT842"/>
          <cell r="AU842"/>
        </row>
        <row r="843">
          <cell r="A843"/>
          <cell r="B843"/>
          <cell r="C843"/>
          <cell r="D843"/>
          <cell r="E843"/>
          <cell r="F843"/>
          <cell r="G843"/>
          <cell r="H843"/>
          <cell r="I843"/>
          <cell r="J843"/>
          <cell r="K843"/>
          <cell r="L843"/>
          <cell r="M843"/>
          <cell r="N843"/>
          <cell r="O843"/>
          <cell r="P843"/>
          <cell r="Q843"/>
          <cell r="R843"/>
          <cell r="S843"/>
          <cell r="T843"/>
          <cell r="U843"/>
          <cell r="V843"/>
          <cell r="W843"/>
          <cell r="X843"/>
          <cell r="Y843"/>
          <cell r="Z843"/>
          <cell r="AA843"/>
          <cell r="AB843"/>
          <cell r="AC843"/>
          <cell r="AD843"/>
          <cell r="AE843"/>
          <cell r="AF843"/>
          <cell r="AG843"/>
          <cell r="AH843"/>
          <cell r="AI843"/>
          <cell r="AJ843"/>
          <cell r="AK843"/>
          <cell r="AL843"/>
          <cell r="AM843"/>
          <cell r="AN843"/>
          <cell r="AO843"/>
          <cell r="AP843"/>
          <cell r="AQ843"/>
          <cell r="AR843"/>
          <cell r="AS843"/>
          <cell r="AT843"/>
          <cell r="AU843"/>
        </row>
        <row r="844">
          <cell r="A844"/>
          <cell r="B844"/>
          <cell r="C844"/>
          <cell r="D844"/>
          <cell r="E844"/>
          <cell r="F844"/>
          <cell r="G844"/>
          <cell r="H844"/>
          <cell r="I844"/>
          <cell r="J844"/>
          <cell r="K844"/>
          <cell r="L844"/>
          <cell r="M844"/>
          <cell r="N844"/>
          <cell r="O844"/>
          <cell r="P844"/>
          <cell r="Q844"/>
          <cell r="R844"/>
          <cell r="S844"/>
          <cell r="T844"/>
          <cell r="U844"/>
          <cell r="V844"/>
          <cell r="W844"/>
          <cell r="X844"/>
          <cell r="Y844"/>
          <cell r="Z844"/>
          <cell r="AA844"/>
          <cell r="AB844"/>
          <cell r="AC844"/>
          <cell r="AD844"/>
          <cell r="AE844"/>
          <cell r="AF844"/>
          <cell r="AG844"/>
          <cell r="AH844"/>
          <cell r="AI844"/>
          <cell r="AJ844"/>
          <cell r="AK844"/>
          <cell r="AL844"/>
          <cell r="AM844"/>
          <cell r="AN844"/>
          <cell r="AO844"/>
          <cell r="AP844"/>
          <cell r="AQ844"/>
          <cell r="AR844"/>
          <cell r="AS844"/>
          <cell r="AT844"/>
          <cell r="AU844"/>
        </row>
        <row r="845">
          <cell r="A845"/>
          <cell r="B845"/>
          <cell r="C845"/>
          <cell r="D845"/>
          <cell r="E845"/>
          <cell r="F845"/>
          <cell r="G845"/>
          <cell r="H845"/>
          <cell r="I845"/>
          <cell r="J845"/>
          <cell r="K845"/>
          <cell r="L845"/>
          <cell r="M845"/>
          <cell r="N845"/>
          <cell r="O845"/>
          <cell r="P845"/>
          <cell r="Q845"/>
          <cell r="R845"/>
          <cell r="S845"/>
          <cell r="T845"/>
          <cell r="U845"/>
          <cell r="V845"/>
          <cell r="W845"/>
          <cell r="X845"/>
          <cell r="Y845"/>
          <cell r="Z845"/>
          <cell r="AA845"/>
          <cell r="AB845"/>
          <cell r="AC845"/>
          <cell r="AD845"/>
          <cell r="AE845"/>
          <cell r="AF845"/>
          <cell r="AG845"/>
          <cell r="AH845"/>
          <cell r="AI845"/>
          <cell r="AJ845"/>
          <cell r="AK845"/>
          <cell r="AL845"/>
          <cell r="AM845"/>
          <cell r="AN845"/>
          <cell r="AO845"/>
          <cell r="AP845"/>
          <cell r="AQ845"/>
          <cell r="AR845"/>
          <cell r="AS845"/>
          <cell r="AT845"/>
          <cell r="AU845"/>
        </row>
        <row r="846">
          <cell r="A846"/>
          <cell r="B846"/>
          <cell r="C846"/>
          <cell r="D846"/>
          <cell r="E846"/>
          <cell r="F846"/>
          <cell r="G846"/>
          <cell r="H846"/>
          <cell r="I846"/>
          <cell r="J846"/>
          <cell r="K846"/>
          <cell r="L846"/>
          <cell r="M846"/>
          <cell r="N846"/>
          <cell r="O846"/>
          <cell r="P846"/>
          <cell r="Q846"/>
          <cell r="R846"/>
          <cell r="S846"/>
          <cell r="T846"/>
          <cell r="U846"/>
          <cell r="V846"/>
          <cell r="W846"/>
          <cell r="X846"/>
          <cell r="Y846"/>
          <cell r="Z846"/>
          <cell r="AA846"/>
          <cell r="AB846"/>
          <cell r="AC846"/>
          <cell r="AD846"/>
          <cell r="AE846"/>
          <cell r="AF846"/>
          <cell r="AG846"/>
          <cell r="AH846"/>
          <cell r="AI846"/>
          <cell r="AJ846"/>
          <cell r="AK846"/>
          <cell r="AL846"/>
          <cell r="AM846"/>
          <cell r="AN846"/>
          <cell r="AO846"/>
          <cell r="AP846"/>
          <cell r="AQ846"/>
          <cell r="AR846"/>
          <cell r="AS846"/>
          <cell r="AT846"/>
          <cell r="AU846"/>
        </row>
        <row r="847">
          <cell r="A847"/>
          <cell r="B847"/>
          <cell r="C847"/>
          <cell r="D847"/>
          <cell r="E847"/>
          <cell r="F847"/>
          <cell r="G847"/>
          <cell r="H847"/>
          <cell r="I847"/>
          <cell r="J847"/>
          <cell r="K847"/>
          <cell r="L847"/>
          <cell r="M847"/>
          <cell r="N847"/>
          <cell r="O847"/>
          <cell r="P847"/>
          <cell r="Q847"/>
          <cell r="R847"/>
          <cell r="S847"/>
          <cell r="T847"/>
          <cell r="U847"/>
          <cell r="V847"/>
          <cell r="W847"/>
          <cell r="X847"/>
          <cell r="Y847"/>
          <cell r="Z847"/>
          <cell r="AA847"/>
          <cell r="AB847"/>
          <cell r="AC847"/>
          <cell r="AD847"/>
          <cell r="AE847"/>
          <cell r="AF847"/>
          <cell r="AG847"/>
          <cell r="AH847"/>
          <cell r="AI847"/>
          <cell r="AJ847"/>
          <cell r="AK847"/>
          <cell r="AL847"/>
          <cell r="AM847"/>
          <cell r="AN847"/>
          <cell r="AO847"/>
          <cell r="AP847"/>
          <cell r="AQ847"/>
          <cell r="AR847"/>
          <cell r="AS847"/>
          <cell r="AT847"/>
          <cell r="AU847"/>
        </row>
        <row r="848">
          <cell r="A848"/>
          <cell r="B848"/>
          <cell r="C848"/>
          <cell r="D848"/>
          <cell r="E848"/>
          <cell r="F848"/>
          <cell r="G848"/>
          <cell r="H848"/>
          <cell r="I848"/>
          <cell r="J848"/>
          <cell r="K848"/>
          <cell r="L848"/>
          <cell r="M848"/>
          <cell r="N848"/>
          <cell r="O848"/>
          <cell r="P848"/>
          <cell r="Q848"/>
          <cell r="R848"/>
          <cell r="S848"/>
          <cell r="T848"/>
          <cell r="U848"/>
          <cell r="V848"/>
          <cell r="W848"/>
          <cell r="X848"/>
          <cell r="Y848"/>
          <cell r="Z848"/>
          <cell r="AA848"/>
          <cell r="AB848"/>
          <cell r="AC848"/>
          <cell r="AD848"/>
          <cell r="AE848"/>
          <cell r="AF848"/>
          <cell r="AG848"/>
          <cell r="AH848"/>
          <cell r="AI848"/>
          <cell r="AJ848"/>
          <cell r="AK848"/>
          <cell r="AL848"/>
          <cell r="AM848"/>
          <cell r="AN848"/>
          <cell r="AO848"/>
          <cell r="AP848"/>
          <cell r="AQ848"/>
          <cell r="AR848"/>
          <cell r="AS848"/>
          <cell r="AT848"/>
          <cell r="AU848"/>
        </row>
        <row r="849">
          <cell r="A849"/>
          <cell r="B849"/>
          <cell r="C849"/>
          <cell r="D849"/>
          <cell r="E849"/>
          <cell r="F849"/>
          <cell r="G849"/>
          <cell r="H849"/>
          <cell r="I849"/>
          <cell r="J849"/>
          <cell r="K849"/>
          <cell r="L849"/>
          <cell r="M849"/>
          <cell r="N849"/>
          <cell r="O849"/>
          <cell r="P849"/>
          <cell r="Q849"/>
          <cell r="R849"/>
          <cell r="S849"/>
          <cell r="T849"/>
          <cell r="U849"/>
          <cell r="V849"/>
          <cell r="W849"/>
          <cell r="X849"/>
          <cell r="Y849"/>
          <cell r="Z849"/>
          <cell r="AA849"/>
          <cell r="AB849"/>
          <cell r="AC849"/>
          <cell r="AD849"/>
          <cell r="AE849"/>
          <cell r="AF849"/>
          <cell r="AG849"/>
          <cell r="AH849"/>
          <cell r="AI849"/>
          <cell r="AJ849"/>
          <cell r="AK849"/>
          <cell r="AL849"/>
          <cell r="AM849"/>
          <cell r="AN849"/>
          <cell r="AO849"/>
          <cell r="AP849"/>
          <cell r="AQ849"/>
          <cell r="AR849"/>
          <cell r="AS849"/>
          <cell r="AT849"/>
          <cell r="AU849"/>
        </row>
        <row r="850">
          <cell r="A850"/>
          <cell r="B850"/>
          <cell r="C850"/>
          <cell r="D850"/>
          <cell r="E850"/>
          <cell r="F850"/>
          <cell r="G850"/>
          <cell r="H850"/>
          <cell r="I850"/>
          <cell r="J850"/>
          <cell r="K850"/>
          <cell r="L850"/>
          <cell r="M850"/>
          <cell r="N850"/>
          <cell r="O850"/>
          <cell r="P850"/>
          <cell r="Q850"/>
          <cell r="R850"/>
          <cell r="S850"/>
          <cell r="T850"/>
          <cell r="U850"/>
          <cell r="V850"/>
          <cell r="W850"/>
          <cell r="X850"/>
          <cell r="Y850"/>
          <cell r="Z850"/>
          <cell r="AA850"/>
          <cell r="AB850"/>
          <cell r="AC850"/>
          <cell r="AD850"/>
          <cell r="AE850"/>
          <cell r="AF850"/>
          <cell r="AG850"/>
          <cell r="AH850"/>
          <cell r="AI850"/>
          <cell r="AJ850"/>
          <cell r="AK850"/>
          <cell r="AL850"/>
          <cell r="AM850"/>
          <cell r="AN850"/>
          <cell r="AO850"/>
          <cell r="AP850"/>
          <cell r="AQ850"/>
          <cell r="AR850"/>
          <cell r="AS850"/>
          <cell r="AT850"/>
          <cell r="AU850"/>
        </row>
        <row r="851">
          <cell r="A851"/>
          <cell r="B851"/>
          <cell r="C851"/>
          <cell r="D851"/>
          <cell r="E851"/>
          <cell r="F851"/>
          <cell r="G851"/>
          <cell r="H851"/>
          <cell r="I851"/>
          <cell r="J851"/>
          <cell r="K851"/>
          <cell r="L851"/>
          <cell r="M851"/>
          <cell r="N851"/>
          <cell r="O851"/>
          <cell r="P851"/>
          <cell r="Q851"/>
          <cell r="R851"/>
          <cell r="S851"/>
          <cell r="T851"/>
          <cell r="U851"/>
          <cell r="V851"/>
          <cell r="W851"/>
          <cell r="X851"/>
          <cell r="Y851"/>
          <cell r="Z851"/>
          <cell r="AA851"/>
          <cell r="AB851"/>
          <cell r="AC851"/>
          <cell r="AD851"/>
          <cell r="AE851"/>
          <cell r="AF851"/>
          <cell r="AG851"/>
          <cell r="AH851"/>
          <cell r="AI851"/>
          <cell r="AJ851"/>
          <cell r="AK851"/>
          <cell r="AL851"/>
          <cell r="AM851"/>
          <cell r="AN851"/>
          <cell r="AO851"/>
          <cell r="AP851"/>
          <cell r="AQ851"/>
          <cell r="AR851"/>
          <cell r="AS851"/>
          <cell r="AT851"/>
          <cell r="AU851"/>
        </row>
        <row r="852">
          <cell r="A852"/>
          <cell r="B852"/>
          <cell r="C852"/>
          <cell r="D852"/>
          <cell r="E852"/>
          <cell r="F852"/>
          <cell r="G852"/>
          <cell r="H852"/>
          <cell r="I852"/>
          <cell r="J852"/>
          <cell r="K852"/>
          <cell r="L852"/>
          <cell r="M852"/>
          <cell r="N852"/>
          <cell r="O852"/>
          <cell r="P852"/>
          <cell r="Q852"/>
          <cell r="R852"/>
          <cell r="S852"/>
          <cell r="T852"/>
          <cell r="U852"/>
          <cell r="V852"/>
          <cell r="W852"/>
          <cell r="X852"/>
          <cell r="Y852"/>
          <cell r="Z852"/>
          <cell r="AA852"/>
          <cell r="AB852"/>
          <cell r="AC852"/>
          <cell r="AD852"/>
          <cell r="AE852"/>
          <cell r="AF852"/>
          <cell r="AG852"/>
          <cell r="AH852"/>
          <cell r="AI852"/>
          <cell r="AJ852"/>
          <cell r="AK852"/>
          <cell r="AL852"/>
          <cell r="AM852"/>
          <cell r="AN852"/>
          <cell r="AO852"/>
          <cell r="AP852"/>
          <cell r="AQ852"/>
          <cell r="AR852"/>
          <cell r="AS852"/>
          <cell r="AT852"/>
          <cell r="AU852"/>
        </row>
        <row r="853">
          <cell r="A853"/>
          <cell r="B853"/>
          <cell r="C853"/>
          <cell r="D853"/>
          <cell r="E853"/>
          <cell r="F853"/>
          <cell r="G853"/>
          <cell r="H853"/>
          <cell r="I853"/>
          <cell r="J853"/>
          <cell r="K853"/>
          <cell r="L853"/>
          <cell r="M853"/>
          <cell r="N853"/>
          <cell r="O853"/>
          <cell r="P853"/>
          <cell r="Q853"/>
          <cell r="R853"/>
          <cell r="S853"/>
          <cell r="T853"/>
          <cell r="U853"/>
          <cell r="V853"/>
          <cell r="W853"/>
          <cell r="X853"/>
          <cell r="Y853"/>
          <cell r="Z853"/>
          <cell r="AA853"/>
          <cell r="AB853"/>
          <cell r="AC853"/>
          <cell r="AD853"/>
          <cell r="AE853"/>
          <cell r="AF853"/>
          <cell r="AG853"/>
          <cell r="AH853"/>
          <cell r="AI853"/>
          <cell r="AJ853"/>
          <cell r="AK853"/>
          <cell r="AL853"/>
          <cell r="AM853"/>
          <cell r="AN853"/>
          <cell r="AO853"/>
          <cell r="AP853"/>
          <cell r="AQ853"/>
          <cell r="AR853"/>
          <cell r="AS853"/>
          <cell r="AT853"/>
          <cell r="AU853"/>
        </row>
        <row r="854">
          <cell r="A854"/>
          <cell r="B854"/>
          <cell r="C854"/>
          <cell r="D854"/>
          <cell r="E854"/>
          <cell r="F854"/>
          <cell r="G854"/>
          <cell r="H854"/>
          <cell r="I854"/>
          <cell r="J854"/>
          <cell r="K854"/>
          <cell r="L854"/>
          <cell r="M854"/>
          <cell r="N854"/>
          <cell r="O854"/>
          <cell r="P854"/>
          <cell r="Q854"/>
          <cell r="R854"/>
          <cell r="S854"/>
          <cell r="T854"/>
          <cell r="U854"/>
          <cell r="V854"/>
          <cell r="W854"/>
          <cell r="X854"/>
          <cell r="Y854"/>
          <cell r="Z854"/>
          <cell r="AA854"/>
          <cell r="AB854"/>
          <cell r="AC854"/>
          <cell r="AD854"/>
          <cell r="AE854"/>
          <cell r="AF854"/>
          <cell r="AG854"/>
          <cell r="AH854"/>
          <cell r="AI854"/>
          <cell r="AJ854"/>
          <cell r="AK854"/>
          <cell r="AL854"/>
          <cell r="AM854"/>
          <cell r="AN854"/>
          <cell r="AO854"/>
          <cell r="AP854"/>
          <cell r="AQ854"/>
          <cell r="AR854"/>
          <cell r="AS854"/>
          <cell r="AT854"/>
          <cell r="AU854"/>
        </row>
        <row r="855">
          <cell r="A855"/>
          <cell r="B855"/>
          <cell r="C855"/>
          <cell r="D855"/>
          <cell r="E855"/>
          <cell r="F855"/>
          <cell r="G855"/>
          <cell r="H855"/>
          <cell r="I855"/>
          <cell r="J855"/>
          <cell r="K855"/>
          <cell r="L855"/>
          <cell r="M855"/>
          <cell r="N855"/>
          <cell r="O855"/>
          <cell r="P855"/>
          <cell r="Q855"/>
          <cell r="R855"/>
          <cell r="S855"/>
          <cell r="T855"/>
          <cell r="U855"/>
          <cell r="V855"/>
          <cell r="W855"/>
          <cell r="X855"/>
          <cell r="Y855"/>
          <cell r="Z855"/>
          <cell r="AA855"/>
          <cell r="AB855"/>
          <cell r="AC855"/>
          <cell r="AD855"/>
          <cell r="AE855"/>
          <cell r="AF855"/>
          <cell r="AG855"/>
          <cell r="AH855"/>
          <cell r="AI855"/>
          <cell r="AJ855"/>
          <cell r="AK855"/>
          <cell r="AL855"/>
          <cell r="AM855"/>
          <cell r="AN855"/>
          <cell r="AO855"/>
          <cell r="AP855"/>
          <cell r="AQ855"/>
          <cell r="AR855"/>
          <cell r="AS855"/>
          <cell r="AT855"/>
          <cell r="AU855"/>
        </row>
        <row r="856">
          <cell r="A856"/>
          <cell r="B856"/>
          <cell r="C856"/>
          <cell r="D856"/>
          <cell r="E856"/>
          <cell r="F856"/>
          <cell r="G856"/>
          <cell r="H856"/>
          <cell r="I856"/>
          <cell r="J856"/>
          <cell r="K856"/>
          <cell r="L856"/>
          <cell r="M856"/>
          <cell r="N856"/>
          <cell r="O856"/>
          <cell r="P856"/>
          <cell r="Q856"/>
          <cell r="R856"/>
          <cell r="S856"/>
          <cell r="T856"/>
          <cell r="U856"/>
          <cell r="V856"/>
          <cell r="W856"/>
          <cell r="X856"/>
          <cell r="Y856"/>
          <cell r="Z856"/>
          <cell r="AA856"/>
          <cell r="AB856"/>
          <cell r="AC856"/>
          <cell r="AD856"/>
          <cell r="AE856"/>
          <cell r="AF856"/>
          <cell r="AG856"/>
          <cell r="AH856"/>
          <cell r="AI856"/>
          <cell r="AJ856"/>
          <cell r="AK856"/>
          <cell r="AL856"/>
          <cell r="AM856"/>
          <cell r="AN856"/>
          <cell r="AO856"/>
          <cell r="AP856"/>
          <cell r="AQ856"/>
          <cell r="AR856"/>
          <cell r="AS856"/>
          <cell r="AT856"/>
          <cell r="AU856"/>
        </row>
        <row r="857">
          <cell r="A857"/>
          <cell r="B857"/>
          <cell r="C857"/>
          <cell r="D857"/>
          <cell r="E857"/>
          <cell r="F857"/>
          <cell r="G857"/>
          <cell r="H857"/>
          <cell r="I857"/>
          <cell r="J857"/>
          <cell r="K857"/>
          <cell r="L857"/>
          <cell r="M857"/>
          <cell r="N857"/>
          <cell r="O857"/>
          <cell r="P857"/>
          <cell r="Q857"/>
          <cell r="R857"/>
          <cell r="S857"/>
          <cell r="T857"/>
          <cell r="U857"/>
          <cell r="V857"/>
          <cell r="W857"/>
          <cell r="X857"/>
          <cell r="Y857"/>
          <cell r="Z857"/>
          <cell r="AA857"/>
          <cell r="AB857"/>
          <cell r="AC857"/>
          <cell r="AD857"/>
          <cell r="AE857"/>
          <cell r="AF857"/>
          <cell r="AG857"/>
          <cell r="AH857"/>
          <cell r="AI857"/>
          <cell r="AJ857"/>
          <cell r="AK857"/>
          <cell r="AL857"/>
          <cell r="AM857"/>
          <cell r="AN857"/>
          <cell r="AO857"/>
          <cell r="AP857"/>
          <cell r="AQ857"/>
          <cell r="AR857"/>
          <cell r="AS857"/>
          <cell r="AT857"/>
          <cell r="AU857"/>
        </row>
        <row r="858">
          <cell r="A858"/>
          <cell r="B858"/>
          <cell r="C858"/>
          <cell r="D858"/>
          <cell r="E858"/>
          <cell r="F858"/>
          <cell r="G858"/>
          <cell r="H858"/>
          <cell r="I858"/>
          <cell r="J858"/>
          <cell r="K858"/>
          <cell r="L858"/>
          <cell r="M858"/>
          <cell r="N858"/>
          <cell r="O858"/>
          <cell r="P858"/>
          <cell r="Q858"/>
          <cell r="R858"/>
          <cell r="S858"/>
          <cell r="T858"/>
          <cell r="U858"/>
          <cell r="V858"/>
          <cell r="W858"/>
          <cell r="X858"/>
          <cell r="Y858"/>
          <cell r="Z858"/>
          <cell r="AA858"/>
          <cell r="AB858"/>
          <cell r="AC858"/>
          <cell r="AD858"/>
          <cell r="AE858"/>
          <cell r="AF858"/>
          <cell r="AG858"/>
          <cell r="AH858"/>
          <cell r="AI858"/>
          <cell r="AJ858"/>
          <cell r="AK858"/>
          <cell r="AL858"/>
          <cell r="AM858"/>
          <cell r="AN858"/>
          <cell r="AO858"/>
          <cell r="AP858"/>
          <cell r="AQ858"/>
          <cell r="AR858"/>
          <cell r="AS858"/>
          <cell r="AT858"/>
          <cell r="AU858"/>
        </row>
        <row r="859">
          <cell r="A859"/>
          <cell r="B859"/>
          <cell r="C859"/>
          <cell r="D859"/>
          <cell r="E859"/>
          <cell r="F859"/>
          <cell r="G859"/>
          <cell r="H859"/>
          <cell r="I859"/>
          <cell r="J859"/>
          <cell r="K859"/>
          <cell r="L859"/>
          <cell r="M859"/>
          <cell r="N859"/>
          <cell r="O859"/>
          <cell r="P859"/>
          <cell r="Q859"/>
          <cell r="R859"/>
          <cell r="S859"/>
          <cell r="T859"/>
          <cell r="U859"/>
          <cell r="V859"/>
          <cell r="W859"/>
          <cell r="X859"/>
          <cell r="Y859"/>
          <cell r="Z859"/>
          <cell r="AA859"/>
          <cell r="AB859"/>
          <cell r="AC859"/>
          <cell r="AD859"/>
          <cell r="AE859"/>
          <cell r="AF859"/>
          <cell r="AG859"/>
          <cell r="AH859"/>
          <cell r="AI859"/>
          <cell r="AJ859"/>
          <cell r="AK859"/>
          <cell r="AL859"/>
          <cell r="AM859"/>
          <cell r="AN859"/>
          <cell r="AO859"/>
          <cell r="AP859"/>
          <cell r="AQ859"/>
          <cell r="AR859"/>
          <cell r="AS859"/>
          <cell r="AT859"/>
          <cell r="AU859"/>
        </row>
        <row r="860">
          <cell r="A860"/>
          <cell r="B860"/>
          <cell r="C860"/>
          <cell r="D860"/>
          <cell r="E860"/>
          <cell r="F860"/>
          <cell r="G860"/>
          <cell r="H860"/>
          <cell r="I860"/>
          <cell r="J860"/>
          <cell r="K860"/>
          <cell r="L860"/>
          <cell r="M860"/>
          <cell r="N860"/>
          <cell r="O860"/>
          <cell r="P860"/>
          <cell r="Q860"/>
          <cell r="R860"/>
          <cell r="S860"/>
          <cell r="T860"/>
          <cell r="U860"/>
          <cell r="V860"/>
          <cell r="W860"/>
          <cell r="X860"/>
          <cell r="Y860"/>
          <cell r="Z860"/>
          <cell r="AA860"/>
          <cell r="AB860"/>
          <cell r="AC860"/>
          <cell r="AD860"/>
          <cell r="AE860"/>
          <cell r="AF860"/>
          <cell r="AG860"/>
          <cell r="AH860"/>
          <cell r="AI860"/>
          <cell r="AJ860"/>
          <cell r="AK860"/>
          <cell r="AL860"/>
          <cell r="AM860"/>
          <cell r="AN860"/>
          <cell r="AO860"/>
          <cell r="AP860"/>
          <cell r="AQ860"/>
          <cell r="AR860"/>
          <cell r="AS860"/>
          <cell r="AT860"/>
          <cell r="AU860"/>
        </row>
        <row r="861">
          <cell r="A861"/>
          <cell r="B861"/>
          <cell r="C861"/>
          <cell r="D861"/>
          <cell r="E861"/>
          <cell r="F861"/>
          <cell r="G861"/>
          <cell r="H861"/>
          <cell r="I861"/>
          <cell r="J861"/>
          <cell r="K861"/>
          <cell r="L861"/>
          <cell r="M861"/>
          <cell r="N861"/>
          <cell r="O861"/>
          <cell r="P861"/>
          <cell r="Q861"/>
          <cell r="R861"/>
          <cell r="S861"/>
          <cell r="T861"/>
          <cell r="U861"/>
          <cell r="V861"/>
          <cell r="W861"/>
          <cell r="X861"/>
          <cell r="Y861"/>
          <cell r="Z861"/>
          <cell r="AA861"/>
          <cell r="AB861"/>
          <cell r="AC861"/>
          <cell r="AD861"/>
          <cell r="AE861"/>
          <cell r="AF861"/>
          <cell r="AG861"/>
          <cell r="AH861"/>
          <cell r="AI861"/>
          <cell r="AJ861"/>
          <cell r="AK861"/>
          <cell r="AL861"/>
          <cell r="AM861"/>
          <cell r="AN861"/>
          <cell r="AO861"/>
          <cell r="AP861"/>
          <cell r="AQ861"/>
          <cell r="AR861"/>
          <cell r="AS861"/>
          <cell r="AT861"/>
          <cell r="AU861"/>
        </row>
        <row r="862">
          <cell r="A862"/>
          <cell r="B862"/>
          <cell r="C862"/>
          <cell r="D862"/>
          <cell r="E862"/>
          <cell r="F862"/>
          <cell r="G862"/>
          <cell r="H862"/>
          <cell r="I862"/>
          <cell r="J862"/>
          <cell r="K862"/>
          <cell r="L862"/>
          <cell r="M862"/>
          <cell r="N862"/>
          <cell r="O862"/>
          <cell r="P862"/>
          <cell r="Q862"/>
          <cell r="R862"/>
          <cell r="S862"/>
          <cell r="T862"/>
          <cell r="U862"/>
          <cell r="V862"/>
          <cell r="W862"/>
          <cell r="X862"/>
          <cell r="Y862"/>
          <cell r="Z862"/>
          <cell r="AA862"/>
          <cell r="AB862"/>
          <cell r="AC862"/>
          <cell r="AD862"/>
          <cell r="AE862"/>
          <cell r="AF862"/>
          <cell r="AG862"/>
          <cell r="AH862"/>
          <cell r="AI862"/>
          <cell r="AJ862"/>
          <cell r="AK862"/>
          <cell r="AL862"/>
          <cell r="AM862"/>
          <cell r="AN862"/>
          <cell r="AO862"/>
          <cell r="AP862"/>
          <cell r="AQ862"/>
          <cell r="AR862"/>
          <cell r="AS862"/>
          <cell r="AT862"/>
          <cell r="AU862"/>
        </row>
        <row r="863">
          <cell r="A863"/>
          <cell r="B863"/>
          <cell r="C863"/>
          <cell r="D863"/>
          <cell r="E863"/>
          <cell r="F863"/>
          <cell r="G863"/>
          <cell r="H863"/>
          <cell r="I863"/>
          <cell r="J863"/>
          <cell r="K863"/>
          <cell r="L863"/>
          <cell r="M863"/>
          <cell r="N863"/>
          <cell r="O863"/>
          <cell r="P863"/>
          <cell r="Q863"/>
          <cell r="R863"/>
          <cell r="S863"/>
          <cell r="T863"/>
          <cell r="U863"/>
          <cell r="V863"/>
          <cell r="W863"/>
          <cell r="X863"/>
          <cell r="Y863"/>
          <cell r="Z863"/>
          <cell r="AA863"/>
          <cell r="AB863"/>
          <cell r="AC863"/>
          <cell r="AD863"/>
          <cell r="AE863"/>
          <cell r="AF863"/>
          <cell r="AG863"/>
          <cell r="AH863"/>
          <cell r="AI863"/>
          <cell r="AJ863"/>
          <cell r="AK863"/>
          <cell r="AL863"/>
          <cell r="AM863"/>
          <cell r="AN863"/>
          <cell r="AO863"/>
          <cell r="AP863"/>
          <cell r="AQ863"/>
          <cell r="AR863"/>
          <cell r="AS863"/>
          <cell r="AT863"/>
          <cell r="AU863"/>
        </row>
        <row r="864">
          <cell r="A864"/>
          <cell r="B864"/>
          <cell r="C864"/>
          <cell r="D864"/>
          <cell r="E864"/>
          <cell r="F864"/>
          <cell r="G864"/>
          <cell r="H864"/>
          <cell r="I864"/>
          <cell r="J864"/>
          <cell r="K864"/>
          <cell r="L864"/>
          <cell r="M864"/>
          <cell r="N864"/>
          <cell r="O864"/>
          <cell r="P864"/>
          <cell r="Q864"/>
          <cell r="R864"/>
          <cell r="S864"/>
          <cell r="T864"/>
          <cell r="U864"/>
          <cell r="V864"/>
          <cell r="W864"/>
          <cell r="X864"/>
          <cell r="Y864"/>
          <cell r="Z864"/>
          <cell r="AA864"/>
          <cell r="AB864"/>
          <cell r="AC864"/>
          <cell r="AD864"/>
          <cell r="AE864"/>
          <cell r="AF864"/>
          <cell r="AG864"/>
          <cell r="AH864"/>
          <cell r="AI864"/>
          <cell r="AJ864"/>
          <cell r="AK864"/>
          <cell r="AL864"/>
          <cell r="AM864"/>
          <cell r="AN864"/>
          <cell r="AO864"/>
          <cell r="AP864"/>
          <cell r="AQ864"/>
          <cell r="AR864"/>
          <cell r="AS864"/>
          <cell r="AT864"/>
          <cell r="AU864"/>
        </row>
        <row r="865">
          <cell r="A865"/>
          <cell r="B865"/>
          <cell r="C865"/>
          <cell r="D865"/>
          <cell r="E865"/>
          <cell r="F865"/>
          <cell r="G865"/>
          <cell r="H865"/>
          <cell r="I865"/>
          <cell r="J865"/>
          <cell r="K865"/>
          <cell r="L865"/>
          <cell r="M865"/>
          <cell r="N865"/>
          <cell r="O865"/>
          <cell r="P865"/>
          <cell r="Q865"/>
          <cell r="R865"/>
          <cell r="S865"/>
          <cell r="T865"/>
          <cell r="U865"/>
          <cell r="V865"/>
          <cell r="W865"/>
          <cell r="X865"/>
          <cell r="Y865"/>
          <cell r="Z865"/>
          <cell r="AA865"/>
          <cell r="AB865"/>
          <cell r="AC865"/>
          <cell r="AD865"/>
          <cell r="AE865"/>
          <cell r="AF865"/>
          <cell r="AG865"/>
          <cell r="AH865"/>
          <cell r="AI865"/>
          <cell r="AJ865"/>
          <cell r="AK865"/>
          <cell r="AL865"/>
          <cell r="AM865"/>
          <cell r="AN865"/>
          <cell r="AO865"/>
          <cell r="AP865"/>
          <cell r="AQ865"/>
          <cell r="AR865"/>
          <cell r="AS865"/>
          <cell r="AT865"/>
          <cell r="AU865"/>
        </row>
        <row r="866">
          <cell r="A866"/>
          <cell r="B866"/>
          <cell r="C866"/>
          <cell r="D866"/>
          <cell r="E866"/>
          <cell r="F866"/>
          <cell r="G866"/>
          <cell r="H866"/>
          <cell r="I866"/>
          <cell r="J866"/>
          <cell r="K866"/>
          <cell r="L866"/>
          <cell r="M866"/>
          <cell r="N866"/>
          <cell r="O866"/>
          <cell r="P866"/>
          <cell r="Q866"/>
          <cell r="R866"/>
          <cell r="S866"/>
          <cell r="T866"/>
          <cell r="U866"/>
          <cell r="V866"/>
          <cell r="W866"/>
          <cell r="X866"/>
          <cell r="Y866"/>
          <cell r="Z866"/>
          <cell r="AA866"/>
          <cell r="AB866"/>
          <cell r="AC866"/>
          <cell r="AD866"/>
          <cell r="AE866"/>
          <cell r="AF866"/>
          <cell r="AG866"/>
          <cell r="AH866"/>
          <cell r="AI866"/>
          <cell r="AJ866"/>
          <cell r="AK866"/>
          <cell r="AL866"/>
          <cell r="AM866"/>
          <cell r="AN866"/>
          <cell r="AO866"/>
          <cell r="AP866"/>
          <cell r="AQ866"/>
          <cell r="AR866"/>
          <cell r="AS866"/>
          <cell r="AT866"/>
          <cell r="AU866"/>
        </row>
        <row r="867">
          <cell r="A867"/>
          <cell r="B867"/>
          <cell r="C867"/>
          <cell r="D867"/>
          <cell r="E867"/>
          <cell r="F867"/>
          <cell r="G867"/>
          <cell r="H867"/>
          <cell r="I867"/>
          <cell r="J867"/>
          <cell r="K867"/>
          <cell r="L867"/>
          <cell r="M867"/>
          <cell r="N867"/>
          <cell r="O867"/>
          <cell r="P867"/>
          <cell r="Q867"/>
          <cell r="R867"/>
          <cell r="S867"/>
          <cell r="T867"/>
          <cell r="U867"/>
          <cell r="V867"/>
          <cell r="W867"/>
          <cell r="X867"/>
          <cell r="Y867"/>
          <cell r="Z867"/>
          <cell r="AA867"/>
          <cell r="AB867"/>
          <cell r="AC867"/>
          <cell r="AD867"/>
          <cell r="AE867"/>
          <cell r="AF867"/>
          <cell r="AG867"/>
          <cell r="AH867"/>
          <cell r="AI867"/>
          <cell r="AJ867"/>
          <cell r="AK867"/>
          <cell r="AL867"/>
          <cell r="AM867"/>
          <cell r="AN867"/>
          <cell r="AO867"/>
          <cell r="AP867"/>
          <cell r="AQ867"/>
          <cell r="AR867"/>
          <cell r="AS867"/>
          <cell r="AT867"/>
          <cell r="AU867"/>
        </row>
        <row r="868">
          <cell r="A868"/>
          <cell r="B868"/>
          <cell r="C868"/>
          <cell r="D868"/>
          <cell r="E868"/>
          <cell r="F868"/>
          <cell r="G868"/>
          <cell r="H868"/>
          <cell r="I868"/>
          <cell r="J868"/>
          <cell r="K868"/>
          <cell r="L868"/>
          <cell r="M868"/>
          <cell r="N868"/>
          <cell r="O868"/>
          <cell r="P868"/>
          <cell r="Q868"/>
          <cell r="R868"/>
          <cell r="S868"/>
          <cell r="T868"/>
          <cell r="U868"/>
          <cell r="V868"/>
          <cell r="W868"/>
          <cell r="X868"/>
          <cell r="Y868"/>
          <cell r="Z868"/>
          <cell r="AA868"/>
          <cell r="AB868"/>
          <cell r="AC868"/>
          <cell r="AD868"/>
          <cell r="AE868"/>
          <cell r="AF868"/>
          <cell r="AG868"/>
          <cell r="AH868"/>
          <cell r="AI868"/>
          <cell r="AJ868"/>
          <cell r="AK868"/>
          <cell r="AL868"/>
          <cell r="AM868"/>
          <cell r="AN868"/>
          <cell r="AO868"/>
          <cell r="AP868"/>
          <cell r="AQ868"/>
          <cell r="AR868"/>
          <cell r="AS868"/>
          <cell r="AT868"/>
          <cell r="AU868"/>
        </row>
        <row r="869">
          <cell r="A869"/>
          <cell r="B869"/>
          <cell r="C869"/>
          <cell r="D869"/>
          <cell r="E869"/>
          <cell r="F869"/>
          <cell r="G869"/>
          <cell r="H869"/>
          <cell r="I869"/>
          <cell r="J869"/>
          <cell r="K869"/>
          <cell r="L869"/>
          <cell r="M869"/>
          <cell r="N869"/>
          <cell r="O869"/>
          <cell r="P869"/>
          <cell r="Q869"/>
          <cell r="R869"/>
          <cell r="S869"/>
          <cell r="T869"/>
          <cell r="U869"/>
          <cell r="V869"/>
          <cell r="W869"/>
          <cell r="X869"/>
          <cell r="Y869"/>
          <cell r="Z869"/>
          <cell r="AA869"/>
          <cell r="AB869"/>
          <cell r="AC869"/>
          <cell r="AD869"/>
          <cell r="AE869"/>
          <cell r="AF869"/>
          <cell r="AG869"/>
          <cell r="AH869"/>
          <cell r="AI869"/>
          <cell r="AJ869"/>
          <cell r="AK869"/>
          <cell r="AL869"/>
          <cell r="AM869"/>
          <cell r="AN869"/>
          <cell r="AO869"/>
          <cell r="AP869"/>
          <cell r="AQ869"/>
          <cell r="AR869"/>
          <cell r="AS869"/>
          <cell r="AT869"/>
          <cell r="AU869"/>
        </row>
        <row r="870">
          <cell r="A870"/>
          <cell r="B870"/>
          <cell r="C870"/>
          <cell r="D870"/>
          <cell r="E870"/>
          <cell r="F870"/>
          <cell r="G870"/>
          <cell r="H870"/>
          <cell r="I870"/>
          <cell r="J870"/>
          <cell r="K870"/>
          <cell r="L870"/>
          <cell r="M870"/>
          <cell r="N870"/>
          <cell r="O870"/>
          <cell r="P870"/>
          <cell r="Q870"/>
          <cell r="R870"/>
          <cell r="S870"/>
          <cell r="T870"/>
          <cell r="U870"/>
          <cell r="V870"/>
          <cell r="W870"/>
          <cell r="X870"/>
          <cell r="Y870"/>
          <cell r="Z870"/>
          <cell r="AA870"/>
          <cell r="AB870"/>
          <cell r="AC870"/>
          <cell r="AD870"/>
          <cell r="AE870"/>
          <cell r="AF870"/>
          <cell r="AG870"/>
          <cell r="AH870"/>
          <cell r="AI870"/>
          <cell r="AJ870"/>
          <cell r="AK870"/>
          <cell r="AL870"/>
          <cell r="AM870"/>
          <cell r="AN870"/>
          <cell r="AO870"/>
          <cell r="AP870"/>
          <cell r="AQ870"/>
          <cell r="AR870"/>
          <cell r="AS870"/>
          <cell r="AT870"/>
          <cell r="AU870"/>
        </row>
        <row r="871">
          <cell r="A871"/>
          <cell r="B871"/>
          <cell r="C871"/>
          <cell r="D871"/>
          <cell r="E871"/>
          <cell r="F871"/>
          <cell r="G871"/>
          <cell r="H871"/>
          <cell r="I871"/>
          <cell r="J871"/>
          <cell r="K871"/>
          <cell r="L871"/>
          <cell r="M871"/>
          <cell r="N871"/>
          <cell r="O871"/>
          <cell r="P871"/>
          <cell r="Q871"/>
          <cell r="R871"/>
          <cell r="S871"/>
          <cell r="T871"/>
          <cell r="U871"/>
          <cell r="V871"/>
          <cell r="W871"/>
          <cell r="X871"/>
          <cell r="Y871"/>
          <cell r="Z871"/>
          <cell r="AA871"/>
          <cell r="AB871"/>
          <cell r="AC871"/>
          <cell r="AD871"/>
          <cell r="AE871"/>
          <cell r="AF871"/>
          <cell r="AG871"/>
          <cell r="AH871"/>
          <cell r="AI871"/>
          <cell r="AJ871"/>
          <cell r="AK871"/>
          <cell r="AL871"/>
          <cell r="AM871"/>
          <cell r="AN871"/>
          <cell r="AO871"/>
          <cell r="AP871"/>
          <cell r="AQ871"/>
          <cell r="AR871"/>
          <cell r="AS871"/>
          <cell r="AT871"/>
          <cell r="AU871"/>
        </row>
        <row r="872">
          <cell r="A872"/>
          <cell r="B872"/>
          <cell r="C872"/>
          <cell r="D872"/>
          <cell r="E872"/>
          <cell r="F872"/>
          <cell r="G872"/>
          <cell r="H872"/>
          <cell r="I872"/>
          <cell r="J872"/>
          <cell r="K872"/>
          <cell r="L872"/>
          <cell r="M872"/>
          <cell r="N872"/>
          <cell r="O872"/>
          <cell r="P872"/>
          <cell r="Q872"/>
          <cell r="R872"/>
          <cell r="S872"/>
          <cell r="T872"/>
          <cell r="U872"/>
          <cell r="V872"/>
          <cell r="W872"/>
          <cell r="X872"/>
          <cell r="Y872"/>
          <cell r="Z872"/>
          <cell r="AA872"/>
          <cell r="AB872"/>
          <cell r="AC872"/>
          <cell r="AD872"/>
          <cell r="AE872"/>
          <cell r="AF872"/>
          <cell r="AG872"/>
          <cell r="AH872"/>
          <cell r="AI872"/>
          <cell r="AJ872"/>
          <cell r="AK872"/>
          <cell r="AL872"/>
          <cell r="AM872"/>
          <cell r="AN872"/>
          <cell r="AO872"/>
          <cell r="AP872"/>
          <cell r="AQ872"/>
          <cell r="AR872"/>
          <cell r="AS872"/>
          <cell r="AT872"/>
          <cell r="AU872"/>
        </row>
        <row r="873">
          <cell r="A873"/>
          <cell r="B873"/>
          <cell r="C873"/>
          <cell r="D873"/>
          <cell r="E873"/>
          <cell r="F873"/>
          <cell r="G873"/>
          <cell r="H873"/>
          <cell r="I873"/>
          <cell r="J873"/>
          <cell r="K873"/>
          <cell r="L873"/>
          <cell r="M873"/>
          <cell r="N873"/>
          <cell r="O873"/>
          <cell r="P873"/>
          <cell r="Q873"/>
          <cell r="R873"/>
          <cell r="S873"/>
          <cell r="T873"/>
          <cell r="U873"/>
          <cell r="V873"/>
          <cell r="W873"/>
          <cell r="X873"/>
          <cell r="Y873"/>
          <cell r="Z873"/>
          <cell r="AA873"/>
          <cell r="AB873"/>
          <cell r="AC873"/>
          <cell r="AD873"/>
          <cell r="AE873"/>
          <cell r="AF873"/>
          <cell r="AG873"/>
          <cell r="AH873"/>
          <cell r="AI873"/>
          <cell r="AJ873"/>
          <cell r="AK873"/>
          <cell r="AL873"/>
          <cell r="AM873"/>
          <cell r="AN873"/>
          <cell r="AO873"/>
          <cell r="AP873"/>
          <cell r="AQ873"/>
          <cell r="AR873"/>
          <cell r="AS873"/>
          <cell r="AT873"/>
          <cell r="AU873"/>
        </row>
        <row r="874">
          <cell r="A874"/>
          <cell r="B874"/>
          <cell r="C874"/>
          <cell r="D874"/>
          <cell r="E874"/>
          <cell r="F874"/>
          <cell r="G874"/>
          <cell r="H874"/>
          <cell r="I874"/>
          <cell r="J874"/>
          <cell r="K874"/>
          <cell r="L874"/>
          <cell r="M874"/>
          <cell r="N874"/>
          <cell r="O874"/>
          <cell r="P874"/>
          <cell r="Q874"/>
          <cell r="R874"/>
          <cell r="S874"/>
          <cell r="T874"/>
          <cell r="U874"/>
          <cell r="V874"/>
          <cell r="W874"/>
          <cell r="X874"/>
          <cell r="Y874"/>
          <cell r="Z874"/>
          <cell r="AA874"/>
          <cell r="AB874"/>
          <cell r="AC874"/>
          <cell r="AD874"/>
          <cell r="AE874"/>
          <cell r="AF874"/>
          <cell r="AG874"/>
          <cell r="AH874"/>
          <cell r="AI874"/>
          <cell r="AJ874"/>
          <cell r="AK874"/>
          <cell r="AL874"/>
          <cell r="AM874"/>
          <cell r="AN874"/>
          <cell r="AO874"/>
          <cell r="AP874"/>
          <cell r="AQ874"/>
          <cell r="AR874"/>
          <cell r="AS874"/>
          <cell r="AT874"/>
          <cell r="AU874"/>
        </row>
        <row r="875">
          <cell r="A875"/>
          <cell r="B875"/>
          <cell r="C875"/>
          <cell r="D875"/>
          <cell r="E875"/>
          <cell r="F875"/>
          <cell r="G875"/>
          <cell r="H875"/>
          <cell r="I875"/>
          <cell r="J875"/>
          <cell r="K875"/>
          <cell r="L875"/>
          <cell r="M875"/>
          <cell r="N875"/>
          <cell r="O875"/>
          <cell r="P875"/>
          <cell r="Q875"/>
          <cell r="R875"/>
          <cell r="S875"/>
          <cell r="T875"/>
          <cell r="U875"/>
          <cell r="V875"/>
          <cell r="W875"/>
          <cell r="X875"/>
          <cell r="Y875"/>
          <cell r="Z875"/>
          <cell r="AA875"/>
          <cell r="AB875"/>
          <cell r="AC875"/>
          <cell r="AD875"/>
          <cell r="AE875"/>
          <cell r="AF875"/>
          <cell r="AG875"/>
          <cell r="AH875"/>
          <cell r="AI875"/>
          <cell r="AJ875"/>
          <cell r="AK875"/>
          <cell r="AL875"/>
          <cell r="AM875"/>
          <cell r="AN875"/>
          <cell r="AO875"/>
          <cell r="AP875"/>
          <cell r="AQ875"/>
          <cell r="AR875"/>
          <cell r="AS875"/>
          <cell r="AT875"/>
          <cell r="AU875"/>
        </row>
        <row r="876">
          <cell r="A876"/>
          <cell r="B876"/>
          <cell r="C876"/>
          <cell r="D876"/>
          <cell r="E876"/>
          <cell r="F876"/>
          <cell r="G876"/>
          <cell r="H876"/>
          <cell r="I876"/>
          <cell r="J876"/>
          <cell r="K876"/>
          <cell r="L876"/>
          <cell r="M876"/>
          <cell r="N876"/>
          <cell r="O876"/>
          <cell r="P876"/>
          <cell r="Q876"/>
          <cell r="R876"/>
          <cell r="S876"/>
          <cell r="T876"/>
          <cell r="U876"/>
          <cell r="V876"/>
          <cell r="W876"/>
          <cell r="X876"/>
          <cell r="Y876"/>
          <cell r="Z876"/>
          <cell r="AA876"/>
          <cell r="AB876"/>
          <cell r="AC876"/>
          <cell r="AD876"/>
          <cell r="AE876"/>
          <cell r="AF876"/>
          <cell r="AG876"/>
          <cell r="AH876"/>
          <cell r="AI876"/>
          <cell r="AJ876"/>
          <cell r="AK876"/>
          <cell r="AL876"/>
          <cell r="AM876"/>
          <cell r="AN876"/>
          <cell r="AO876"/>
          <cell r="AP876"/>
          <cell r="AQ876"/>
          <cell r="AR876"/>
          <cell r="AS876"/>
          <cell r="AT876"/>
          <cell r="AU876"/>
        </row>
        <row r="877">
          <cell r="A877"/>
          <cell r="B877"/>
          <cell r="C877"/>
          <cell r="D877"/>
          <cell r="E877"/>
          <cell r="F877"/>
          <cell r="G877"/>
          <cell r="H877"/>
          <cell r="I877"/>
          <cell r="J877"/>
          <cell r="K877"/>
          <cell r="L877"/>
          <cell r="M877"/>
          <cell r="N877"/>
          <cell r="O877"/>
          <cell r="P877"/>
          <cell r="Q877"/>
          <cell r="R877"/>
          <cell r="S877"/>
          <cell r="T877"/>
          <cell r="U877"/>
          <cell r="V877"/>
          <cell r="W877"/>
          <cell r="X877"/>
          <cell r="Y877"/>
          <cell r="Z877"/>
          <cell r="AA877"/>
          <cell r="AB877"/>
          <cell r="AC877"/>
          <cell r="AD877"/>
          <cell r="AE877"/>
          <cell r="AF877"/>
          <cell r="AG877"/>
          <cell r="AH877"/>
          <cell r="AI877"/>
          <cell r="AJ877"/>
          <cell r="AK877"/>
          <cell r="AL877"/>
          <cell r="AM877"/>
          <cell r="AN877"/>
          <cell r="AO877"/>
          <cell r="AP877"/>
          <cell r="AQ877"/>
          <cell r="AR877"/>
          <cell r="AS877"/>
          <cell r="AT877"/>
          <cell r="AU877"/>
        </row>
        <row r="878">
          <cell r="A878"/>
          <cell r="B878"/>
          <cell r="C878"/>
          <cell r="D878"/>
          <cell r="E878"/>
          <cell r="F878"/>
          <cell r="G878"/>
          <cell r="H878"/>
          <cell r="I878"/>
          <cell r="J878"/>
          <cell r="K878"/>
          <cell r="L878"/>
          <cell r="M878"/>
          <cell r="N878"/>
          <cell r="O878"/>
          <cell r="P878"/>
          <cell r="Q878"/>
          <cell r="R878"/>
          <cell r="S878"/>
          <cell r="T878"/>
          <cell r="U878"/>
          <cell r="V878"/>
          <cell r="W878"/>
          <cell r="X878"/>
          <cell r="Y878"/>
          <cell r="Z878"/>
          <cell r="AA878"/>
          <cell r="AB878"/>
          <cell r="AC878"/>
          <cell r="AD878"/>
          <cell r="AE878"/>
          <cell r="AF878"/>
          <cell r="AG878"/>
          <cell r="AH878"/>
          <cell r="AI878"/>
          <cell r="AJ878"/>
          <cell r="AK878"/>
          <cell r="AL878"/>
          <cell r="AM878"/>
          <cell r="AN878"/>
          <cell r="AO878"/>
          <cell r="AP878"/>
          <cell r="AQ878"/>
          <cell r="AR878"/>
          <cell r="AS878"/>
          <cell r="AT878"/>
          <cell r="AU878"/>
        </row>
        <row r="879">
          <cell r="A879"/>
          <cell r="B879"/>
          <cell r="C879"/>
          <cell r="D879"/>
          <cell r="E879"/>
          <cell r="F879"/>
          <cell r="G879"/>
          <cell r="H879"/>
          <cell r="I879"/>
          <cell r="J879"/>
          <cell r="K879"/>
          <cell r="L879"/>
          <cell r="M879"/>
          <cell r="N879"/>
          <cell r="O879"/>
          <cell r="P879"/>
          <cell r="Q879"/>
          <cell r="R879"/>
          <cell r="S879"/>
          <cell r="T879"/>
          <cell r="U879"/>
          <cell r="V879"/>
          <cell r="W879"/>
          <cell r="X879"/>
          <cell r="Y879"/>
          <cell r="Z879"/>
          <cell r="AA879"/>
          <cell r="AB879"/>
          <cell r="AC879"/>
          <cell r="AD879"/>
          <cell r="AE879"/>
          <cell r="AF879"/>
          <cell r="AG879"/>
          <cell r="AH879"/>
          <cell r="AI879"/>
          <cell r="AJ879"/>
          <cell r="AK879"/>
          <cell r="AL879"/>
          <cell r="AM879"/>
          <cell r="AN879"/>
          <cell r="AO879"/>
          <cell r="AP879"/>
          <cell r="AQ879"/>
          <cell r="AR879"/>
          <cell r="AS879"/>
          <cell r="AT879"/>
          <cell r="AU879"/>
        </row>
        <row r="880">
          <cell r="A880"/>
          <cell r="B880"/>
          <cell r="C880"/>
          <cell r="D880"/>
          <cell r="E880"/>
          <cell r="F880"/>
          <cell r="G880"/>
          <cell r="H880"/>
          <cell r="I880"/>
          <cell r="J880"/>
          <cell r="K880"/>
          <cell r="L880"/>
          <cell r="M880"/>
          <cell r="N880"/>
          <cell r="O880"/>
          <cell r="P880"/>
          <cell r="Q880"/>
          <cell r="R880"/>
          <cell r="S880"/>
          <cell r="T880"/>
          <cell r="U880"/>
          <cell r="V880"/>
          <cell r="W880"/>
          <cell r="X880"/>
          <cell r="Y880"/>
          <cell r="Z880"/>
          <cell r="AA880"/>
          <cell r="AB880"/>
          <cell r="AC880"/>
          <cell r="AD880"/>
          <cell r="AE880"/>
          <cell r="AF880"/>
          <cell r="AG880"/>
          <cell r="AH880"/>
          <cell r="AI880"/>
          <cell r="AJ880"/>
          <cell r="AK880"/>
          <cell r="AL880"/>
          <cell r="AM880"/>
          <cell r="AN880"/>
          <cell r="AO880"/>
          <cell r="AP880"/>
          <cell r="AQ880"/>
          <cell r="AR880"/>
          <cell r="AS880"/>
          <cell r="AT880"/>
          <cell r="AU880"/>
        </row>
        <row r="881">
          <cell r="A881"/>
          <cell r="B881"/>
          <cell r="C881"/>
          <cell r="D881"/>
          <cell r="E881"/>
          <cell r="F881"/>
          <cell r="G881"/>
          <cell r="H881"/>
          <cell r="I881"/>
          <cell r="J881"/>
          <cell r="K881"/>
          <cell r="L881"/>
          <cell r="M881"/>
          <cell r="N881"/>
          <cell r="O881"/>
          <cell r="P881"/>
          <cell r="Q881"/>
          <cell r="R881"/>
          <cell r="S881"/>
          <cell r="T881"/>
          <cell r="U881"/>
          <cell r="V881"/>
          <cell r="W881"/>
          <cell r="X881"/>
          <cell r="Y881"/>
          <cell r="Z881"/>
          <cell r="AA881"/>
          <cell r="AB881"/>
          <cell r="AC881"/>
          <cell r="AD881"/>
          <cell r="AE881"/>
          <cell r="AF881"/>
          <cell r="AG881"/>
          <cell r="AH881"/>
          <cell r="AI881"/>
          <cell r="AJ881"/>
          <cell r="AK881"/>
          <cell r="AL881"/>
          <cell r="AM881"/>
          <cell r="AN881"/>
          <cell r="AO881"/>
          <cell r="AP881"/>
          <cell r="AQ881"/>
          <cell r="AR881"/>
          <cell r="AS881"/>
          <cell r="AT881"/>
          <cell r="AU881"/>
        </row>
        <row r="882">
          <cell r="A882"/>
          <cell r="B882"/>
          <cell r="C882"/>
          <cell r="D882"/>
          <cell r="E882"/>
          <cell r="F882"/>
          <cell r="G882"/>
          <cell r="H882"/>
          <cell r="I882"/>
          <cell r="J882"/>
          <cell r="K882"/>
          <cell r="L882"/>
          <cell r="M882"/>
          <cell r="N882"/>
          <cell r="O882"/>
          <cell r="P882"/>
          <cell r="Q882"/>
          <cell r="R882"/>
          <cell r="S882"/>
          <cell r="T882"/>
          <cell r="U882"/>
          <cell r="V882"/>
          <cell r="W882"/>
          <cell r="X882"/>
          <cell r="Y882"/>
          <cell r="Z882"/>
          <cell r="AA882"/>
          <cell r="AB882"/>
          <cell r="AC882"/>
          <cell r="AD882"/>
          <cell r="AE882"/>
          <cell r="AF882"/>
          <cell r="AG882"/>
          <cell r="AH882"/>
          <cell r="AI882"/>
          <cell r="AJ882"/>
          <cell r="AK882"/>
          <cell r="AL882"/>
          <cell r="AM882"/>
          <cell r="AN882"/>
          <cell r="AO882"/>
          <cell r="AP882"/>
          <cell r="AQ882"/>
          <cell r="AR882"/>
          <cell r="AS882"/>
          <cell r="AT882"/>
          <cell r="AU882"/>
        </row>
        <row r="883">
          <cell r="A883"/>
          <cell r="B883"/>
          <cell r="C883"/>
          <cell r="D883"/>
          <cell r="E883"/>
          <cell r="F883"/>
          <cell r="G883"/>
          <cell r="H883"/>
          <cell r="I883"/>
          <cell r="J883"/>
          <cell r="K883"/>
          <cell r="L883"/>
          <cell r="M883"/>
          <cell r="N883"/>
          <cell r="O883"/>
          <cell r="P883"/>
          <cell r="Q883"/>
          <cell r="R883"/>
          <cell r="S883"/>
          <cell r="T883"/>
          <cell r="U883"/>
          <cell r="V883"/>
          <cell r="W883"/>
          <cell r="X883"/>
          <cell r="Y883"/>
          <cell r="Z883"/>
          <cell r="AA883"/>
          <cell r="AB883"/>
          <cell r="AC883"/>
          <cell r="AD883"/>
          <cell r="AE883"/>
          <cell r="AF883"/>
          <cell r="AG883"/>
          <cell r="AH883"/>
          <cell r="AI883"/>
          <cell r="AJ883"/>
          <cell r="AK883"/>
          <cell r="AL883"/>
          <cell r="AM883"/>
          <cell r="AN883"/>
          <cell r="AO883"/>
          <cell r="AP883"/>
          <cell r="AQ883"/>
          <cell r="AR883"/>
          <cell r="AS883"/>
          <cell r="AT883"/>
          <cell r="AU883"/>
        </row>
        <row r="884">
          <cell r="A884"/>
          <cell r="B884"/>
          <cell r="C884"/>
          <cell r="D884"/>
          <cell r="E884"/>
          <cell r="F884"/>
          <cell r="G884"/>
          <cell r="H884"/>
          <cell r="I884"/>
          <cell r="J884"/>
          <cell r="K884"/>
          <cell r="L884"/>
          <cell r="M884"/>
          <cell r="N884"/>
          <cell r="O884"/>
          <cell r="P884"/>
          <cell r="Q884"/>
          <cell r="R884"/>
          <cell r="S884"/>
          <cell r="T884"/>
          <cell r="U884"/>
          <cell r="V884"/>
          <cell r="W884"/>
          <cell r="X884"/>
          <cell r="Y884"/>
          <cell r="Z884"/>
          <cell r="AA884"/>
          <cell r="AB884"/>
          <cell r="AC884"/>
          <cell r="AD884"/>
          <cell r="AE884"/>
          <cell r="AF884"/>
          <cell r="AG884"/>
          <cell r="AH884"/>
          <cell r="AI884"/>
          <cell r="AJ884"/>
          <cell r="AK884"/>
          <cell r="AL884"/>
          <cell r="AM884"/>
          <cell r="AN884"/>
          <cell r="AO884"/>
          <cell r="AP884"/>
          <cell r="AQ884"/>
          <cell r="AR884"/>
          <cell r="AS884"/>
          <cell r="AT884"/>
          <cell r="AU884"/>
        </row>
        <row r="885">
          <cell r="A885"/>
          <cell r="B885"/>
          <cell r="C885"/>
          <cell r="D885"/>
          <cell r="E885"/>
          <cell r="F885"/>
          <cell r="G885"/>
          <cell r="H885"/>
          <cell r="I885"/>
          <cell r="J885"/>
          <cell r="K885"/>
          <cell r="L885"/>
          <cell r="M885"/>
          <cell r="N885"/>
          <cell r="O885"/>
          <cell r="P885"/>
          <cell r="Q885"/>
          <cell r="R885"/>
          <cell r="S885"/>
          <cell r="T885"/>
          <cell r="U885"/>
          <cell r="V885"/>
          <cell r="W885"/>
          <cell r="X885"/>
          <cell r="Y885"/>
          <cell r="Z885"/>
          <cell r="AA885"/>
          <cell r="AB885"/>
          <cell r="AC885"/>
          <cell r="AD885"/>
          <cell r="AE885"/>
          <cell r="AF885"/>
          <cell r="AG885"/>
          <cell r="AH885"/>
          <cell r="AI885"/>
          <cell r="AJ885"/>
          <cell r="AK885"/>
          <cell r="AL885"/>
          <cell r="AM885"/>
          <cell r="AN885"/>
          <cell r="AO885"/>
          <cell r="AP885"/>
          <cell r="AQ885"/>
          <cell r="AR885"/>
          <cell r="AS885"/>
          <cell r="AT885"/>
          <cell r="AU885"/>
        </row>
        <row r="886">
          <cell r="A886"/>
          <cell r="B886"/>
          <cell r="C886"/>
          <cell r="D886"/>
          <cell r="E886"/>
          <cell r="F886"/>
          <cell r="G886"/>
          <cell r="H886"/>
          <cell r="I886"/>
          <cell r="J886"/>
          <cell r="K886"/>
          <cell r="L886"/>
          <cell r="M886"/>
          <cell r="N886"/>
          <cell r="O886"/>
          <cell r="P886"/>
          <cell r="Q886"/>
          <cell r="R886"/>
          <cell r="S886"/>
          <cell r="T886"/>
          <cell r="U886"/>
          <cell r="V886"/>
          <cell r="W886"/>
          <cell r="X886"/>
          <cell r="Y886"/>
          <cell r="Z886"/>
          <cell r="AA886"/>
          <cell r="AB886"/>
          <cell r="AC886"/>
          <cell r="AD886"/>
          <cell r="AE886"/>
          <cell r="AF886"/>
          <cell r="AG886"/>
          <cell r="AH886"/>
          <cell r="AI886"/>
          <cell r="AJ886"/>
          <cell r="AK886"/>
          <cell r="AL886"/>
          <cell r="AM886"/>
          <cell r="AN886"/>
          <cell r="AO886"/>
          <cell r="AP886"/>
          <cell r="AQ886"/>
          <cell r="AR886"/>
          <cell r="AS886"/>
          <cell r="AT886"/>
          <cell r="AU886"/>
        </row>
        <row r="887">
          <cell r="A887"/>
          <cell r="B887"/>
          <cell r="C887"/>
          <cell r="D887"/>
          <cell r="E887"/>
          <cell r="F887"/>
          <cell r="G887"/>
          <cell r="H887"/>
          <cell r="I887"/>
          <cell r="J887"/>
          <cell r="K887"/>
          <cell r="L887"/>
          <cell r="M887"/>
          <cell r="N887"/>
          <cell r="O887"/>
          <cell r="P887"/>
          <cell r="Q887"/>
          <cell r="R887"/>
          <cell r="S887"/>
          <cell r="T887"/>
          <cell r="U887"/>
          <cell r="V887"/>
          <cell r="W887"/>
          <cell r="X887"/>
          <cell r="Y887"/>
          <cell r="Z887"/>
          <cell r="AA887"/>
          <cell r="AB887"/>
          <cell r="AC887"/>
          <cell r="AD887"/>
          <cell r="AE887"/>
          <cell r="AF887"/>
          <cell r="AG887"/>
          <cell r="AH887"/>
          <cell r="AI887"/>
          <cell r="AJ887"/>
          <cell r="AK887"/>
          <cell r="AL887"/>
          <cell r="AM887"/>
          <cell r="AN887"/>
          <cell r="AO887"/>
          <cell r="AP887"/>
          <cell r="AQ887"/>
          <cell r="AR887"/>
          <cell r="AS887"/>
          <cell r="AT887"/>
          <cell r="AU887"/>
        </row>
        <row r="888">
          <cell r="A888"/>
          <cell r="B888"/>
          <cell r="C888"/>
          <cell r="D888"/>
          <cell r="E888"/>
          <cell r="F888"/>
          <cell r="G888"/>
          <cell r="H888"/>
          <cell r="I888"/>
          <cell r="J888"/>
          <cell r="K888"/>
          <cell r="L888"/>
          <cell r="M888"/>
          <cell r="N888"/>
          <cell r="O888"/>
          <cell r="P888"/>
          <cell r="Q888"/>
          <cell r="R888"/>
          <cell r="S888"/>
          <cell r="T888"/>
          <cell r="U888"/>
          <cell r="V888"/>
          <cell r="W888"/>
          <cell r="X888"/>
          <cell r="Y888"/>
          <cell r="Z888"/>
          <cell r="AA888"/>
          <cell r="AB888"/>
          <cell r="AC888"/>
          <cell r="AD888"/>
          <cell r="AE888"/>
          <cell r="AF888"/>
          <cell r="AG888"/>
          <cell r="AH888"/>
          <cell r="AI888"/>
          <cell r="AJ888"/>
          <cell r="AK888"/>
          <cell r="AL888"/>
          <cell r="AM888"/>
          <cell r="AN888"/>
          <cell r="AO888"/>
          <cell r="AP888"/>
          <cell r="AQ888"/>
          <cell r="AR888"/>
          <cell r="AS888"/>
          <cell r="AT888"/>
          <cell r="AU888"/>
        </row>
        <row r="889">
          <cell r="A889"/>
          <cell r="B889"/>
          <cell r="C889"/>
          <cell r="D889"/>
          <cell r="E889"/>
          <cell r="F889"/>
          <cell r="G889"/>
          <cell r="H889"/>
          <cell r="I889"/>
          <cell r="J889"/>
          <cell r="K889"/>
          <cell r="L889"/>
          <cell r="M889"/>
          <cell r="N889"/>
          <cell r="O889"/>
          <cell r="P889"/>
          <cell r="Q889"/>
          <cell r="R889"/>
          <cell r="S889"/>
          <cell r="T889"/>
          <cell r="U889"/>
          <cell r="V889"/>
          <cell r="W889"/>
          <cell r="X889"/>
          <cell r="Y889"/>
          <cell r="Z889"/>
          <cell r="AA889"/>
          <cell r="AB889"/>
          <cell r="AC889"/>
          <cell r="AD889"/>
          <cell r="AE889"/>
          <cell r="AF889"/>
          <cell r="AG889"/>
          <cell r="AH889"/>
          <cell r="AI889"/>
          <cell r="AJ889"/>
          <cell r="AK889"/>
          <cell r="AL889"/>
          <cell r="AM889"/>
          <cell r="AN889"/>
          <cell r="AO889"/>
          <cell r="AP889"/>
          <cell r="AQ889"/>
          <cell r="AR889"/>
          <cell r="AS889"/>
          <cell r="AT889"/>
          <cell r="AU889"/>
        </row>
        <row r="890">
          <cell r="A890"/>
          <cell r="B890"/>
          <cell r="C890"/>
          <cell r="D890"/>
          <cell r="E890"/>
          <cell r="F890"/>
          <cell r="G890"/>
          <cell r="H890"/>
          <cell r="I890"/>
          <cell r="J890"/>
          <cell r="K890"/>
          <cell r="L890"/>
          <cell r="M890"/>
          <cell r="N890"/>
          <cell r="O890"/>
          <cell r="P890"/>
          <cell r="Q890"/>
          <cell r="R890"/>
          <cell r="S890"/>
          <cell r="T890"/>
          <cell r="U890"/>
          <cell r="V890"/>
          <cell r="W890"/>
          <cell r="X890"/>
          <cell r="Y890"/>
          <cell r="Z890"/>
          <cell r="AA890"/>
          <cell r="AB890"/>
          <cell r="AC890"/>
          <cell r="AD890"/>
          <cell r="AE890"/>
          <cell r="AF890"/>
          <cell r="AG890"/>
          <cell r="AH890"/>
          <cell r="AI890"/>
          <cell r="AJ890"/>
          <cell r="AK890"/>
          <cell r="AL890"/>
          <cell r="AM890"/>
          <cell r="AN890"/>
          <cell r="AO890"/>
          <cell r="AP890"/>
          <cell r="AQ890"/>
          <cell r="AR890"/>
          <cell r="AS890"/>
          <cell r="AT890"/>
          <cell r="AU890"/>
        </row>
        <row r="891">
          <cell r="A891"/>
          <cell r="B891"/>
          <cell r="C891"/>
          <cell r="D891"/>
          <cell r="E891"/>
          <cell r="F891"/>
          <cell r="G891"/>
          <cell r="H891"/>
          <cell r="I891"/>
          <cell r="J891"/>
          <cell r="K891"/>
          <cell r="L891"/>
          <cell r="M891"/>
          <cell r="N891"/>
          <cell r="O891"/>
          <cell r="P891"/>
          <cell r="Q891"/>
          <cell r="R891"/>
          <cell r="S891"/>
          <cell r="T891"/>
          <cell r="U891"/>
          <cell r="V891"/>
          <cell r="W891"/>
          <cell r="X891"/>
          <cell r="Y891"/>
          <cell r="Z891"/>
          <cell r="AA891"/>
          <cell r="AB891"/>
          <cell r="AC891"/>
          <cell r="AD891"/>
          <cell r="AE891"/>
          <cell r="AF891"/>
          <cell r="AG891"/>
          <cell r="AH891"/>
          <cell r="AI891"/>
          <cell r="AJ891"/>
          <cell r="AK891"/>
          <cell r="AL891"/>
          <cell r="AM891"/>
          <cell r="AN891"/>
          <cell r="AO891"/>
          <cell r="AP891"/>
          <cell r="AQ891"/>
          <cell r="AR891"/>
          <cell r="AS891"/>
          <cell r="AT891"/>
          <cell r="AU891"/>
        </row>
        <row r="892">
          <cell r="A892"/>
          <cell r="B892"/>
          <cell r="C892"/>
          <cell r="D892"/>
          <cell r="E892"/>
          <cell r="F892"/>
          <cell r="G892"/>
          <cell r="H892"/>
          <cell r="I892"/>
          <cell r="J892"/>
          <cell r="K892"/>
          <cell r="L892"/>
          <cell r="M892"/>
          <cell r="N892"/>
          <cell r="O892"/>
          <cell r="P892"/>
          <cell r="Q892"/>
          <cell r="R892"/>
          <cell r="S892"/>
          <cell r="T892"/>
          <cell r="U892"/>
          <cell r="V892"/>
          <cell r="W892"/>
          <cell r="X892"/>
          <cell r="Y892"/>
          <cell r="Z892"/>
          <cell r="AA892"/>
          <cell r="AB892"/>
          <cell r="AC892"/>
          <cell r="AD892"/>
          <cell r="AE892"/>
          <cell r="AF892"/>
          <cell r="AG892"/>
          <cell r="AH892"/>
          <cell r="AI892"/>
          <cell r="AJ892"/>
          <cell r="AK892"/>
          <cell r="AL892"/>
          <cell r="AM892"/>
          <cell r="AN892"/>
          <cell r="AO892"/>
          <cell r="AP892"/>
          <cell r="AQ892"/>
          <cell r="AR892"/>
          <cell r="AS892"/>
          <cell r="AT892"/>
          <cell r="AU892"/>
        </row>
        <row r="893">
          <cell r="A893"/>
          <cell r="B893"/>
          <cell r="C893"/>
          <cell r="D893"/>
          <cell r="E893"/>
          <cell r="F893"/>
          <cell r="G893"/>
          <cell r="H893"/>
          <cell r="I893"/>
          <cell r="J893"/>
          <cell r="K893"/>
          <cell r="L893"/>
          <cell r="M893"/>
          <cell r="N893"/>
          <cell r="O893"/>
          <cell r="P893"/>
          <cell r="Q893"/>
          <cell r="R893"/>
          <cell r="S893"/>
          <cell r="T893"/>
          <cell r="U893"/>
          <cell r="V893"/>
          <cell r="W893"/>
          <cell r="X893"/>
          <cell r="Y893"/>
          <cell r="Z893"/>
          <cell r="AA893"/>
          <cell r="AB893"/>
          <cell r="AC893"/>
          <cell r="AD893"/>
          <cell r="AE893"/>
          <cell r="AF893"/>
          <cell r="AG893"/>
          <cell r="AH893"/>
          <cell r="AI893"/>
          <cell r="AJ893"/>
          <cell r="AK893"/>
          <cell r="AL893"/>
          <cell r="AM893"/>
          <cell r="AN893"/>
          <cell r="AO893"/>
          <cell r="AP893"/>
          <cell r="AQ893"/>
          <cell r="AR893"/>
          <cell r="AS893"/>
          <cell r="AT893"/>
          <cell r="AU893"/>
        </row>
        <row r="894">
          <cell r="A894"/>
          <cell r="B894"/>
          <cell r="C894"/>
          <cell r="D894"/>
          <cell r="E894"/>
          <cell r="F894"/>
          <cell r="G894"/>
          <cell r="H894"/>
          <cell r="I894"/>
          <cell r="J894"/>
          <cell r="K894"/>
          <cell r="L894"/>
          <cell r="M894"/>
          <cell r="N894"/>
          <cell r="O894"/>
          <cell r="P894"/>
          <cell r="Q894"/>
          <cell r="R894"/>
          <cell r="S894"/>
          <cell r="T894"/>
          <cell r="U894"/>
          <cell r="V894"/>
          <cell r="W894"/>
          <cell r="X894"/>
          <cell r="Y894"/>
          <cell r="Z894"/>
          <cell r="AA894"/>
          <cell r="AB894"/>
          <cell r="AC894"/>
          <cell r="AD894"/>
          <cell r="AE894"/>
          <cell r="AF894"/>
          <cell r="AG894"/>
          <cell r="AH894"/>
          <cell r="AI894"/>
          <cell r="AJ894"/>
          <cell r="AK894"/>
          <cell r="AL894"/>
          <cell r="AM894"/>
          <cell r="AN894"/>
          <cell r="AO894"/>
          <cell r="AP894"/>
          <cell r="AQ894"/>
          <cell r="AR894"/>
          <cell r="AS894"/>
          <cell r="AT894"/>
          <cell r="AU894"/>
        </row>
        <row r="895">
          <cell r="A895"/>
          <cell r="B895"/>
          <cell r="C895"/>
          <cell r="D895"/>
          <cell r="E895"/>
          <cell r="F895"/>
          <cell r="G895"/>
          <cell r="H895"/>
          <cell r="I895"/>
          <cell r="J895"/>
          <cell r="K895"/>
          <cell r="L895"/>
          <cell r="M895"/>
          <cell r="N895"/>
          <cell r="O895"/>
          <cell r="P895"/>
          <cell r="Q895"/>
          <cell r="R895"/>
          <cell r="S895"/>
          <cell r="T895"/>
          <cell r="U895"/>
          <cell r="V895"/>
          <cell r="W895"/>
          <cell r="X895"/>
          <cell r="Y895"/>
          <cell r="Z895"/>
          <cell r="AA895"/>
          <cell r="AB895"/>
          <cell r="AC895"/>
          <cell r="AD895"/>
          <cell r="AE895"/>
          <cell r="AF895"/>
          <cell r="AG895"/>
          <cell r="AH895"/>
          <cell r="AI895"/>
          <cell r="AJ895"/>
          <cell r="AK895"/>
          <cell r="AL895"/>
          <cell r="AM895"/>
          <cell r="AN895"/>
          <cell r="AO895"/>
          <cell r="AP895"/>
          <cell r="AQ895"/>
          <cell r="AR895"/>
          <cell r="AS895"/>
          <cell r="AT895"/>
          <cell r="AU895"/>
        </row>
        <row r="896">
          <cell r="A896"/>
          <cell r="B896"/>
          <cell r="C896"/>
          <cell r="D896"/>
          <cell r="E896"/>
          <cell r="F896"/>
          <cell r="G896"/>
          <cell r="H896"/>
          <cell r="I896"/>
          <cell r="J896"/>
          <cell r="K896"/>
          <cell r="L896"/>
          <cell r="M896"/>
          <cell r="N896"/>
          <cell r="O896"/>
          <cell r="P896"/>
          <cell r="Q896"/>
          <cell r="R896"/>
          <cell r="S896"/>
          <cell r="T896"/>
          <cell r="U896"/>
          <cell r="V896"/>
          <cell r="W896"/>
          <cell r="X896"/>
          <cell r="Y896"/>
          <cell r="Z896"/>
          <cell r="AA896"/>
          <cell r="AB896"/>
          <cell r="AC896"/>
          <cell r="AD896"/>
          <cell r="AE896"/>
          <cell r="AF896"/>
          <cell r="AG896"/>
          <cell r="AH896"/>
          <cell r="AI896"/>
          <cell r="AJ896"/>
          <cell r="AK896"/>
          <cell r="AL896"/>
          <cell r="AM896"/>
          <cell r="AN896"/>
          <cell r="AO896"/>
          <cell r="AP896"/>
          <cell r="AQ896"/>
          <cell r="AR896"/>
          <cell r="AS896"/>
          <cell r="AT896"/>
          <cell r="AU896"/>
        </row>
        <row r="897">
          <cell r="A897"/>
          <cell r="B897"/>
          <cell r="C897"/>
          <cell r="D897"/>
          <cell r="E897"/>
          <cell r="F897"/>
          <cell r="G897"/>
          <cell r="H897"/>
          <cell r="I897"/>
          <cell r="J897"/>
          <cell r="K897"/>
          <cell r="L897"/>
          <cell r="M897"/>
          <cell r="N897"/>
          <cell r="O897"/>
          <cell r="P897"/>
          <cell r="Q897"/>
          <cell r="R897"/>
          <cell r="S897"/>
          <cell r="T897"/>
          <cell r="U897"/>
          <cell r="V897"/>
          <cell r="W897"/>
          <cell r="X897"/>
          <cell r="Y897"/>
          <cell r="Z897"/>
          <cell r="AA897"/>
          <cell r="AB897"/>
          <cell r="AC897"/>
          <cell r="AD897"/>
          <cell r="AE897"/>
          <cell r="AF897"/>
          <cell r="AG897"/>
          <cell r="AH897"/>
          <cell r="AI897"/>
          <cell r="AJ897"/>
          <cell r="AK897"/>
          <cell r="AL897"/>
          <cell r="AM897"/>
          <cell r="AN897"/>
          <cell r="AO897"/>
          <cell r="AP897"/>
          <cell r="AQ897"/>
          <cell r="AR897"/>
          <cell r="AS897"/>
          <cell r="AT897"/>
          <cell r="AU897"/>
        </row>
        <row r="898">
          <cell r="A898"/>
          <cell r="B898"/>
          <cell r="C898"/>
          <cell r="D898"/>
          <cell r="E898"/>
          <cell r="F898"/>
          <cell r="G898"/>
          <cell r="H898"/>
          <cell r="I898"/>
          <cell r="J898"/>
          <cell r="K898"/>
          <cell r="L898"/>
          <cell r="M898"/>
          <cell r="N898"/>
          <cell r="O898"/>
          <cell r="P898"/>
          <cell r="Q898"/>
          <cell r="R898"/>
          <cell r="S898"/>
          <cell r="T898"/>
          <cell r="U898"/>
          <cell r="V898"/>
          <cell r="W898"/>
          <cell r="X898"/>
          <cell r="Y898"/>
          <cell r="Z898"/>
          <cell r="AA898"/>
          <cell r="AB898"/>
          <cell r="AC898"/>
          <cell r="AD898"/>
          <cell r="AE898"/>
          <cell r="AF898"/>
          <cell r="AG898"/>
          <cell r="AH898"/>
          <cell r="AI898"/>
          <cell r="AJ898"/>
          <cell r="AK898"/>
          <cell r="AL898"/>
          <cell r="AM898"/>
          <cell r="AN898"/>
          <cell r="AO898"/>
          <cell r="AP898"/>
          <cell r="AQ898"/>
          <cell r="AR898"/>
          <cell r="AS898"/>
          <cell r="AT898"/>
          <cell r="AU898"/>
        </row>
        <row r="899">
          <cell r="A899"/>
          <cell r="B899"/>
          <cell r="C899"/>
          <cell r="D899"/>
          <cell r="E899"/>
          <cell r="F899"/>
          <cell r="G899"/>
          <cell r="H899"/>
          <cell r="I899"/>
          <cell r="J899"/>
          <cell r="K899"/>
          <cell r="L899"/>
          <cell r="M899"/>
          <cell r="N899"/>
          <cell r="O899"/>
          <cell r="P899"/>
          <cell r="Q899"/>
          <cell r="R899"/>
          <cell r="S899"/>
          <cell r="T899"/>
          <cell r="U899"/>
          <cell r="V899"/>
          <cell r="W899"/>
          <cell r="X899"/>
          <cell r="Y899"/>
          <cell r="Z899"/>
          <cell r="AA899"/>
          <cell r="AB899"/>
          <cell r="AC899"/>
          <cell r="AD899"/>
          <cell r="AE899"/>
          <cell r="AF899"/>
          <cell r="AG899"/>
          <cell r="AH899"/>
          <cell r="AI899"/>
          <cell r="AJ899"/>
          <cell r="AK899"/>
          <cell r="AL899"/>
          <cell r="AM899"/>
          <cell r="AN899"/>
          <cell r="AO899"/>
          <cell r="AP899"/>
          <cell r="AQ899"/>
          <cell r="AR899"/>
          <cell r="AS899"/>
          <cell r="AT899"/>
          <cell r="AU899"/>
        </row>
        <row r="900">
          <cell r="A900"/>
          <cell r="B900"/>
          <cell r="C900"/>
          <cell r="D900"/>
          <cell r="E900"/>
          <cell r="F900"/>
          <cell r="G900"/>
          <cell r="H900"/>
          <cell r="I900"/>
          <cell r="J900"/>
          <cell r="K900"/>
          <cell r="L900"/>
          <cell r="M900"/>
          <cell r="N900"/>
          <cell r="O900"/>
          <cell r="P900"/>
          <cell r="Q900"/>
          <cell r="R900"/>
          <cell r="S900"/>
          <cell r="T900"/>
          <cell r="U900"/>
          <cell r="V900"/>
          <cell r="W900"/>
          <cell r="X900"/>
          <cell r="Y900"/>
          <cell r="Z900"/>
          <cell r="AA900"/>
          <cell r="AB900"/>
          <cell r="AC900"/>
          <cell r="AD900"/>
          <cell r="AE900"/>
          <cell r="AF900"/>
          <cell r="AG900"/>
          <cell r="AH900"/>
          <cell r="AI900"/>
          <cell r="AJ900"/>
          <cell r="AK900"/>
          <cell r="AL900"/>
          <cell r="AM900"/>
          <cell r="AN900"/>
          <cell r="AO900"/>
          <cell r="AP900"/>
          <cell r="AQ900"/>
          <cell r="AR900"/>
          <cell r="AS900"/>
          <cell r="AT900"/>
          <cell r="AU900"/>
        </row>
        <row r="901">
          <cell r="A901"/>
          <cell r="B901"/>
          <cell r="C901"/>
          <cell r="D901"/>
          <cell r="E901"/>
          <cell r="F901"/>
          <cell r="G901"/>
          <cell r="H901"/>
          <cell r="I901"/>
          <cell r="J901"/>
          <cell r="K901"/>
          <cell r="L901"/>
          <cell r="M901"/>
          <cell r="N901"/>
          <cell r="O901"/>
          <cell r="P901"/>
          <cell r="Q901"/>
          <cell r="R901"/>
          <cell r="S901"/>
          <cell r="T901"/>
          <cell r="U901"/>
          <cell r="V901"/>
          <cell r="W901"/>
          <cell r="X901"/>
          <cell r="Y901"/>
          <cell r="Z901"/>
          <cell r="AA901"/>
          <cell r="AB901"/>
          <cell r="AC901"/>
          <cell r="AD901"/>
          <cell r="AE901"/>
          <cell r="AF901"/>
          <cell r="AG901"/>
          <cell r="AH901"/>
          <cell r="AI901"/>
          <cell r="AJ901"/>
          <cell r="AK901"/>
          <cell r="AL901"/>
          <cell r="AM901"/>
          <cell r="AN901"/>
          <cell r="AO901"/>
          <cell r="AP901"/>
          <cell r="AQ901"/>
          <cell r="AR901"/>
          <cell r="AS901"/>
          <cell r="AT901"/>
          <cell r="AU901"/>
        </row>
        <row r="902">
          <cell r="A902"/>
          <cell r="B902"/>
          <cell r="C902"/>
          <cell r="D902"/>
          <cell r="E902"/>
          <cell r="F902"/>
          <cell r="G902"/>
          <cell r="H902"/>
          <cell r="I902"/>
          <cell r="J902"/>
          <cell r="K902"/>
          <cell r="L902"/>
          <cell r="M902"/>
          <cell r="N902"/>
          <cell r="O902"/>
          <cell r="P902"/>
          <cell r="Q902"/>
          <cell r="R902"/>
          <cell r="S902"/>
          <cell r="T902"/>
          <cell r="U902"/>
          <cell r="V902"/>
          <cell r="W902"/>
          <cell r="X902"/>
          <cell r="Y902"/>
          <cell r="Z902"/>
          <cell r="AA902"/>
          <cell r="AB902"/>
          <cell r="AC902"/>
          <cell r="AD902"/>
          <cell r="AE902"/>
          <cell r="AF902"/>
          <cell r="AG902"/>
          <cell r="AH902"/>
          <cell r="AI902"/>
          <cell r="AJ902"/>
          <cell r="AK902"/>
          <cell r="AL902"/>
          <cell r="AM902"/>
          <cell r="AN902"/>
          <cell r="AO902"/>
          <cell r="AP902"/>
          <cell r="AQ902"/>
          <cell r="AR902"/>
          <cell r="AS902"/>
          <cell r="AT902"/>
          <cell r="AU902"/>
        </row>
        <row r="903">
          <cell r="A903"/>
          <cell r="B903"/>
          <cell r="C903"/>
          <cell r="D903"/>
          <cell r="E903"/>
          <cell r="F903"/>
          <cell r="G903"/>
          <cell r="H903"/>
          <cell r="I903"/>
          <cell r="J903"/>
          <cell r="K903"/>
          <cell r="L903"/>
          <cell r="M903"/>
          <cell r="N903"/>
          <cell r="O903"/>
          <cell r="P903"/>
          <cell r="Q903"/>
          <cell r="R903"/>
          <cell r="S903"/>
          <cell r="T903"/>
          <cell r="U903"/>
          <cell r="V903"/>
          <cell r="W903"/>
          <cell r="X903"/>
          <cell r="Y903"/>
          <cell r="Z903"/>
          <cell r="AA903"/>
          <cell r="AB903"/>
          <cell r="AC903"/>
          <cell r="AD903"/>
          <cell r="AE903"/>
          <cell r="AF903"/>
          <cell r="AG903"/>
          <cell r="AH903"/>
          <cell r="AI903"/>
          <cell r="AJ903"/>
          <cell r="AK903"/>
          <cell r="AL903"/>
          <cell r="AM903"/>
          <cell r="AN903"/>
          <cell r="AO903"/>
          <cell r="AP903"/>
          <cell r="AQ903"/>
          <cell r="AR903"/>
          <cell r="AS903"/>
          <cell r="AT903"/>
          <cell r="AU903"/>
        </row>
        <row r="904">
          <cell r="A904"/>
          <cell r="B904"/>
          <cell r="C904"/>
          <cell r="D904"/>
          <cell r="E904"/>
          <cell r="F904"/>
          <cell r="G904"/>
          <cell r="H904"/>
          <cell r="I904"/>
          <cell r="J904"/>
          <cell r="K904"/>
          <cell r="L904"/>
          <cell r="M904"/>
          <cell r="N904"/>
          <cell r="O904"/>
          <cell r="P904"/>
          <cell r="Q904"/>
          <cell r="R904"/>
          <cell r="S904"/>
          <cell r="T904"/>
          <cell r="U904"/>
          <cell r="V904"/>
          <cell r="W904"/>
          <cell r="X904"/>
          <cell r="Y904"/>
          <cell r="Z904"/>
          <cell r="AA904"/>
          <cell r="AB904"/>
          <cell r="AC904"/>
          <cell r="AD904"/>
          <cell r="AE904"/>
          <cell r="AF904"/>
          <cell r="AG904"/>
          <cell r="AH904"/>
          <cell r="AI904"/>
          <cell r="AJ904"/>
          <cell r="AK904"/>
          <cell r="AL904"/>
          <cell r="AM904"/>
          <cell r="AN904"/>
          <cell r="AO904"/>
          <cell r="AP904"/>
          <cell r="AQ904"/>
          <cell r="AR904"/>
          <cell r="AS904"/>
          <cell r="AT904"/>
          <cell r="AU904"/>
        </row>
        <row r="905">
          <cell r="A905"/>
          <cell r="B905"/>
          <cell r="C905"/>
          <cell r="D905"/>
          <cell r="E905"/>
          <cell r="F905"/>
          <cell r="G905"/>
          <cell r="H905"/>
          <cell r="I905"/>
          <cell r="J905"/>
          <cell r="K905"/>
          <cell r="L905"/>
          <cell r="M905"/>
          <cell r="N905"/>
          <cell r="O905"/>
          <cell r="P905"/>
          <cell r="Q905"/>
          <cell r="R905"/>
          <cell r="S905"/>
          <cell r="T905"/>
          <cell r="U905"/>
          <cell r="V905"/>
          <cell r="W905"/>
          <cell r="X905"/>
          <cell r="Y905"/>
          <cell r="Z905"/>
          <cell r="AA905"/>
          <cell r="AB905"/>
          <cell r="AC905"/>
          <cell r="AD905"/>
          <cell r="AE905"/>
          <cell r="AF905"/>
          <cell r="AG905"/>
          <cell r="AH905"/>
          <cell r="AI905"/>
          <cell r="AJ905"/>
          <cell r="AK905"/>
          <cell r="AL905"/>
          <cell r="AM905"/>
          <cell r="AN905"/>
          <cell r="AO905"/>
          <cell r="AP905"/>
          <cell r="AQ905"/>
          <cell r="AR905"/>
          <cell r="AS905"/>
          <cell r="AT905"/>
          <cell r="AU905"/>
        </row>
        <row r="906">
          <cell r="A906"/>
          <cell r="B906"/>
          <cell r="C906"/>
          <cell r="D906"/>
          <cell r="E906"/>
          <cell r="F906"/>
          <cell r="G906"/>
          <cell r="H906"/>
          <cell r="I906"/>
          <cell r="J906"/>
          <cell r="K906"/>
          <cell r="L906"/>
          <cell r="M906"/>
          <cell r="N906"/>
          <cell r="O906"/>
          <cell r="P906"/>
          <cell r="Q906"/>
          <cell r="R906"/>
          <cell r="S906"/>
          <cell r="T906"/>
          <cell r="U906"/>
          <cell r="V906"/>
          <cell r="W906"/>
          <cell r="X906"/>
          <cell r="Y906"/>
          <cell r="Z906"/>
          <cell r="AA906"/>
          <cell r="AB906"/>
          <cell r="AC906"/>
          <cell r="AD906"/>
          <cell r="AE906"/>
          <cell r="AF906"/>
          <cell r="AG906"/>
          <cell r="AH906"/>
          <cell r="AI906"/>
          <cell r="AJ906"/>
          <cell r="AK906"/>
          <cell r="AL906"/>
          <cell r="AM906"/>
          <cell r="AN906"/>
          <cell r="AO906"/>
          <cell r="AP906"/>
          <cell r="AQ906"/>
          <cell r="AR906"/>
          <cell r="AS906"/>
          <cell r="AT906"/>
          <cell r="AU906"/>
        </row>
        <row r="907">
          <cell r="A907"/>
          <cell r="B907"/>
          <cell r="C907"/>
          <cell r="D907"/>
          <cell r="E907"/>
          <cell r="F907"/>
          <cell r="G907"/>
          <cell r="H907"/>
          <cell r="I907"/>
          <cell r="J907"/>
          <cell r="K907"/>
          <cell r="L907"/>
          <cell r="M907"/>
          <cell r="N907"/>
          <cell r="O907"/>
          <cell r="P907"/>
          <cell r="Q907"/>
          <cell r="R907"/>
          <cell r="S907"/>
          <cell r="T907"/>
          <cell r="U907"/>
          <cell r="V907"/>
          <cell r="W907"/>
          <cell r="X907"/>
          <cell r="Y907"/>
          <cell r="Z907"/>
          <cell r="AA907"/>
          <cell r="AB907"/>
          <cell r="AC907"/>
          <cell r="AD907"/>
          <cell r="AE907"/>
          <cell r="AF907"/>
          <cell r="AG907"/>
          <cell r="AH907"/>
          <cell r="AI907"/>
          <cell r="AJ907"/>
          <cell r="AK907"/>
          <cell r="AL907"/>
          <cell r="AM907"/>
          <cell r="AN907"/>
          <cell r="AO907"/>
          <cell r="AP907"/>
          <cell r="AQ907"/>
          <cell r="AR907"/>
          <cell r="AS907"/>
          <cell r="AT907"/>
          <cell r="AU907"/>
        </row>
        <row r="908">
          <cell r="A908"/>
          <cell r="B908"/>
          <cell r="C908"/>
          <cell r="D908"/>
          <cell r="E908"/>
          <cell r="F908"/>
          <cell r="G908"/>
          <cell r="H908"/>
          <cell r="I908"/>
          <cell r="J908"/>
          <cell r="K908"/>
          <cell r="L908"/>
          <cell r="M908"/>
          <cell r="N908"/>
          <cell r="O908"/>
          <cell r="P908"/>
          <cell r="Q908"/>
          <cell r="R908"/>
          <cell r="S908"/>
          <cell r="T908"/>
          <cell r="U908"/>
          <cell r="V908"/>
          <cell r="W908"/>
          <cell r="X908"/>
          <cell r="Y908"/>
          <cell r="Z908"/>
          <cell r="AA908"/>
          <cell r="AB908"/>
          <cell r="AC908"/>
          <cell r="AD908"/>
          <cell r="AE908"/>
          <cell r="AF908"/>
          <cell r="AG908"/>
          <cell r="AH908"/>
          <cell r="AI908"/>
          <cell r="AJ908"/>
          <cell r="AK908"/>
          <cell r="AL908"/>
          <cell r="AM908"/>
          <cell r="AN908"/>
          <cell r="AO908"/>
          <cell r="AP908"/>
          <cell r="AQ908"/>
          <cell r="AR908"/>
          <cell r="AS908"/>
          <cell r="AT908"/>
          <cell r="AU908"/>
        </row>
        <row r="909">
          <cell r="A909"/>
          <cell r="B909"/>
          <cell r="C909"/>
          <cell r="D909"/>
          <cell r="E909"/>
          <cell r="F909"/>
          <cell r="G909"/>
          <cell r="H909"/>
          <cell r="I909"/>
          <cell r="J909"/>
          <cell r="K909"/>
          <cell r="L909"/>
          <cell r="M909"/>
          <cell r="N909"/>
          <cell r="O909"/>
          <cell r="P909"/>
          <cell r="Q909"/>
          <cell r="R909"/>
          <cell r="S909"/>
          <cell r="T909"/>
          <cell r="U909"/>
          <cell r="V909"/>
          <cell r="W909"/>
          <cell r="X909"/>
          <cell r="Y909"/>
          <cell r="Z909"/>
          <cell r="AA909"/>
          <cell r="AB909"/>
          <cell r="AC909"/>
          <cell r="AD909"/>
          <cell r="AE909"/>
          <cell r="AF909"/>
          <cell r="AG909"/>
          <cell r="AH909"/>
          <cell r="AI909"/>
          <cell r="AJ909"/>
          <cell r="AK909"/>
          <cell r="AL909"/>
          <cell r="AM909"/>
          <cell r="AN909"/>
          <cell r="AO909"/>
          <cell r="AP909"/>
          <cell r="AQ909"/>
          <cell r="AR909"/>
          <cell r="AS909"/>
          <cell r="AT909"/>
          <cell r="AU909"/>
        </row>
        <row r="910">
          <cell r="A910"/>
          <cell r="B910"/>
          <cell r="C910"/>
          <cell r="D910"/>
          <cell r="E910"/>
          <cell r="F910"/>
          <cell r="G910"/>
          <cell r="H910"/>
          <cell r="I910"/>
          <cell r="J910"/>
          <cell r="K910"/>
          <cell r="L910"/>
          <cell r="M910"/>
          <cell r="N910"/>
          <cell r="O910"/>
          <cell r="P910"/>
          <cell r="Q910"/>
          <cell r="R910"/>
          <cell r="S910"/>
          <cell r="T910"/>
          <cell r="U910"/>
          <cell r="V910"/>
          <cell r="W910"/>
          <cell r="X910"/>
          <cell r="Y910"/>
          <cell r="Z910"/>
          <cell r="AA910"/>
          <cell r="AB910"/>
          <cell r="AC910"/>
          <cell r="AD910"/>
          <cell r="AE910"/>
          <cell r="AF910"/>
          <cell r="AG910"/>
          <cell r="AH910"/>
          <cell r="AI910"/>
          <cell r="AJ910"/>
          <cell r="AK910"/>
          <cell r="AL910"/>
          <cell r="AM910"/>
          <cell r="AN910"/>
          <cell r="AO910"/>
          <cell r="AP910"/>
          <cell r="AQ910"/>
          <cell r="AR910"/>
          <cell r="AS910"/>
          <cell r="AT910"/>
          <cell r="AU910"/>
        </row>
        <row r="911">
          <cell r="A911"/>
          <cell r="B911"/>
          <cell r="C911"/>
          <cell r="D911"/>
          <cell r="E911"/>
          <cell r="F911"/>
          <cell r="G911"/>
          <cell r="H911"/>
          <cell r="I911"/>
          <cell r="J911"/>
          <cell r="K911"/>
          <cell r="L911"/>
          <cell r="M911"/>
          <cell r="N911"/>
          <cell r="O911"/>
          <cell r="P911"/>
          <cell r="Q911"/>
          <cell r="R911"/>
          <cell r="S911"/>
          <cell r="T911"/>
          <cell r="U911"/>
          <cell r="V911"/>
          <cell r="W911"/>
          <cell r="X911"/>
          <cell r="Y911"/>
          <cell r="Z911"/>
          <cell r="AA911"/>
          <cell r="AB911"/>
          <cell r="AC911"/>
          <cell r="AD911"/>
          <cell r="AE911"/>
          <cell r="AF911"/>
          <cell r="AG911"/>
          <cell r="AH911"/>
          <cell r="AI911"/>
          <cell r="AJ911"/>
          <cell r="AK911"/>
          <cell r="AL911"/>
          <cell r="AM911"/>
          <cell r="AN911"/>
          <cell r="AO911"/>
          <cell r="AP911"/>
          <cell r="AQ911"/>
          <cell r="AR911"/>
          <cell r="AS911"/>
          <cell r="AT911"/>
          <cell r="AU911"/>
        </row>
        <row r="912">
          <cell r="A912"/>
          <cell r="B912"/>
          <cell r="C912"/>
          <cell r="D912"/>
          <cell r="E912"/>
          <cell r="F912"/>
          <cell r="G912"/>
          <cell r="H912"/>
          <cell r="I912"/>
          <cell r="J912"/>
          <cell r="K912"/>
          <cell r="L912"/>
          <cell r="M912"/>
          <cell r="N912"/>
          <cell r="O912"/>
          <cell r="P912"/>
          <cell r="Q912"/>
          <cell r="R912"/>
          <cell r="S912"/>
          <cell r="T912"/>
          <cell r="U912"/>
          <cell r="V912"/>
          <cell r="W912"/>
          <cell r="X912"/>
          <cell r="Y912"/>
          <cell r="Z912"/>
          <cell r="AA912"/>
          <cell r="AB912"/>
          <cell r="AC912"/>
          <cell r="AD912"/>
          <cell r="AE912"/>
          <cell r="AF912"/>
          <cell r="AG912"/>
          <cell r="AH912"/>
          <cell r="AI912"/>
          <cell r="AJ912"/>
          <cell r="AK912"/>
          <cell r="AL912"/>
          <cell r="AM912"/>
          <cell r="AN912"/>
          <cell r="AO912"/>
          <cell r="AP912"/>
          <cell r="AQ912"/>
          <cell r="AR912"/>
          <cell r="AS912"/>
          <cell r="AT912"/>
          <cell r="AU912"/>
        </row>
        <row r="913">
          <cell r="A913"/>
          <cell r="B913"/>
          <cell r="C913"/>
          <cell r="D913"/>
          <cell r="E913"/>
          <cell r="F913"/>
          <cell r="G913"/>
          <cell r="H913"/>
          <cell r="I913"/>
          <cell r="J913"/>
          <cell r="K913"/>
          <cell r="L913"/>
          <cell r="M913"/>
          <cell r="N913"/>
          <cell r="O913"/>
          <cell r="P913"/>
          <cell r="Q913"/>
          <cell r="R913"/>
          <cell r="S913"/>
          <cell r="T913"/>
          <cell r="U913"/>
          <cell r="V913"/>
          <cell r="W913"/>
          <cell r="X913"/>
          <cell r="Y913"/>
          <cell r="Z913"/>
          <cell r="AA913"/>
          <cell r="AB913"/>
          <cell r="AC913"/>
          <cell r="AD913"/>
          <cell r="AE913"/>
          <cell r="AF913"/>
          <cell r="AG913"/>
          <cell r="AH913"/>
          <cell r="AI913"/>
          <cell r="AJ913"/>
          <cell r="AK913"/>
          <cell r="AL913"/>
          <cell r="AM913"/>
          <cell r="AN913"/>
          <cell r="AO913"/>
          <cell r="AP913"/>
          <cell r="AQ913"/>
          <cell r="AR913"/>
          <cell r="AS913"/>
          <cell r="AT913"/>
          <cell r="AU913"/>
        </row>
        <row r="914">
          <cell r="A914"/>
          <cell r="B914"/>
          <cell r="C914"/>
          <cell r="D914"/>
          <cell r="E914"/>
          <cell r="F914"/>
          <cell r="G914"/>
          <cell r="H914"/>
          <cell r="I914"/>
          <cell r="J914"/>
          <cell r="K914"/>
          <cell r="L914"/>
          <cell r="M914"/>
          <cell r="N914"/>
          <cell r="O914"/>
          <cell r="P914"/>
          <cell r="Q914"/>
          <cell r="R914"/>
          <cell r="S914"/>
          <cell r="T914"/>
          <cell r="U914"/>
          <cell r="V914"/>
          <cell r="W914"/>
          <cell r="X914"/>
          <cell r="Y914"/>
          <cell r="Z914"/>
          <cell r="AA914"/>
          <cell r="AB914"/>
          <cell r="AC914"/>
          <cell r="AD914"/>
          <cell r="AE914"/>
          <cell r="AF914"/>
          <cell r="AG914"/>
          <cell r="AH914"/>
          <cell r="AI914"/>
          <cell r="AJ914"/>
          <cell r="AK914"/>
          <cell r="AL914"/>
          <cell r="AM914"/>
          <cell r="AN914"/>
          <cell r="AO914"/>
          <cell r="AP914"/>
          <cell r="AQ914"/>
          <cell r="AR914"/>
          <cell r="AS914"/>
          <cell r="AT914"/>
          <cell r="AU914"/>
        </row>
        <row r="915">
          <cell r="A915"/>
          <cell r="B915"/>
          <cell r="C915"/>
          <cell r="D915"/>
          <cell r="E915"/>
          <cell r="F915"/>
          <cell r="G915"/>
          <cell r="H915"/>
          <cell r="I915"/>
          <cell r="J915"/>
          <cell r="K915"/>
          <cell r="L915"/>
          <cell r="M915"/>
          <cell r="N915"/>
          <cell r="O915"/>
          <cell r="P915"/>
          <cell r="Q915"/>
          <cell r="R915"/>
          <cell r="S915"/>
          <cell r="T915"/>
          <cell r="U915"/>
          <cell r="V915"/>
          <cell r="W915"/>
          <cell r="X915"/>
          <cell r="Y915"/>
          <cell r="Z915"/>
          <cell r="AA915"/>
          <cell r="AB915"/>
          <cell r="AC915"/>
          <cell r="AD915"/>
          <cell r="AE915"/>
          <cell r="AF915"/>
          <cell r="AG915"/>
          <cell r="AH915"/>
          <cell r="AI915"/>
          <cell r="AJ915"/>
          <cell r="AK915"/>
          <cell r="AL915"/>
          <cell r="AM915"/>
          <cell r="AN915"/>
          <cell r="AO915"/>
          <cell r="AP915"/>
          <cell r="AQ915"/>
          <cell r="AR915"/>
          <cell r="AS915"/>
          <cell r="AT915"/>
          <cell r="AU915"/>
        </row>
        <row r="916">
          <cell r="A916"/>
          <cell r="B916"/>
          <cell r="C916"/>
          <cell r="D916"/>
          <cell r="E916"/>
          <cell r="F916"/>
          <cell r="G916"/>
          <cell r="H916"/>
          <cell r="I916"/>
          <cell r="J916"/>
          <cell r="K916"/>
          <cell r="L916"/>
          <cell r="M916"/>
          <cell r="N916"/>
          <cell r="O916"/>
          <cell r="P916"/>
          <cell r="Q916"/>
          <cell r="R916"/>
          <cell r="S916"/>
          <cell r="T916"/>
          <cell r="U916"/>
          <cell r="V916"/>
          <cell r="W916"/>
          <cell r="X916"/>
          <cell r="Y916"/>
          <cell r="Z916"/>
          <cell r="AA916"/>
          <cell r="AB916"/>
          <cell r="AC916"/>
          <cell r="AD916"/>
          <cell r="AE916"/>
          <cell r="AF916"/>
          <cell r="AG916"/>
          <cell r="AH916"/>
          <cell r="AI916"/>
          <cell r="AJ916"/>
          <cell r="AK916"/>
          <cell r="AL916"/>
          <cell r="AM916"/>
          <cell r="AN916"/>
          <cell r="AO916"/>
          <cell r="AP916"/>
          <cell r="AQ916"/>
          <cell r="AR916"/>
          <cell r="AS916"/>
          <cell r="AT916"/>
          <cell r="AU916"/>
        </row>
        <row r="917">
          <cell r="A917"/>
          <cell r="B917"/>
          <cell r="C917"/>
          <cell r="D917"/>
          <cell r="E917"/>
          <cell r="F917"/>
          <cell r="G917"/>
          <cell r="H917"/>
          <cell r="I917"/>
          <cell r="J917"/>
          <cell r="K917"/>
          <cell r="L917"/>
          <cell r="M917"/>
          <cell r="N917"/>
          <cell r="O917"/>
          <cell r="P917"/>
          <cell r="Q917"/>
          <cell r="R917"/>
          <cell r="S917"/>
          <cell r="T917"/>
          <cell r="U917"/>
          <cell r="V917"/>
          <cell r="W917"/>
          <cell r="X917"/>
          <cell r="Y917"/>
          <cell r="Z917"/>
          <cell r="AA917"/>
          <cell r="AB917"/>
          <cell r="AC917"/>
          <cell r="AD917"/>
          <cell r="AE917"/>
          <cell r="AF917"/>
          <cell r="AG917"/>
          <cell r="AH917"/>
          <cell r="AI917"/>
          <cell r="AJ917"/>
          <cell r="AK917"/>
          <cell r="AL917"/>
          <cell r="AM917"/>
          <cell r="AN917"/>
          <cell r="AO917"/>
          <cell r="AP917"/>
          <cell r="AQ917"/>
          <cell r="AR917"/>
          <cell r="AS917"/>
          <cell r="AT917"/>
          <cell r="AU917"/>
        </row>
        <row r="918">
          <cell r="A918"/>
          <cell r="B918"/>
          <cell r="C918"/>
          <cell r="D918"/>
          <cell r="E918"/>
          <cell r="F918"/>
          <cell r="G918"/>
          <cell r="H918"/>
          <cell r="I918"/>
          <cell r="J918"/>
          <cell r="K918"/>
          <cell r="L918"/>
          <cell r="M918"/>
          <cell r="N918"/>
          <cell r="O918"/>
          <cell r="P918"/>
          <cell r="Q918"/>
          <cell r="R918"/>
          <cell r="S918"/>
          <cell r="T918"/>
          <cell r="U918"/>
          <cell r="V918"/>
          <cell r="W918"/>
          <cell r="X918"/>
          <cell r="Y918"/>
          <cell r="Z918"/>
          <cell r="AA918"/>
          <cell r="AB918"/>
          <cell r="AC918"/>
          <cell r="AD918"/>
          <cell r="AE918"/>
          <cell r="AF918"/>
          <cell r="AG918"/>
          <cell r="AH918"/>
          <cell r="AI918"/>
          <cell r="AJ918"/>
          <cell r="AK918"/>
          <cell r="AL918"/>
          <cell r="AM918"/>
          <cell r="AN918"/>
          <cell r="AO918"/>
          <cell r="AP918"/>
          <cell r="AQ918"/>
          <cell r="AR918"/>
          <cell r="AS918"/>
          <cell r="AT918"/>
          <cell r="AU918"/>
        </row>
        <row r="919">
          <cell r="A919"/>
          <cell r="B919"/>
          <cell r="C919"/>
          <cell r="D919"/>
          <cell r="E919"/>
          <cell r="F919"/>
          <cell r="G919"/>
          <cell r="H919"/>
          <cell r="I919"/>
          <cell r="J919"/>
          <cell r="K919"/>
          <cell r="L919"/>
          <cell r="M919"/>
          <cell r="N919"/>
          <cell r="O919"/>
          <cell r="P919"/>
          <cell r="Q919"/>
          <cell r="R919"/>
          <cell r="S919"/>
          <cell r="T919"/>
          <cell r="U919"/>
          <cell r="V919"/>
          <cell r="W919"/>
          <cell r="X919"/>
          <cell r="Y919"/>
          <cell r="Z919"/>
          <cell r="AA919"/>
          <cell r="AB919"/>
          <cell r="AC919"/>
          <cell r="AD919"/>
          <cell r="AE919"/>
          <cell r="AF919"/>
          <cell r="AG919"/>
          <cell r="AH919"/>
          <cell r="AI919"/>
          <cell r="AJ919"/>
          <cell r="AK919"/>
          <cell r="AL919"/>
          <cell r="AM919"/>
          <cell r="AN919"/>
          <cell r="AO919"/>
          <cell r="AP919"/>
          <cell r="AQ919"/>
          <cell r="AR919"/>
          <cell r="AS919"/>
          <cell r="AT919"/>
          <cell r="AU919"/>
        </row>
        <row r="920">
          <cell r="A920"/>
          <cell r="B920"/>
          <cell r="C920"/>
          <cell r="D920"/>
          <cell r="E920"/>
          <cell r="F920"/>
          <cell r="G920"/>
          <cell r="H920"/>
          <cell r="I920"/>
          <cell r="J920"/>
          <cell r="K920"/>
          <cell r="L920"/>
          <cell r="M920"/>
          <cell r="N920"/>
          <cell r="O920"/>
          <cell r="P920"/>
          <cell r="Q920"/>
          <cell r="R920"/>
          <cell r="S920"/>
          <cell r="T920"/>
          <cell r="U920"/>
          <cell r="V920"/>
          <cell r="W920"/>
          <cell r="X920"/>
          <cell r="Y920"/>
          <cell r="Z920"/>
          <cell r="AA920"/>
          <cell r="AB920"/>
          <cell r="AC920"/>
          <cell r="AD920"/>
          <cell r="AE920"/>
          <cell r="AF920"/>
          <cell r="AG920"/>
          <cell r="AH920"/>
          <cell r="AI920"/>
          <cell r="AJ920"/>
          <cell r="AK920"/>
          <cell r="AL920"/>
          <cell r="AM920"/>
          <cell r="AN920"/>
          <cell r="AO920"/>
          <cell r="AP920"/>
          <cell r="AQ920"/>
          <cell r="AR920"/>
          <cell r="AS920"/>
          <cell r="AT920"/>
          <cell r="AU920"/>
        </row>
        <row r="921">
          <cell r="A921"/>
          <cell r="B921"/>
          <cell r="C921"/>
          <cell r="D921"/>
          <cell r="E921"/>
          <cell r="F921"/>
          <cell r="G921"/>
          <cell r="H921"/>
          <cell r="I921"/>
          <cell r="J921"/>
          <cell r="K921"/>
          <cell r="L921"/>
          <cell r="M921"/>
          <cell r="N921"/>
          <cell r="O921"/>
          <cell r="P921"/>
          <cell r="Q921"/>
          <cell r="R921"/>
          <cell r="S921"/>
          <cell r="T921"/>
          <cell r="U921"/>
          <cell r="V921"/>
          <cell r="W921"/>
          <cell r="X921"/>
          <cell r="Y921"/>
          <cell r="Z921"/>
          <cell r="AA921"/>
          <cell r="AB921"/>
          <cell r="AC921"/>
          <cell r="AD921"/>
          <cell r="AE921"/>
          <cell r="AF921"/>
          <cell r="AG921"/>
          <cell r="AH921"/>
          <cell r="AI921"/>
          <cell r="AJ921"/>
          <cell r="AK921"/>
          <cell r="AL921"/>
          <cell r="AM921"/>
          <cell r="AN921"/>
          <cell r="AO921"/>
          <cell r="AP921"/>
          <cell r="AQ921"/>
          <cell r="AR921"/>
          <cell r="AS921"/>
          <cell r="AT921"/>
          <cell r="AU921"/>
        </row>
        <row r="922">
          <cell r="A922"/>
          <cell r="B922"/>
          <cell r="C922"/>
          <cell r="D922"/>
          <cell r="E922"/>
          <cell r="F922"/>
          <cell r="G922"/>
          <cell r="H922"/>
          <cell r="I922"/>
          <cell r="J922"/>
          <cell r="K922"/>
          <cell r="L922"/>
          <cell r="M922"/>
          <cell r="N922"/>
          <cell r="O922"/>
          <cell r="P922"/>
          <cell r="Q922"/>
          <cell r="R922"/>
          <cell r="S922"/>
          <cell r="T922"/>
          <cell r="U922"/>
          <cell r="V922"/>
          <cell r="W922"/>
          <cell r="X922"/>
          <cell r="Y922"/>
          <cell r="Z922"/>
          <cell r="AA922"/>
          <cell r="AB922"/>
          <cell r="AC922"/>
          <cell r="AD922"/>
          <cell r="AE922"/>
          <cell r="AF922"/>
          <cell r="AG922"/>
          <cell r="AH922"/>
          <cell r="AI922"/>
          <cell r="AJ922"/>
          <cell r="AK922"/>
          <cell r="AL922"/>
          <cell r="AM922"/>
          <cell r="AN922"/>
          <cell r="AO922"/>
          <cell r="AP922"/>
          <cell r="AQ922"/>
          <cell r="AR922"/>
          <cell r="AS922"/>
          <cell r="AT922"/>
          <cell r="AU922"/>
        </row>
        <row r="923">
          <cell r="A923"/>
          <cell r="B923"/>
          <cell r="C923"/>
          <cell r="D923"/>
          <cell r="E923"/>
          <cell r="F923"/>
          <cell r="G923"/>
          <cell r="H923"/>
          <cell r="I923"/>
          <cell r="J923"/>
          <cell r="K923"/>
          <cell r="L923"/>
          <cell r="M923"/>
          <cell r="N923"/>
          <cell r="O923"/>
          <cell r="P923"/>
          <cell r="Q923"/>
          <cell r="R923"/>
          <cell r="S923"/>
          <cell r="T923"/>
          <cell r="U923"/>
          <cell r="V923"/>
          <cell r="W923"/>
          <cell r="X923"/>
          <cell r="Y923"/>
          <cell r="Z923"/>
          <cell r="AA923"/>
          <cell r="AB923"/>
          <cell r="AC923"/>
          <cell r="AD923"/>
          <cell r="AE923"/>
          <cell r="AF923"/>
          <cell r="AG923"/>
          <cell r="AH923"/>
          <cell r="AI923"/>
          <cell r="AJ923"/>
          <cell r="AK923"/>
          <cell r="AL923"/>
          <cell r="AM923"/>
          <cell r="AN923"/>
          <cell r="AO923"/>
          <cell r="AP923"/>
          <cell r="AQ923"/>
          <cell r="AR923"/>
          <cell r="AS923"/>
          <cell r="AT923"/>
          <cell r="AU923"/>
        </row>
        <row r="924">
          <cell r="A924"/>
          <cell r="B924"/>
          <cell r="C924"/>
          <cell r="D924"/>
          <cell r="E924"/>
          <cell r="F924"/>
          <cell r="G924"/>
          <cell r="H924"/>
          <cell r="I924"/>
          <cell r="J924"/>
          <cell r="K924"/>
          <cell r="L924"/>
          <cell r="M924"/>
          <cell r="N924"/>
          <cell r="O924"/>
          <cell r="P924"/>
          <cell r="Q924"/>
          <cell r="R924"/>
          <cell r="S924"/>
          <cell r="T924"/>
          <cell r="U924"/>
          <cell r="V924"/>
          <cell r="W924"/>
          <cell r="X924"/>
          <cell r="Y924"/>
          <cell r="Z924"/>
          <cell r="AA924"/>
          <cell r="AB924"/>
          <cell r="AC924"/>
          <cell r="AD924"/>
          <cell r="AE924"/>
          <cell r="AF924"/>
          <cell r="AG924"/>
          <cell r="AH924"/>
          <cell r="AI924"/>
          <cell r="AJ924"/>
          <cell r="AK924"/>
          <cell r="AL924"/>
          <cell r="AM924"/>
          <cell r="AN924"/>
          <cell r="AO924"/>
          <cell r="AP924"/>
          <cell r="AQ924"/>
          <cell r="AR924"/>
          <cell r="AS924"/>
          <cell r="AT924"/>
          <cell r="AU924"/>
        </row>
        <row r="925">
          <cell r="A925"/>
          <cell r="B925"/>
          <cell r="C925"/>
          <cell r="D925"/>
          <cell r="E925"/>
          <cell r="F925"/>
          <cell r="G925"/>
          <cell r="H925"/>
          <cell r="I925"/>
          <cell r="J925"/>
          <cell r="K925"/>
          <cell r="L925"/>
          <cell r="M925"/>
          <cell r="N925"/>
          <cell r="O925"/>
          <cell r="P925"/>
          <cell r="Q925"/>
          <cell r="R925"/>
          <cell r="S925"/>
          <cell r="T925"/>
          <cell r="U925"/>
          <cell r="V925"/>
          <cell r="W925"/>
          <cell r="X925"/>
          <cell r="Y925"/>
          <cell r="Z925"/>
          <cell r="AA925"/>
          <cell r="AB925"/>
          <cell r="AC925"/>
          <cell r="AD925"/>
          <cell r="AE925"/>
          <cell r="AF925"/>
          <cell r="AG925"/>
          <cell r="AH925"/>
          <cell r="AI925"/>
          <cell r="AJ925"/>
          <cell r="AK925"/>
          <cell r="AL925"/>
          <cell r="AM925"/>
          <cell r="AN925"/>
          <cell r="AO925"/>
          <cell r="AP925"/>
          <cell r="AQ925"/>
          <cell r="AR925"/>
          <cell r="AS925"/>
          <cell r="AT925"/>
          <cell r="AU925"/>
        </row>
        <row r="926">
          <cell r="A926"/>
          <cell r="B926"/>
          <cell r="C926"/>
          <cell r="D926"/>
          <cell r="E926"/>
          <cell r="F926"/>
          <cell r="G926"/>
          <cell r="H926"/>
          <cell r="I926"/>
          <cell r="J926"/>
          <cell r="K926"/>
          <cell r="L926"/>
          <cell r="M926"/>
          <cell r="N926"/>
          <cell r="O926"/>
          <cell r="P926"/>
          <cell r="Q926"/>
          <cell r="R926"/>
          <cell r="S926"/>
          <cell r="T926"/>
          <cell r="U926"/>
          <cell r="V926"/>
          <cell r="W926"/>
          <cell r="X926"/>
          <cell r="Y926"/>
          <cell r="Z926"/>
          <cell r="AA926"/>
          <cell r="AB926"/>
          <cell r="AC926"/>
          <cell r="AD926"/>
          <cell r="AE926"/>
          <cell r="AF926"/>
          <cell r="AG926"/>
          <cell r="AH926"/>
          <cell r="AI926"/>
          <cell r="AJ926"/>
          <cell r="AK926"/>
          <cell r="AL926"/>
          <cell r="AM926"/>
          <cell r="AN926"/>
          <cell r="AO926"/>
          <cell r="AP926"/>
          <cell r="AQ926"/>
          <cell r="AR926"/>
          <cell r="AS926"/>
          <cell r="AT926"/>
          <cell r="AU926"/>
        </row>
        <row r="927">
          <cell r="A927"/>
          <cell r="B927"/>
          <cell r="C927"/>
          <cell r="D927"/>
          <cell r="E927"/>
          <cell r="F927"/>
          <cell r="G927"/>
          <cell r="H927"/>
          <cell r="I927"/>
          <cell r="J927"/>
          <cell r="K927"/>
          <cell r="L927"/>
          <cell r="M927"/>
          <cell r="N927"/>
          <cell r="O927"/>
          <cell r="P927"/>
          <cell r="Q927"/>
          <cell r="R927"/>
          <cell r="S927"/>
          <cell r="T927"/>
          <cell r="U927"/>
          <cell r="V927"/>
          <cell r="W927"/>
          <cell r="X927"/>
          <cell r="Y927"/>
          <cell r="Z927"/>
          <cell r="AA927"/>
          <cell r="AB927"/>
          <cell r="AC927"/>
          <cell r="AD927"/>
          <cell r="AE927"/>
          <cell r="AF927"/>
          <cell r="AG927"/>
          <cell r="AH927"/>
          <cell r="AI927"/>
          <cell r="AJ927"/>
          <cell r="AK927"/>
          <cell r="AL927"/>
          <cell r="AM927"/>
          <cell r="AN927"/>
          <cell r="AO927"/>
          <cell r="AP927"/>
          <cell r="AQ927"/>
          <cell r="AR927"/>
          <cell r="AS927"/>
          <cell r="AT927"/>
          <cell r="AU927"/>
        </row>
        <row r="928">
          <cell r="A928"/>
          <cell r="B928"/>
          <cell r="C928"/>
          <cell r="D928"/>
          <cell r="E928"/>
          <cell r="F928"/>
          <cell r="G928"/>
          <cell r="H928"/>
          <cell r="I928"/>
          <cell r="J928"/>
          <cell r="K928"/>
          <cell r="L928"/>
          <cell r="M928"/>
          <cell r="N928"/>
          <cell r="O928"/>
          <cell r="P928"/>
          <cell r="Q928"/>
          <cell r="R928"/>
          <cell r="S928"/>
          <cell r="T928"/>
          <cell r="U928"/>
          <cell r="V928"/>
          <cell r="W928"/>
          <cell r="X928"/>
          <cell r="Y928"/>
          <cell r="Z928"/>
          <cell r="AA928"/>
          <cell r="AB928"/>
          <cell r="AC928"/>
          <cell r="AD928"/>
          <cell r="AE928"/>
          <cell r="AF928"/>
          <cell r="AG928"/>
          <cell r="AH928"/>
          <cell r="AI928"/>
          <cell r="AJ928"/>
          <cell r="AK928"/>
          <cell r="AL928"/>
          <cell r="AM928"/>
          <cell r="AN928"/>
          <cell r="AO928"/>
          <cell r="AP928"/>
          <cell r="AQ928"/>
          <cell r="AR928"/>
          <cell r="AS928"/>
          <cell r="AT928"/>
          <cell r="AU928"/>
        </row>
        <row r="929">
          <cell r="A929"/>
          <cell r="B929"/>
          <cell r="C929"/>
          <cell r="D929"/>
          <cell r="E929"/>
          <cell r="F929"/>
          <cell r="G929"/>
          <cell r="H929"/>
          <cell r="I929"/>
          <cell r="J929"/>
          <cell r="K929"/>
          <cell r="L929"/>
          <cell r="M929"/>
          <cell r="N929"/>
          <cell r="O929"/>
          <cell r="P929"/>
          <cell r="Q929"/>
          <cell r="R929"/>
          <cell r="S929"/>
          <cell r="T929"/>
          <cell r="U929"/>
          <cell r="V929"/>
          <cell r="W929"/>
          <cell r="X929"/>
          <cell r="Y929"/>
          <cell r="Z929"/>
          <cell r="AA929"/>
          <cell r="AB929"/>
          <cell r="AC929"/>
          <cell r="AD929"/>
          <cell r="AE929"/>
          <cell r="AF929"/>
          <cell r="AG929"/>
          <cell r="AH929"/>
          <cell r="AI929"/>
          <cell r="AJ929"/>
          <cell r="AK929"/>
          <cell r="AL929"/>
          <cell r="AM929"/>
          <cell r="AN929"/>
          <cell r="AO929"/>
          <cell r="AP929"/>
          <cell r="AQ929"/>
          <cell r="AR929"/>
          <cell r="AS929"/>
          <cell r="AT929"/>
          <cell r="AU929"/>
        </row>
        <row r="930">
          <cell r="A930"/>
          <cell r="B930"/>
          <cell r="C930"/>
          <cell r="D930"/>
          <cell r="E930"/>
          <cell r="F930"/>
          <cell r="G930"/>
          <cell r="H930"/>
          <cell r="I930"/>
          <cell r="J930"/>
          <cell r="K930"/>
          <cell r="L930"/>
          <cell r="M930"/>
          <cell r="N930"/>
          <cell r="O930"/>
          <cell r="P930"/>
          <cell r="Q930"/>
          <cell r="R930"/>
          <cell r="S930"/>
          <cell r="T930"/>
          <cell r="U930"/>
          <cell r="V930"/>
          <cell r="W930"/>
          <cell r="X930"/>
          <cell r="Y930"/>
          <cell r="Z930"/>
          <cell r="AA930"/>
          <cell r="AB930"/>
          <cell r="AC930"/>
          <cell r="AD930"/>
          <cell r="AE930"/>
          <cell r="AF930"/>
          <cell r="AG930"/>
          <cell r="AH930"/>
          <cell r="AI930"/>
          <cell r="AJ930"/>
          <cell r="AK930"/>
          <cell r="AL930"/>
          <cell r="AM930"/>
          <cell r="AN930"/>
          <cell r="AO930"/>
          <cell r="AP930"/>
          <cell r="AQ930"/>
          <cell r="AR930"/>
          <cell r="AS930"/>
          <cell r="AT930"/>
          <cell r="AU930"/>
        </row>
        <row r="931">
          <cell r="A931"/>
          <cell r="B931"/>
          <cell r="C931"/>
          <cell r="D931"/>
          <cell r="E931"/>
          <cell r="F931"/>
          <cell r="G931"/>
          <cell r="H931"/>
          <cell r="I931"/>
          <cell r="J931"/>
          <cell r="K931"/>
          <cell r="L931"/>
          <cell r="M931"/>
          <cell r="N931"/>
          <cell r="O931"/>
          <cell r="P931"/>
          <cell r="Q931"/>
          <cell r="R931"/>
          <cell r="S931"/>
          <cell r="T931"/>
          <cell r="U931"/>
          <cell r="V931"/>
          <cell r="W931"/>
          <cell r="X931"/>
          <cell r="Y931"/>
          <cell r="Z931"/>
          <cell r="AA931"/>
          <cell r="AB931"/>
          <cell r="AC931"/>
          <cell r="AD931"/>
          <cell r="AE931"/>
          <cell r="AF931"/>
          <cell r="AG931"/>
          <cell r="AH931"/>
          <cell r="AI931"/>
          <cell r="AJ931"/>
          <cell r="AK931"/>
          <cell r="AL931"/>
          <cell r="AM931"/>
          <cell r="AN931"/>
          <cell r="AO931"/>
          <cell r="AP931"/>
          <cell r="AQ931"/>
          <cell r="AR931"/>
          <cell r="AS931"/>
          <cell r="AT931"/>
          <cell r="AU931"/>
        </row>
        <row r="932">
          <cell r="A932"/>
          <cell r="B932"/>
          <cell r="C932"/>
          <cell r="D932"/>
          <cell r="E932"/>
          <cell r="F932"/>
          <cell r="G932"/>
          <cell r="H932"/>
          <cell r="I932"/>
          <cell r="J932"/>
          <cell r="K932"/>
          <cell r="L932"/>
          <cell r="M932"/>
          <cell r="N932"/>
          <cell r="O932"/>
          <cell r="P932"/>
          <cell r="Q932"/>
          <cell r="R932"/>
          <cell r="S932"/>
          <cell r="T932"/>
          <cell r="U932"/>
          <cell r="V932"/>
          <cell r="W932"/>
          <cell r="X932"/>
          <cell r="Y932"/>
          <cell r="Z932"/>
          <cell r="AA932"/>
          <cell r="AB932"/>
          <cell r="AC932"/>
          <cell r="AD932"/>
          <cell r="AE932"/>
          <cell r="AF932"/>
          <cell r="AG932"/>
          <cell r="AH932"/>
          <cell r="AI932"/>
          <cell r="AJ932"/>
          <cell r="AK932"/>
          <cell r="AL932"/>
          <cell r="AM932"/>
          <cell r="AN932"/>
          <cell r="AO932"/>
          <cell r="AP932"/>
          <cell r="AQ932"/>
          <cell r="AR932"/>
          <cell r="AS932"/>
          <cell r="AT932"/>
          <cell r="AU932"/>
        </row>
        <row r="933">
          <cell r="A933"/>
          <cell r="B933"/>
          <cell r="C933"/>
          <cell r="D933"/>
          <cell r="E933"/>
          <cell r="F933"/>
          <cell r="G933"/>
          <cell r="H933"/>
          <cell r="I933"/>
          <cell r="J933"/>
          <cell r="K933"/>
          <cell r="L933"/>
          <cell r="M933"/>
          <cell r="N933"/>
          <cell r="O933"/>
          <cell r="P933"/>
          <cell r="Q933"/>
          <cell r="R933"/>
          <cell r="S933"/>
          <cell r="T933"/>
          <cell r="U933"/>
          <cell r="V933"/>
          <cell r="W933"/>
          <cell r="X933"/>
          <cell r="Y933"/>
          <cell r="Z933"/>
          <cell r="AA933"/>
          <cell r="AB933"/>
          <cell r="AC933"/>
          <cell r="AD933"/>
          <cell r="AE933"/>
          <cell r="AF933"/>
          <cell r="AG933"/>
          <cell r="AH933"/>
          <cell r="AI933"/>
          <cell r="AJ933"/>
          <cell r="AK933"/>
          <cell r="AL933"/>
          <cell r="AM933"/>
          <cell r="AN933"/>
          <cell r="AO933"/>
          <cell r="AP933"/>
          <cell r="AQ933"/>
          <cell r="AR933"/>
          <cell r="AS933"/>
          <cell r="AT933"/>
          <cell r="AU933"/>
        </row>
        <row r="934">
          <cell r="A934"/>
          <cell r="B934"/>
          <cell r="C934"/>
          <cell r="D934"/>
          <cell r="E934"/>
          <cell r="F934"/>
          <cell r="G934"/>
          <cell r="H934"/>
          <cell r="I934"/>
          <cell r="J934"/>
          <cell r="K934"/>
          <cell r="L934"/>
          <cell r="M934"/>
          <cell r="N934"/>
          <cell r="O934"/>
          <cell r="P934"/>
          <cell r="Q934"/>
          <cell r="R934"/>
          <cell r="S934"/>
          <cell r="T934"/>
          <cell r="U934"/>
          <cell r="V934"/>
          <cell r="W934"/>
          <cell r="X934"/>
          <cell r="Y934"/>
          <cell r="Z934"/>
          <cell r="AA934"/>
          <cell r="AB934"/>
          <cell r="AC934"/>
          <cell r="AD934"/>
          <cell r="AE934"/>
          <cell r="AF934"/>
          <cell r="AG934"/>
          <cell r="AH934"/>
          <cell r="AI934"/>
          <cell r="AJ934"/>
          <cell r="AK934"/>
          <cell r="AL934"/>
          <cell r="AM934"/>
          <cell r="AN934"/>
          <cell r="AO934"/>
          <cell r="AP934"/>
          <cell r="AQ934"/>
          <cell r="AR934"/>
          <cell r="AS934"/>
          <cell r="AT934"/>
          <cell r="AU934"/>
        </row>
        <row r="935">
          <cell r="A935"/>
          <cell r="B935"/>
          <cell r="C935"/>
          <cell r="D935"/>
          <cell r="E935"/>
          <cell r="F935"/>
          <cell r="G935"/>
          <cell r="H935"/>
          <cell r="I935"/>
          <cell r="J935"/>
          <cell r="K935"/>
          <cell r="L935"/>
          <cell r="M935"/>
          <cell r="N935"/>
          <cell r="O935"/>
          <cell r="P935"/>
          <cell r="Q935"/>
          <cell r="R935"/>
          <cell r="S935"/>
          <cell r="T935"/>
          <cell r="U935"/>
          <cell r="V935"/>
          <cell r="W935"/>
          <cell r="X935"/>
          <cell r="Y935"/>
          <cell r="Z935"/>
          <cell r="AA935"/>
          <cell r="AB935"/>
          <cell r="AC935"/>
          <cell r="AD935"/>
          <cell r="AE935"/>
          <cell r="AF935"/>
          <cell r="AG935"/>
          <cell r="AH935"/>
          <cell r="AI935"/>
          <cell r="AJ935"/>
          <cell r="AK935"/>
          <cell r="AL935"/>
          <cell r="AM935"/>
          <cell r="AN935"/>
          <cell r="AO935"/>
          <cell r="AP935"/>
          <cell r="AQ935"/>
          <cell r="AR935"/>
          <cell r="AS935"/>
          <cell r="AT935"/>
          <cell r="AU935"/>
        </row>
        <row r="936">
          <cell r="A936"/>
          <cell r="B936"/>
          <cell r="C936"/>
          <cell r="D936"/>
          <cell r="E936"/>
          <cell r="F936"/>
          <cell r="G936"/>
          <cell r="H936"/>
          <cell r="I936"/>
          <cell r="J936"/>
          <cell r="K936"/>
          <cell r="L936"/>
          <cell r="M936"/>
          <cell r="N936"/>
          <cell r="O936"/>
          <cell r="P936"/>
          <cell r="Q936"/>
          <cell r="R936"/>
          <cell r="S936"/>
          <cell r="T936"/>
          <cell r="U936"/>
          <cell r="V936"/>
          <cell r="W936"/>
          <cell r="X936"/>
          <cell r="Y936"/>
          <cell r="Z936"/>
          <cell r="AA936"/>
          <cell r="AB936"/>
          <cell r="AC936"/>
          <cell r="AD936"/>
          <cell r="AE936"/>
          <cell r="AF936"/>
          <cell r="AG936"/>
          <cell r="AH936"/>
          <cell r="AI936"/>
          <cell r="AJ936"/>
          <cell r="AK936"/>
          <cell r="AL936"/>
          <cell r="AM936"/>
          <cell r="AN936"/>
          <cell r="AO936"/>
          <cell r="AP936"/>
          <cell r="AQ936"/>
          <cell r="AR936"/>
          <cell r="AS936"/>
          <cell r="AT936"/>
          <cell r="AU936"/>
        </row>
        <row r="937">
          <cell r="A937"/>
          <cell r="B937"/>
          <cell r="C937"/>
          <cell r="D937"/>
          <cell r="E937"/>
          <cell r="F937"/>
          <cell r="G937"/>
          <cell r="H937"/>
          <cell r="I937"/>
          <cell r="J937"/>
          <cell r="K937"/>
          <cell r="L937"/>
          <cell r="M937"/>
          <cell r="N937"/>
          <cell r="O937"/>
          <cell r="P937"/>
          <cell r="Q937"/>
          <cell r="R937"/>
          <cell r="S937"/>
          <cell r="T937"/>
          <cell r="U937"/>
          <cell r="V937"/>
          <cell r="W937"/>
          <cell r="X937"/>
          <cell r="Y937"/>
          <cell r="Z937"/>
          <cell r="AA937"/>
          <cell r="AB937"/>
          <cell r="AC937"/>
          <cell r="AD937"/>
          <cell r="AE937"/>
          <cell r="AF937"/>
          <cell r="AG937"/>
          <cell r="AH937"/>
          <cell r="AI937"/>
          <cell r="AJ937"/>
          <cell r="AK937"/>
          <cell r="AL937"/>
          <cell r="AM937"/>
          <cell r="AN937"/>
          <cell r="AO937"/>
          <cell r="AP937"/>
          <cell r="AQ937"/>
          <cell r="AR937"/>
          <cell r="AS937"/>
          <cell r="AT937"/>
          <cell r="AU937"/>
        </row>
        <row r="938">
          <cell r="A938"/>
          <cell r="B938"/>
          <cell r="C938"/>
          <cell r="D938"/>
          <cell r="E938"/>
          <cell r="F938"/>
          <cell r="G938"/>
          <cell r="H938"/>
          <cell r="I938"/>
          <cell r="J938"/>
          <cell r="K938"/>
          <cell r="L938"/>
          <cell r="M938"/>
          <cell r="N938"/>
          <cell r="O938"/>
          <cell r="P938"/>
          <cell r="Q938"/>
          <cell r="R938"/>
          <cell r="S938"/>
          <cell r="T938"/>
          <cell r="U938"/>
          <cell r="V938"/>
          <cell r="W938"/>
          <cell r="X938"/>
          <cell r="Y938"/>
          <cell r="Z938"/>
          <cell r="AA938"/>
          <cell r="AB938"/>
          <cell r="AC938"/>
          <cell r="AD938"/>
          <cell r="AE938"/>
          <cell r="AF938"/>
          <cell r="AG938"/>
          <cell r="AH938"/>
          <cell r="AI938"/>
          <cell r="AJ938"/>
          <cell r="AK938"/>
          <cell r="AL938"/>
          <cell r="AM938"/>
          <cell r="AN938"/>
          <cell r="AO938"/>
          <cell r="AP938"/>
          <cell r="AQ938"/>
          <cell r="AR938"/>
          <cell r="AS938"/>
          <cell r="AT938"/>
          <cell r="AU938"/>
        </row>
        <row r="939">
          <cell r="A939"/>
          <cell r="B939"/>
          <cell r="C939"/>
          <cell r="D939"/>
          <cell r="E939"/>
          <cell r="F939"/>
          <cell r="G939"/>
          <cell r="H939"/>
          <cell r="I939"/>
          <cell r="J939"/>
          <cell r="K939"/>
          <cell r="L939"/>
          <cell r="M939"/>
          <cell r="N939"/>
          <cell r="O939"/>
          <cell r="P939"/>
          <cell r="Q939"/>
          <cell r="R939"/>
          <cell r="S939"/>
          <cell r="T939"/>
          <cell r="U939"/>
          <cell r="V939"/>
          <cell r="W939"/>
          <cell r="X939"/>
          <cell r="Y939"/>
          <cell r="Z939"/>
          <cell r="AA939"/>
          <cell r="AB939"/>
          <cell r="AC939"/>
          <cell r="AD939"/>
          <cell r="AE939"/>
          <cell r="AF939"/>
          <cell r="AG939"/>
          <cell r="AH939"/>
          <cell r="AI939"/>
          <cell r="AJ939"/>
          <cell r="AK939"/>
          <cell r="AL939"/>
          <cell r="AM939"/>
          <cell r="AN939"/>
          <cell r="AO939"/>
          <cell r="AP939"/>
          <cell r="AQ939"/>
          <cell r="AR939"/>
          <cell r="AS939"/>
          <cell r="AT939"/>
          <cell r="AU939"/>
        </row>
        <row r="940">
          <cell r="A940"/>
          <cell r="B940"/>
          <cell r="C940"/>
          <cell r="D940"/>
          <cell r="E940"/>
          <cell r="F940"/>
          <cell r="G940"/>
          <cell r="H940"/>
          <cell r="I940"/>
          <cell r="J940"/>
          <cell r="K940"/>
          <cell r="L940"/>
          <cell r="M940"/>
          <cell r="N940"/>
          <cell r="O940"/>
          <cell r="P940"/>
          <cell r="Q940"/>
          <cell r="R940"/>
          <cell r="S940"/>
          <cell r="T940"/>
          <cell r="U940"/>
          <cell r="V940"/>
          <cell r="W940"/>
          <cell r="X940"/>
          <cell r="Y940"/>
          <cell r="Z940"/>
          <cell r="AA940"/>
          <cell r="AB940"/>
          <cell r="AC940"/>
          <cell r="AD940"/>
          <cell r="AE940"/>
          <cell r="AF940"/>
          <cell r="AG940"/>
          <cell r="AH940"/>
          <cell r="AI940"/>
          <cell r="AJ940"/>
          <cell r="AK940"/>
          <cell r="AL940"/>
          <cell r="AM940"/>
          <cell r="AN940"/>
          <cell r="AO940"/>
          <cell r="AP940"/>
          <cell r="AQ940"/>
          <cell r="AR940"/>
          <cell r="AS940"/>
          <cell r="AT940"/>
          <cell r="AU940"/>
        </row>
        <row r="941">
          <cell r="A941"/>
          <cell r="B941"/>
          <cell r="C941"/>
          <cell r="D941"/>
          <cell r="E941"/>
          <cell r="F941"/>
          <cell r="G941"/>
          <cell r="H941"/>
          <cell r="I941"/>
          <cell r="J941"/>
          <cell r="K941"/>
          <cell r="L941"/>
          <cell r="M941"/>
          <cell r="N941"/>
          <cell r="O941"/>
          <cell r="P941"/>
          <cell r="Q941"/>
          <cell r="R941"/>
          <cell r="S941"/>
          <cell r="T941"/>
          <cell r="U941"/>
          <cell r="V941"/>
          <cell r="W941"/>
          <cell r="X941"/>
          <cell r="Y941"/>
          <cell r="Z941"/>
          <cell r="AA941"/>
          <cell r="AB941"/>
          <cell r="AC941"/>
          <cell r="AD941"/>
          <cell r="AE941"/>
          <cell r="AF941"/>
          <cell r="AG941"/>
          <cell r="AH941"/>
          <cell r="AI941"/>
          <cell r="AJ941"/>
          <cell r="AK941"/>
          <cell r="AL941"/>
          <cell r="AM941"/>
          <cell r="AN941"/>
          <cell r="AO941"/>
          <cell r="AP941"/>
          <cell r="AQ941"/>
          <cell r="AR941"/>
          <cell r="AS941"/>
          <cell r="AT941"/>
          <cell r="AU941"/>
        </row>
        <row r="942">
          <cell r="A942"/>
          <cell r="B942"/>
          <cell r="C942"/>
          <cell r="D942"/>
          <cell r="E942"/>
          <cell r="F942"/>
          <cell r="G942"/>
          <cell r="H942"/>
          <cell r="I942"/>
          <cell r="J942"/>
          <cell r="K942"/>
          <cell r="L942"/>
          <cell r="M942"/>
          <cell r="N942"/>
          <cell r="O942"/>
          <cell r="P942"/>
          <cell r="Q942"/>
          <cell r="R942"/>
          <cell r="S942"/>
          <cell r="T942"/>
          <cell r="U942"/>
          <cell r="V942"/>
          <cell r="W942"/>
          <cell r="X942"/>
          <cell r="Y942"/>
          <cell r="Z942"/>
          <cell r="AA942"/>
          <cell r="AB942"/>
          <cell r="AC942"/>
          <cell r="AD942"/>
          <cell r="AE942"/>
          <cell r="AF942"/>
          <cell r="AG942"/>
          <cell r="AH942"/>
          <cell r="AI942"/>
          <cell r="AJ942"/>
          <cell r="AK942"/>
          <cell r="AL942"/>
          <cell r="AM942"/>
          <cell r="AN942"/>
          <cell r="AO942"/>
          <cell r="AP942"/>
          <cell r="AQ942"/>
          <cell r="AR942"/>
          <cell r="AS942"/>
          <cell r="AT942"/>
          <cell r="AU942"/>
        </row>
        <row r="943">
          <cell r="A943"/>
          <cell r="B943"/>
          <cell r="C943"/>
          <cell r="D943"/>
          <cell r="E943"/>
          <cell r="F943"/>
          <cell r="G943"/>
          <cell r="H943"/>
          <cell r="I943"/>
          <cell r="J943"/>
          <cell r="K943"/>
          <cell r="L943"/>
          <cell r="M943"/>
          <cell r="N943"/>
          <cell r="O943"/>
          <cell r="P943"/>
          <cell r="Q943"/>
          <cell r="R943"/>
          <cell r="S943"/>
          <cell r="T943"/>
          <cell r="U943"/>
          <cell r="V943"/>
          <cell r="W943"/>
          <cell r="X943"/>
          <cell r="Y943"/>
          <cell r="Z943"/>
          <cell r="AA943"/>
          <cell r="AB943"/>
          <cell r="AC943"/>
          <cell r="AD943"/>
          <cell r="AE943"/>
          <cell r="AF943"/>
          <cell r="AG943"/>
          <cell r="AH943"/>
          <cell r="AI943"/>
          <cell r="AJ943"/>
          <cell r="AK943"/>
          <cell r="AL943"/>
          <cell r="AM943"/>
          <cell r="AN943"/>
          <cell r="AO943"/>
          <cell r="AP943"/>
          <cell r="AQ943"/>
          <cell r="AR943"/>
          <cell r="AS943"/>
          <cell r="AT943"/>
          <cell r="AU943"/>
        </row>
        <row r="944">
          <cell r="A944"/>
          <cell r="B944"/>
          <cell r="C944"/>
          <cell r="D944"/>
          <cell r="E944"/>
          <cell r="F944"/>
          <cell r="G944"/>
          <cell r="H944"/>
          <cell r="I944"/>
          <cell r="J944"/>
          <cell r="K944"/>
          <cell r="L944"/>
          <cell r="M944"/>
          <cell r="N944"/>
          <cell r="O944"/>
          <cell r="P944"/>
          <cell r="Q944"/>
          <cell r="R944"/>
          <cell r="S944"/>
          <cell r="T944"/>
          <cell r="U944"/>
          <cell r="V944"/>
          <cell r="W944"/>
          <cell r="X944"/>
          <cell r="Y944"/>
          <cell r="Z944"/>
          <cell r="AA944"/>
          <cell r="AB944"/>
          <cell r="AC944"/>
          <cell r="AD944"/>
          <cell r="AE944"/>
          <cell r="AF944"/>
          <cell r="AG944"/>
          <cell r="AH944"/>
          <cell r="AI944"/>
          <cell r="AJ944"/>
          <cell r="AK944"/>
          <cell r="AL944"/>
          <cell r="AM944"/>
          <cell r="AN944"/>
          <cell r="AO944"/>
          <cell r="AP944"/>
          <cell r="AQ944"/>
          <cell r="AR944"/>
          <cell r="AS944"/>
          <cell r="AT944"/>
          <cell r="AU944"/>
        </row>
        <row r="945">
          <cell r="A945"/>
          <cell r="B945"/>
          <cell r="C945"/>
          <cell r="D945"/>
          <cell r="E945"/>
          <cell r="F945"/>
          <cell r="G945"/>
          <cell r="H945"/>
          <cell r="I945"/>
          <cell r="J945"/>
          <cell r="K945"/>
          <cell r="L945"/>
          <cell r="M945"/>
          <cell r="N945"/>
          <cell r="O945"/>
          <cell r="P945"/>
          <cell r="Q945"/>
          <cell r="R945"/>
          <cell r="S945"/>
          <cell r="T945"/>
          <cell r="U945"/>
          <cell r="V945"/>
          <cell r="W945"/>
          <cell r="X945"/>
          <cell r="Y945"/>
          <cell r="Z945"/>
          <cell r="AA945"/>
          <cell r="AB945"/>
          <cell r="AC945"/>
          <cell r="AD945"/>
          <cell r="AE945"/>
          <cell r="AF945"/>
          <cell r="AG945"/>
          <cell r="AH945"/>
          <cell r="AI945"/>
          <cell r="AJ945"/>
          <cell r="AK945"/>
          <cell r="AL945"/>
          <cell r="AM945"/>
          <cell r="AN945"/>
          <cell r="AO945"/>
          <cell r="AP945"/>
          <cell r="AQ945"/>
          <cell r="AR945"/>
          <cell r="AS945"/>
          <cell r="AT945"/>
          <cell r="AU945"/>
        </row>
        <row r="946">
          <cell r="A946"/>
          <cell r="B946"/>
          <cell r="C946"/>
          <cell r="D946"/>
          <cell r="E946"/>
          <cell r="F946"/>
          <cell r="G946"/>
          <cell r="H946"/>
          <cell r="I946"/>
          <cell r="J946"/>
          <cell r="K946"/>
          <cell r="L946"/>
          <cell r="M946"/>
          <cell r="N946"/>
          <cell r="O946"/>
          <cell r="P946"/>
          <cell r="Q946"/>
          <cell r="R946"/>
          <cell r="S946"/>
          <cell r="T946"/>
          <cell r="U946"/>
          <cell r="V946"/>
          <cell r="W946"/>
          <cell r="X946"/>
          <cell r="Y946"/>
          <cell r="Z946"/>
          <cell r="AA946"/>
          <cell r="AB946"/>
          <cell r="AC946"/>
          <cell r="AD946"/>
          <cell r="AE946"/>
          <cell r="AF946"/>
          <cell r="AG946"/>
          <cell r="AH946"/>
          <cell r="AI946"/>
          <cell r="AJ946"/>
          <cell r="AK946"/>
          <cell r="AL946"/>
          <cell r="AM946"/>
          <cell r="AN946"/>
          <cell r="AO946"/>
          <cell r="AP946"/>
          <cell r="AQ946"/>
          <cell r="AR946"/>
          <cell r="AS946"/>
          <cell r="AT946"/>
          <cell r="AU946"/>
        </row>
        <row r="947">
          <cell r="A947"/>
          <cell r="B947"/>
          <cell r="C947"/>
          <cell r="D947"/>
          <cell r="E947"/>
          <cell r="F947"/>
          <cell r="G947"/>
          <cell r="H947"/>
          <cell r="I947"/>
          <cell r="J947"/>
          <cell r="K947"/>
          <cell r="L947"/>
          <cell r="M947"/>
          <cell r="N947"/>
          <cell r="O947"/>
          <cell r="P947"/>
          <cell r="Q947"/>
          <cell r="R947"/>
          <cell r="S947"/>
          <cell r="T947"/>
          <cell r="U947"/>
          <cell r="V947"/>
          <cell r="W947"/>
          <cell r="X947"/>
          <cell r="Y947"/>
          <cell r="Z947"/>
          <cell r="AA947"/>
          <cell r="AB947"/>
          <cell r="AC947"/>
          <cell r="AD947"/>
          <cell r="AE947"/>
          <cell r="AF947"/>
          <cell r="AG947"/>
          <cell r="AH947"/>
          <cell r="AI947"/>
          <cell r="AJ947"/>
          <cell r="AK947"/>
          <cell r="AL947"/>
          <cell r="AM947"/>
          <cell r="AN947"/>
          <cell r="AO947"/>
          <cell r="AP947"/>
          <cell r="AQ947"/>
          <cell r="AR947"/>
          <cell r="AS947"/>
          <cell r="AT947"/>
          <cell r="AU947"/>
        </row>
        <row r="948">
          <cell r="A948"/>
          <cell r="B948"/>
          <cell r="C948"/>
          <cell r="D948"/>
          <cell r="E948"/>
          <cell r="F948"/>
          <cell r="G948"/>
          <cell r="H948"/>
          <cell r="I948"/>
          <cell r="J948"/>
          <cell r="K948"/>
          <cell r="L948"/>
          <cell r="M948"/>
          <cell r="N948"/>
          <cell r="O948"/>
          <cell r="P948"/>
          <cell r="Q948"/>
          <cell r="R948"/>
          <cell r="S948"/>
          <cell r="T948"/>
          <cell r="U948"/>
          <cell r="V948"/>
          <cell r="W948"/>
          <cell r="X948"/>
          <cell r="Y948"/>
          <cell r="Z948"/>
          <cell r="AA948"/>
          <cell r="AB948"/>
          <cell r="AC948"/>
          <cell r="AD948"/>
          <cell r="AE948"/>
          <cell r="AF948"/>
          <cell r="AG948"/>
          <cell r="AH948"/>
          <cell r="AI948"/>
          <cell r="AJ948"/>
          <cell r="AK948"/>
          <cell r="AL948"/>
          <cell r="AM948"/>
          <cell r="AN948"/>
          <cell r="AO948"/>
          <cell r="AP948"/>
          <cell r="AQ948"/>
          <cell r="AR948"/>
          <cell r="AS948"/>
          <cell r="AT948"/>
          <cell r="AU948"/>
        </row>
        <row r="949">
          <cell r="A949"/>
          <cell r="B949"/>
          <cell r="C949"/>
          <cell r="D949"/>
          <cell r="E949"/>
          <cell r="F949"/>
          <cell r="G949"/>
          <cell r="H949"/>
          <cell r="I949"/>
          <cell r="J949"/>
          <cell r="K949"/>
          <cell r="L949"/>
          <cell r="M949"/>
          <cell r="N949"/>
          <cell r="O949"/>
          <cell r="P949"/>
          <cell r="Q949"/>
          <cell r="R949"/>
          <cell r="S949"/>
          <cell r="T949"/>
          <cell r="U949"/>
          <cell r="V949"/>
          <cell r="W949"/>
          <cell r="X949"/>
          <cell r="Y949"/>
          <cell r="Z949"/>
          <cell r="AA949"/>
          <cell r="AB949"/>
          <cell r="AC949"/>
          <cell r="AD949"/>
          <cell r="AE949"/>
          <cell r="AF949"/>
          <cell r="AG949"/>
          <cell r="AH949"/>
          <cell r="AI949"/>
          <cell r="AJ949"/>
          <cell r="AK949"/>
          <cell r="AL949"/>
          <cell r="AM949"/>
          <cell r="AN949"/>
          <cell r="AO949"/>
          <cell r="AP949"/>
          <cell r="AQ949"/>
          <cell r="AR949"/>
          <cell r="AS949"/>
          <cell r="AT949"/>
          <cell r="AU949"/>
        </row>
        <row r="950">
          <cell r="A950"/>
          <cell r="B950"/>
          <cell r="C950"/>
          <cell r="D950"/>
          <cell r="E950"/>
          <cell r="F950"/>
          <cell r="G950"/>
          <cell r="H950"/>
          <cell r="I950"/>
          <cell r="J950"/>
          <cell r="K950"/>
          <cell r="L950"/>
          <cell r="M950"/>
          <cell r="N950"/>
          <cell r="O950"/>
          <cell r="P950"/>
          <cell r="Q950"/>
          <cell r="R950"/>
          <cell r="S950"/>
          <cell r="T950"/>
          <cell r="U950"/>
          <cell r="V950"/>
          <cell r="W950"/>
          <cell r="X950"/>
          <cell r="Y950"/>
          <cell r="Z950"/>
          <cell r="AA950"/>
          <cell r="AB950"/>
          <cell r="AC950"/>
          <cell r="AD950"/>
          <cell r="AE950"/>
          <cell r="AF950"/>
          <cell r="AG950"/>
          <cell r="AH950"/>
          <cell r="AI950"/>
          <cell r="AJ950"/>
          <cell r="AK950"/>
          <cell r="AL950"/>
          <cell r="AM950"/>
          <cell r="AN950"/>
          <cell r="AO950"/>
          <cell r="AP950"/>
          <cell r="AQ950"/>
          <cell r="AR950"/>
          <cell r="AS950"/>
          <cell r="AT950"/>
          <cell r="AU950"/>
        </row>
        <row r="951">
          <cell r="A951"/>
          <cell r="B951"/>
          <cell r="C951"/>
          <cell r="D951"/>
          <cell r="E951"/>
          <cell r="F951"/>
          <cell r="G951"/>
          <cell r="H951"/>
          <cell r="I951"/>
          <cell r="J951"/>
          <cell r="K951"/>
          <cell r="L951"/>
          <cell r="M951"/>
          <cell r="N951"/>
          <cell r="O951"/>
          <cell r="P951"/>
          <cell r="Q951"/>
          <cell r="R951"/>
          <cell r="S951"/>
          <cell r="T951"/>
          <cell r="U951"/>
          <cell r="V951"/>
          <cell r="W951"/>
          <cell r="X951"/>
          <cell r="Y951"/>
          <cell r="Z951"/>
          <cell r="AA951"/>
          <cell r="AB951"/>
          <cell r="AC951"/>
          <cell r="AD951"/>
          <cell r="AE951"/>
          <cell r="AF951"/>
          <cell r="AG951"/>
          <cell r="AH951"/>
          <cell r="AI951"/>
          <cell r="AJ951"/>
          <cell r="AK951"/>
          <cell r="AL951"/>
          <cell r="AM951"/>
          <cell r="AN951"/>
          <cell r="AO951"/>
          <cell r="AP951"/>
          <cell r="AQ951"/>
          <cell r="AR951"/>
          <cell r="AS951"/>
          <cell r="AT951"/>
          <cell r="AU951"/>
        </row>
        <row r="952">
          <cell r="A952"/>
          <cell r="B952"/>
          <cell r="C952"/>
          <cell r="D952"/>
          <cell r="E952"/>
          <cell r="F952"/>
          <cell r="G952"/>
          <cell r="H952"/>
          <cell r="I952"/>
          <cell r="J952"/>
          <cell r="K952"/>
          <cell r="L952"/>
          <cell r="M952"/>
          <cell r="N952"/>
          <cell r="O952"/>
          <cell r="P952"/>
          <cell r="Q952"/>
          <cell r="R952"/>
          <cell r="S952"/>
          <cell r="T952"/>
          <cell r="U952"/>
          <cell r="V952"/>
          <cell r="W952"/>
          <cell r="X952"/>
          <cell r="Y952"/>
          <cell r="Z952"/>
          <cell r="AA952"/>
          <cell r="AB952"/>
          <cell r="AC952"/>
          <cell r="AD952"/>
          <cell r="AE952"/>
          <cell r="AF952"/>
          <cell r="AG952"/>
          <cell r="AH952"/>
          <cell r="AI952"/>
          <cell r="AJ952"/>
          <cell r="AK952"/>
          <cell r="AL952"/>
          <cell r="AM952"/>
          <cell r="AN952"/>
          <cell r="AO952"/>
          <cell r="AP952"/>
          <cell r="AQ952"/>
          <cell r="AR952"/>
          <cell r="AS952"/>
          <cell r="AT952"/>
          <cell r="AU952"/>
        </row>
        <row r="953">
          <cell r="A953"/>
          <cell r="B953"/>
          <cell r="C953"/>
          <cell r="D953"/>
          <cell r="E953"/>
          <cell r="F953"/>
          <cell r="G953"/>
          <cell r="H953"/>
          <cell r="I953"/>
          <cell r="J953"/>
          <cell r="K953"/>
          <cell r="L953"/>
          <cell r="M953"/>
          <cell r="N953"/>
          <cell r="O953"/>
          <cell r="P953"/>
          <cell r="Q953"/>
          <cell r="R953"/>
          <cell r="S953"/>
          <cell r="T953"/>
          <cell r="U953"/>
          <cell r="V953"/>
          <cell r="W953"/>
          <cell r="X953"/>
          <cell r="Y953"/>
          <cell r="Z953"/>
          <cell r="AA953"/>
          <cell r="AB953"/>
          <cell r="AC953"/>
          <cell r="AD953"/>
          <cell r="AE953"/>
          <cell r="AF953"/>
          <cell r="AG953"/>
          <cell r="AH953"/>
          <cell r="AI953"/>
          <cell r="AJ953"/>
          <cell r="AK953"/>
          <cell r="AL953"/>
          <cell r="AM953"/>
          <cell r="AN953"/>
          <cell r="AO953"/>
          <cell r="AP953"/>
          <cell r="AQ953"/>
          <cell r="AR953"/>
          <cell r="AS953"/>
          <cell r="AT953"/>
          <cell r="AU953"/>
        </row>
        <row r="954">
          <cell r="A954"/>
          <cell r="B954"/>
          <cell r="C954"/>
          <cell r="D954"/>
          <cell r="E954"/>
          <cell r="F954"/>
          <cell r="G954"/>
          <cell r="H954"/>
          <cell r="I954"/>
          <cell r="J954"/>
          <cell r="K954"/>
          <cell r="L954"/>
          <cell r="M954"/>
          <cell r="N954"/>
          <cell r="O954"/>
          <cell r="P954"/>
          <cell r="Q954"/>
          <cell r="R954"/>
          <cell r="S954"/>
          <cell r="T954"/>
          <cell r="U954"/>
          <cell r="V954"/>
          <cell r="W954"/>
          <cell r="X954"/>
          <cell r="Y954"/>
          <cell r="Z954"/>
          <cell r="AA954"/>
          <cell r="AB954"/>
          <cell r="AC954"/>
          <cell r="AD954"/>
          <cell r="AE954"/>
          <cell r="AF954"/>
          <cell r="AG954"/>
          <cell r="AH954"/>
          <cell r="AI954"/>
          <cell r="AJ954"/>
          <cell r="AK954"/>
          <cell r="AL954"/>
          <cell r="AM954"/>
          <cell r="AN954"/>
          <cell r="AO954"/>
          <cell r="AP954"/>
          <cell r="AQ954"/>
          <cell r="AR954"/>
          <cell r="AS954"/>
          <cell r="AT954"/>
          <cell r="AU954"/>
        </row>
        <row r="955">
          <cell r="A955"/>
          <cell r="B955"/>
          <cell r="C955"/>
          <cell r="D955"/>
          <cell r="E955"/>
          <cell r="F955"/>
          <cell r="G955"/>
          <cell r="H955"/>
          <cell r="I955"/>
          <cell r="J955"/>
          <cell r="K955"/>
          <cell r="L955"/>
          <cell r="M955"/>
          <cell r="N955"/>
          <cell r="O955"/>
          <cell r="P955"/>
          <cell r="Q955"/>
          <cell r="R955"/>
          <cell r="S955"/>
          <cell r="T955"/>
          <cell r="U955"/>
          <cell r="V955"/>
          <cell r="W955"/>
          <cell r="X955"/>
          <cell r="Y955"/>
          <cell r="Z955"/>
          <cell r="AA955"/>
          <cell r="AB955"/>
          <cell r="AC955"/>
          <cell r="AD955"/>
          <cell r="AE955"/>
          <cell r="AF955"/>
          <cell r="AG955"/>
          <cell r="AH955"/>
          <cell r="AI955"/>
          <cell r="AJ955"/>
          <cell r="AK955"/>
          <cell r="AL955"/>
          <cell r="AM955"/>
          <cell r="AN955"/>
          <cell r="AO955"/>
          <cell r="AP955"/>
          <cell r="AQ955"/>
          <cell r="AR955"/>
          <cell r="AS955"/>
          <cell r="AT955"/>
          <cell r="AU955"/>
        </row>
        <row r="956">
          <cell r="A956"/>
          <cell r="B956"/>
          <cell r="C956"/>
          <cell r="D956"/>
          <cell r="E956"/>
          <cell r="F956"/>
          <cell r="G956"/>
          <cell r="H956"/>
          <cell r="I956"/>
          <cell r="J956"/>
          <cell r="K956"/>
          <cell r="L956"/>
          <cell r="M956"/>
          <cell r="N956"/>
          <cell r="O956"/>
          <cell r="P956"/>
          <cell r="Q956"/>
          <cell r="R956"/>
          <cell r="S956"/>
          <cell r="T956"/>
          <cell r="U956"/>
          <cell r="V956"/>
          <cell r="W956"/>
          <cell r="X956"/>
          <cell r="Y956"/>
          <cell r="Z956"/>
          <cell r="AA956"/>
          <cell r="AB956"/>
          <cell r="AC956"/>
          <cell r="AD956"/>
          <cell r="AE956"/>
          <cell r="AF956"/>
          <cell r="AG956"/>
          <cell r="AH956"/>
          <cell r="AI956"/>
          <cell r="AJ956"/>
          <cell r="AK956"/>
          <cell r="AL956"/>
          <cell r="AM956"/>
          <cell r="AN956"/>
          <cell r="AO956"/>
          <cell r="AP956"/>
          <cell r="AQ956"/>
          <cell r="AR956"/>
          <cell r="AS956"/>
          <cell r="AT956"/>
          <cell r="AU956"/>
        </row>
        <row r="957">
          <cell r="A957"/>
          <cell r="B957"/>
          <cell r="C957"/>
          <cell r="D957"/>
          <cell r="E957"/>
          <cell r="F957"/>
          <cell r="G957"/>
          <cell r="H957"/>
          <cell r="I957"/>
          <cell r="J957"/>
          <cell r="K957"/>
          <cell r="L957"/>
          <cell r="M957"/>
          <cell r="N957"/>
          <cell r="O957"/>
          <cell r="P957"/>
          <cell r="Q957"/>
          <cell r="R957"/>
          <cell r="S957"/>
          <cell r="T957"/>
          <cell r="U957"/>
          <cell r="V957"/>
          <cell r="W957"/>
          <cell r="X957"/>
          <cell r="Y957"/>
          <cell r="Z957"/>
          <cell r="AA957"/>
          <cell r="AB957"/>
          <cell r="AC957"/>
          <cell r="AD957"/>
          <cell r="AE957"/>
          <cell r="AF957"/>
          <cell r="AG957"/>
          <cell r="AH957"/>
          <cell r="AI957"/>
          <cell r="AJ957"/>
          <cell r="AK957"/>
          <cell r="AL957"/>
          <cell r="AM957"/>
          <cell r="AN957"/>
          <cell r="AO957"/>
          <cell r="AP957"/>
          <cell r="AQ957"/>
          <cell r="AR957"/>
          <cell r="AS957"/>
          <cell r="AT957"/>
          <cell r="AU957"/>
        </row>
        <row r="958">
          <cell r="A958"/>
          <cell r="B958"/>
          <cell r="C958"/>
          <cell r="D958"/>
          <cell r="E958"/>
          <cell r="F958"/>
          <cell r="G958"/>
          <cell r="H958"/>
          <cell r="I958"/>
          <cell r="J958"/>
          <cell r="K958"/>
          <cell r="L958"/>
          <cell r="M958"/>
          <cell r="N958"/>
          <cell r="O958"/>
          <cell r="P958"/>
          <cell r="Q958"/>
          <cell r="R958"/>
          <cell r="S958"/>
          <cell r="T958"/>
          <cell r="U958"/>
          <cell r="V958"/>
          <cell r="W958"/>
          <cell r="X958"/>
          <cell r="Y958"/>
          <cell r="Z958"/>
          <cell r="AA958"/>
          <cell r="AB958"/>
          <cell r="AC958"/>
          <cell r="AD958"/>
          <cell r="AE958"/>
          <cell r="AF958"/>
          <cell r="AG958"/>
          <cell r="AH958"/>
          <cell r="AI958"/>
          <cell r="AJ958"/>
          <cell r="AK958"/>
          <cell r="AL958"/>
          <cell r="AM958"/>
          <cell r="AN958"/>
          <cell r="AO958"/>
          <cell r="AP958"/>
          <cell r="AQ958"/>
          <cell r="AR958"/>
          <cell r="AS958"/>
          <cell r="AT958"/>
          <cell r="AU958"/>
        </row>
        <row r="959">
          <cell r="A959"/>
          <cell r="B959"/>
          <cell r="C959"/>
          <cell r="D959"/>
          <cell r="E959"/>
          <cell r="F959"/>
          <cell r="G959"/>
          <cell r="H959"/>
          <cell r="I959"/>
          <cell r="J959"/>
          <cell r="K959"/>
          <cell r="L959"/>
          <cell r="M959"/>
          <cell r="N959"/>
          <cell r="O959"/>
          <cell r="P959"/>
          <cell r="Q959"/>
          <cell r="R959"/>
          <cell r="S959"/>
          <cell r="T959"/>
          <cell r="U959"/>
          <cell r="V959"/>
          <cell r="W959"/>
          <cell r="X959"/>
          <cell r="Y959"/>
          <cell r="Z959"/>
          <cell r="AA959"/>
          <cell r="AB959"/>
          <cell r="AC959"/>
          <cell r="AD959"/>
          <cell r="AE959"/>
          <cell r="AF959"/>
          <cell r="AG959"/>
          <cell r="AH959"/>
          <cell r="AI959"/>
          <cell r="AJ959"/>
          <cell r="AK959"/>
          <cell r="AL959"/>
          <cell r="AM959"/>
          <cell r="AN959"/>
          <cell r="AO959"/>
          <cell r="AP959"/>
          <cell r="AQ959"/>
          <cell r="AR959"/>
          <cell r="AS959"/>
          <cell r="AT959"/>
          <cell r="AU959"/>
        </row>
        <row r="960">
          <cell r="A960"/>
          <cell r="B960"/>
          <cell r="C960"/>
          <cell r="D960"/>
          <cell r="E960"/>
          <cell r="F960"/>
          <cell r="G960"/>
          <cell r="H960"/>
          <cell r="I960"/>
          <cell r="J960"/>
          <cell r="K960"/>
          <cell r="L960"/>
          <cell r="M960"/>
          <cell r="N960"/>
          <cell r="O960"/>
          <cell r="P960"/>
          <cell r="Q960"/>
          <cell r="R960"/>
          <cell r="S960"/>
          <cell r="T960"/>
          <cell r="U960"/>
          <cell r="V960"/>
          <cell r="W960"/>
          <cell r="X960"/>
          <cell r="Y960"/>
          <cell r="Z960"/>
          <cell r="AA960"/>
          <cell r="AB960"/>
          <cell r="AC960"/>
          <cell r="AD960"/>
          <cell r="AE960"/>
          <cell r="AF960"/>
          <cell r="AG960"/>
          <cell r="AH960"/>
          <cell r="AI960"/>
          <cell r="AJ960"/>
          <cell r="AK960"/>
          <cell r="AL960"/>
          <cell r="AM960"/>
          <cell r="AN960"/>
          <cell r="AO960"/>
          <cell r="AP960"/>
          <cell r="AQ960"/>
          <cell r="AR960"/>
          <cell r="AS960"/>
          <cell r="AT960"/>
          <cell r="AU960"/>
        </row>
        <row r="961">
          <cell r="A961"/>
          <cell r="B961"/>
          <cell r="C961"/>
          <cell r="D961"/>
          <cell r="E961"/>
          <cell r="F961"/>
          <cell r="G961"/>
          <cell r="H961"/>
          <cell r="I961"/>
          <cell r="J961"/>
          <cell r="K961"/>
          <cell r="L961"/>
          <cell r="M961"/>
          <cell r="N961"/>
          <cell r="O961"/>
          <cell r="P961"/>
          <cell r="Q961"/>
          <cell r="R961"/>
          <cell r="S961"/>
          <cell r="T961"/>
          <cell r="U961"/>
          <cell r="V961"/>
          <cell r="W961"/>
          <cell r="X961"/>
          <cell r="Y961"/>
          <cell r="Z961"/>
          <cell r="AA961"/>
          <cell r="AB961"/>
          <cell r="AC961"/>
          <cell r="AD961"/>
          <cell r="AE961"/>
          <cell r="AF961"/>
          <cell r="AG961"/>
          <cell r="AH961"/>
          <cell r="AI961"/>
          <cell r="AJ961"/>
          <cell r="AK961"/>
          <cell r="AL961"/>
          <cell r="AM961"/>
          <cell r="AN961"/>
          <cell r="AO961"/>
          <cell r="AP961"/>
          <cell r="AQ961"/>
          <cell r="AR961"/>
          <cell r="AS961"/>
          <cell r="AT961"/>
          <cell r="AU961"/>
        </row>
        <row r="962">
          <cell r="A962"/>
          <cell r="B962"/>
          <cell r="C962"/>
          <cell r="D962"/>
          <cell r="E962"/>
          <cell r="F962"/>
          <cell r="G962"/>
          <cell r="H962"/>
          <cell r="I962"/>
          <cell r="J962"/>
          <cell r="K962"/>
          <cell r="L962"/>
          <cell r="M962"/>
          <cell r="N962"/>
          <cell r="O962"/>
          <cell r="P962"/>
          <cell r="Q962"/>
          <cell r="R962"/>
          <cell r="S962"/>
          <cell r="T962"/>
          <cell r="U962"/>
          <cell r="V962"/>
          <cell r="W962"/>
          <cell r="X962"/>
          <cell r="Y962"/>
          <cell r="Z962"/>
          <cell r="AA962"/>
          <cell r="AB962"/>
          <cell r="AC962"/>
          <cell r="AD962"/>
          <cell r="AE962"/>
          <cell r="AF962"/>
          <cell r="AG962"/>
          <cell r="AH962"/>
          <cell r="AI962"/>
          <cell r="AJ962"/>
          <cell r="AK962"/>
          <cell r="AL962"/>
          <cell r="AM962"/>
          <cell r="AN962"/>
          <cell r="AO962"/>
          <cell r="AP962"/>
          <cell r="AQ962"/>
          <cell r="AR962"/>
          <cell r="AS962"/>
          <cell r="AT962"/>
          <cell r="AU962"/>
        </row>
        <row r="963">
          <cell r="A963"/>
          <cell r="B963"/>
          <cell r="C963"/>
          <cell r="D963"/>
          <cell r="E963"/>
          <cell r="F963"/>
          <cell r="G963"/>
          <cell r="H963"/>
          <cell r="I963"/>
          <cell r="J963"/>
          <cell r="K963"/>
          <cell r="L963"/>
          <cell r="M963"/>
          <cell r="N963"/>
          <cell r="O963"/>
          <cell r="P963"/>
          <cell r="Q963"/>
          <cell r="R963"/>
          <cell r="S963"/>
          <cell r="T963"/>
          <cell r="U963"/>
          <cell r="V963"/>
          <cell r="W963"/>
          <cell r="X963"/>
          <cell r="Y963"/>
          <cell r="Z963"/>
          <cell r="AA963"/>
          <cell r="AB963"/>
          <cell r="AC963"/>
          <cell r="AD963"/>
          <cell r="AE963"/>
          <cell r="AF963"/>
          <cell r="AG963"/>
          <cell r="AH963"/>
          <cell r="AI963"/>
          <cell r="AJ963"/>
          <cell r="AK963"/>
          <cell r="AL963"/>
          <cell r="AM963"/>
          <cell r="AN963"/>
          <cell r="AO963"/>
          <cell r="AP963"/>
          <cell r="AQ963"/>
          <cell r="AR963"/>
          <cell r="AS963"/>
          <cell r="AT963"/>
          <cell r="AU963"/>
        </row>
        <row r="964">
          <cell r="A964"/>
          <cell r="B964"/>
          <cell r="C964"/>
          <cell r="D964"/>
          <cell r="E964"/>
          <cell r="F964"/>
          <cell r="G964"/>
          <cell r="H964"/>
          <cell r="I964"/>
          <cell r="J964"/>
          <cell r="K964"/>
          <cell r="L964"/>
          <cell r="M964"/>
          <cell r="N964"/>
          <cell r="O964"/>
          <cell r="P964"/>
          <cell r="Q964"/>
          <cell r="R964"/>
          <cell r="S964"/>
          <cell r="T964"/>
          <cell r="U964"/>
          <cell r="V964"/>
          <cell r="W964"/>
          <cell r="X964"/>
          <cell r="Y964"/>
          <cell r="Z964"/>
          <cell r="AA964"/>
          <cell r="AB964"/>
          <cell r="AC964"/>
          <cell r="AD964"/>
          <cell r="AE964"/>
          <cell r="AF964"/>
          <cell r="AG964"/>
          <cell r="AH964"/>
          <cell r="AI964"/>
          <cell r="AJ964"/>
          <cell r="AK964"/>
          <cell r="AL964"/>
          <cell r="AM964"/>
          <cell r="AN964"/>
          <cell r="AO964"/>
          <cell r="AP964"/>
          <cell r="AQ964"/>
          <cell r="AR964"/>
          <cell r="AS964"/>
          <cell r="AT964"/>
          <cell r="AU964"/>
        </row>
        <row r="965">
          <cell r="A965"/>
          <cell r="B965"/>
          <cell r="C965"/>
          <cell r="D965"/>
          <cell r="E965"/>
          <cell r="F965"/>
          <cell r="G965"/>
          <cell r="H965"/>
          <cell r="I965"/>
          <cell r="J965"/>
          <cell r="K965"/>
          <cell r="L965"/>
          <cell r="M965"/>
          <cell r="N965"/>
          <cell r="O965"/>
          <cell r="P965"/>
          <cell r="Q965"/>
          <cell r="R965"/>
          <cell r="S965"/>
          <cell r="T965"/>
          <cell r="U965"/>
          <cell r="V965"/>
          <cell r="W965"/>
          <cell r="X965"/>
          <cell r="Y965"/>
          <cell r="Z965"/>
          <cell r="AA965"/>
          <cell r="AB965"/>
          <cell r="AC965"/>
          <cell r="AD965"/>
          <cell r="AE965"/>
          <cell r="AF965"/>
          <cell r="AG965"/>
          <cell r="AH965"/>
          <cell r="AI965"/>
          <cell r="AJ965"/>
          <cell r="AK965"/>
          <cell r="AL965"/>
          <cell r="AM965"/>
          <cell r="AN965"/>
          <cell r="AO965"/>
          <cell r="AP965"/>
          <cell r="AQ965"/>
          <cell r="AR965"/>
          <cell r="AS965"/>
          <cell r="AT965"/>
          <cell r="AU965"/>
        </row>
        <row r="966">
          <cell r="A966"/>
          <cell r="B966"/>
          <cell r="C966"/>
          <cell r="D966"/>
          <cell r="E966"/>
          <cell r="F966"/>
          <cell r="G966"/>
          <cell r="H966"/>
          <cell r="I966"/>
          <cell r="J966"/>
          <cell r="K966"/>
          <cell r="L966"/>
          <cell r="M966"/>
          <cell r="N966"/>
          <cell r="O966"/>
          <cell r="P966"/>
          <cell r="Q966"/>
          <cell r="R966"/>
          <cell r="S966"/>
          <cell r="T966"/>
          <cell r="U966"/>
          <cell r="V966"/>
          <cell r="W966"/>
          <cell r="X966"/>
          <cell r="Y966"/>
          <cell r="Z966"/>
          <cell r="AA966"/>
          <cell r="AB966"/>
          <cell r="AC966"/>
          <cell r="AD966"/>
          <cell r="AE966"/>
          <cell r="AF966"/>
          <cell r="AG966"/>
          <cell r="AH966"/>
          <cell r="AI966"/>
          <cell r="AJ966"/>
          <cell r="AK966"/>
          <cell r="AL966"/>
          <cell r="AM966"/>
          <cell r="AN966"/>
          <cell r="AO966"/>
          <cell r="AP966"/>
          <cell r="AQ966"/>
          <cell r="AR966"/>
          <cell r="AS966"/>
          <cell r="AT966"/>
          <cell r="AU966"/>
        </row>
        <row r="967">
          <cell r="A967"/>
          <cell r="B967"/>
          <cell r="C967"/>
          <cell r="D967"/>
          <cell r="E967"/>
          <cell r="F967"/>
          <cell r="G967"/>
          <cell r="H967"/>
          <cell r="I967"/>
          <cell r="J967"/>
          <cell r="K967"/>
          <cell r="L967"/>
          <cell r="M967"/>
          <cell r="N967"/>
          <cell r="O967"/>
          <cell r="P967"/>
          <cell r="Q967"/>
          <cell r="R967"/>
          <cell r="S967"/>
          <cell r="T967"/>
          <cell r="U967"/>
          <cell r="V967"/>
          <cell r="W967"/>
          <cell r="X967"/>
          <cell r="Y967"/>
          <cell r="Z967"/>
          <cell r="AA967"/>
          <cell r="AB967"/>
          <cell r="AC967"/>
          <cell r="AD967"/>
          <cell r="AE967"/>
          <cell r="AF967"/>
          <cell r="AG967"/>
          <cell r="AH967"/>
          <cell r="AI967"/>
          <cell r="AJ967"/>
          <cell r="AK967"/>
          <cell r="AL967"/>
          <cell r="AM967"/>
          <cell r="AN967"/>
          <cell r="AO967"/>
          <cell r="AP967"/>
          <cell r="AQ967"/>
          <cell r="AR967"/>
          <cell r="AS967"/>
          <cell r="AT967"/>
          <cell r="AU967"/>
        </row>
        <row r="968">
          <cell r="A968"/>
          <cell r="B968"/>
          <cell r="C968"/>
          <cell r="D968"/>
          <cell r="E968"/>
          <cell r="F968"/>
          <cell r="G968"/>
          <cell r="H968"/>
          <cell r="I968"/>
          <cell r="J968"/>
          <cell r="K968"/>
          <cell r="L968"/>
          <cell r="M968"/>
          <cell r="N968"/>
          <cell r="O968"/>
          <cell r="P968"/>
          <cell r="Q968"/>
          <cell r="R968"/>
          <cell r="S968"/>
          <cell r="T968"/>
          <cell r="U968"/>
          <cell r="V968"/>
          <cell r="W968"/>
          <cell r="X968"/>
          <cell r="Y968"/>
          <cell r="Z968"/>
          <cell r="AA968"/>
          <cell r="AB968"/>
          <cell r="AC968"/>
          <cell r="AD968"/>
          <cell r="AE968"/>
          <cell r="AF968"/>
          <cell r="AG968"/>
          <cell r="AH968"/>
          <cell r="AI968"/>
          <cell r="AJ968"/>
          <cell r="AK968"/>
          <cell r="AL968"/>
          <cell r="AM968"/>
          <cell r="AN968"/>
          <cell r="AO968"/>
          <cell r="AP968"/>
          <cell r="AQ968"/>
          <cell r="AR968"/>
          <cell r="AS968"/>
          <cell r="AT968"/>
          <cell r="AU968"/>
        </row>
        <row r="969">
          <cell r="A969"/>
          <cell r="B969"/>
          <cell r="C969"/>
          <cell r="D969"/>
          <cell r="E969"/>
          <cell r="F969"/>
          <cell r="G969"/>
          <cell r="H969"/>
          <cell r="I969"/>
          <cell r="J969"/>
          <cell r="K969"/>
          <cell r="L969"/>
          <cell r="M969"/>
          <cell r="N969"/>
          <cell r="O969"/>
          <cell r="P969"/>
          <cell r="Q969"/>
          <cell r="R969"/>
          <cell r="S969"/>
          <cell r="T969"/>
          <cell r="U969"/>
          <cell r="V969"/>
          <cell r="W969"/>
          <cell r="X969"/>
          <cell r="Y969"/>
          <cell r="Z969"/>
          <cell r="AA969"/>
          <cell r="AB969"/>
          <cell r="AC969"/>
          <cell r="AD969"/>
          <cell r="AE969"/>
          <cell r="AF969"/>
          <cell r="AG969"/>
          <cell r="AH969"/>
          <cell r="AI969"/>
          <cell r="AJ969"/>
          <cell r="AK969"/>
          <cell r="AL969"/>
          <cell r="AM969"/>
          <cell r="AN969"/>
          <cell r="AO969"/>
          <cell r="AP969"/>
          <cell r="AQ969"/>
          <cell r="AR969"/>
          <cell r="AS969"/>
          <cell r="AT969"/>
          <cell r="AU969"/>
        </row>
        <row r="970">
          <cell r="A970"/>
          <cell r="B970"/>
          <cell r="C970"/>
          <cell r="D970"/>
          <cell r="E970"/>
          <cell r="F970"/>
          <cell r="G970"/>
          <cell r="H970"/>
          <cell r="I970"/>
          <cell r="J970"/>
          <cell r="K970"/>
          <cell r="L970"/>
          <cell r="M970"/>
          <cell r="N970"/>
          <cell r="O970"/>
          <cell r="P970"/>
          <cell r="Q970"/>
          <cell r="R970"/>
          <cell r="S970"/>
          <cell r="T970"/>
          <cell r="U970"/>
          <cell r="V970"/>
          <cell r="W970"/>
          <cell r="X970"/>
          <cell r="Y970"/>
          <cell r="Z970"/>
          <cell r="AA970"/>
          <cell r="AB970"/>
          <cell r="AC970"/>
          <cell r="AD970"/>
          <cell r="AE970"/>
          <cell r="AF970"/>
          <cell r="AG970"/>
          <cell r="AH970"/>
          <cell r="AI970"/>
          <cell r="AJ970"/>
          <cell r="AK970"/>
          <cell r="AL970"/>
          <cell r="AM970"/>
          <cell r="AN970"/>
          <cell r="AO970"/>
          <cell r="AP970"/>
          <cell r="AQ970"/>
          <cell r="AR970"/>
          <cell r="AS970"/>
          <cell r="AT970"/>
          <cell r="AU970"/>
        </row>
        <row r="971">
          <cell r="A971"/>
          <cell r="B971"/>
          <cell r="C971"/>
          <cell r="D971"/>
          <cell r="E971"/>
          <cell r="F971"/>
          <cell r="G971"/>
          <cell r="H971"/>
          <cell r="I971"/>
          <cell r="J971"/>
          <cell r="K971"/>
          <cell r="L971"/>
          <cell r="M971"/>
          <cell r="N971"/>
          <cell r="O971"/>
          <cell r="P971"/>
          <cell r="Q971"/>
          <cell r="R971"/>
          <cell r="S971"/>
          <cell r="T971"/>
          <cell r="U971"/>
          <cell r="V971"/>
          <cell r="W971"/>
          <cell r="X971"/>
          <cell r="Y971"/>
          <cell r="Z971"/>
          <cell r="AA971"/>
          <cell r="AB971"/>
          <cell r="AC971"/>
          <cell r="AD971"/>
          <cell r="AE971"/>
          <cell r="AF971"/>
          <cell r="AG971"/>
          <cell r="AH971"/>
          <cell r="AI971"/>
          <cell r="AJ971"/>
          <cell r="AK971"/>
          <cell r="AL971"/>
          <cell r="AM971"/>
          <cell r="AN971"/>
          <cell r="AO971"/>
          <cell r="AP971"/>
          <cell r="AQ971"/>
          <cell r="AR971"/>
          <cell r="AS971"/>
          <cell r="AT971"/>
          <cell r="AU971"/>
        </row>
        <row r="972">
          <cell r="A972"/>
          <cell r="B972"/>
          <cell r="C972"/>
          <cell r="D972"/>
          <cell r="E972"/>
          <cell r="F972"/>
          <cell r="G972"/>
          <cell r="H972"/>
          <cell r="I972"/>
          <cell r="J972"/>
          <cell r="K972"/>
          <cell r="L972"/>
          <cell r="M972"/>
          <cell r="N972"/>
          <cell r="O972"/>
          <cell r="P972"/>
          <cell r="Q972"/>
          <cell r="R972"/>
          <cell r="S972"/>
          <cell r="T972"/>
          <cell r="U972"/>
          <cell r="V972"/>
          <cell r="W972"/>
          <cell r="X972"/>
          <cell r="Y972"/>
          <cell r="Z972"/>
          <cell r="AA972"/>
          <cell r="AB972"/>
          <cell r="AC972"/>
          <cell r="AD972"/>
          <cell r="AE972"/>
          <cell r="AF972"/>
          <cell r="AG972"/>
          <cell r="AH972"/>
          <cell r="AI972"/>
          <cell r="AJ972"/>
          <cell r="AK972"/>
          <cell r="AL972"/>
          <cell r="AM972"/>
          <cell r="AN972"/>
          <cell r="AO972"/>
          <cell r="AP972"/>
          <cell r="AQ972"/>
          <cell r="AR972"/>
          <cell r="AS972"/>
          <cell r="AT972"/>
          <cell r="AU972"/>
        </row>
        <row r="973">
          <cell r="A973"/>
          <cell r="B973"/>
          <cell r="C973"/>
          <cell r="D973"/>
          <cell r="E973"/>
          <cell r="F973"/>
          <cell r="G973"/>
          <cell r="H973"/>
          <cell r="I973"/>
          <cell r="J973"/>
          <cell r="K973"/>
          <cell r="L973"/>
          <cell r="M973"/>
          <cell r="N973"/>
          <cell r="O973"/>
          <cell r="P973"/>
          <cell r="Q973"/>
          <cell r="R973"/>
          <cell r="S973"/>
          <cell r="T973"/>
          <cell r="U973"/>
          <cell r="V973"/>
          <cell r="W973"/>
          <cell r="X973"/>
          <cell r="Y973"/>
          <cell r="Z973"/>
          <cell r="AA973"/>
          <cell r="AB973"/>
          <cell r="AC973"/>
          <cell r="AD973"/>
          <cell r="AE973"/>
          <cell r="AF973"/>
          <cell r="AG973"/>
          <cell r="AH973"/>
          <cell r="AI973"/>
          <cell r="AJ973"/>
          <cell r="AK973"/>
          <cell r="AL973"/>
          <cell r="AM973"/>
          <cell r="AN973"/>
          <cell r="AO973"/>
          <cell r="AP973"/>
          <cell r="AQ973"/>
          <cell r="AR973"/>
          <cell r="AS973"/>
          <cell r="AT973"/>
          <cell r="AU973"/>
        </row>
        <row r="974">
          <cell r="A974"/>
          <cell r="B974"/>
          <cell r="C974"/>
          <cell r="D974"/>
          <cell r="E974"/>
          <cell r="F974"/>
          <cell r="G974"/>
          <cell r="H974"/>
          <cell r="I974"/>
          <cell r="J974"/>
          <cell r="K974"/>
          <cell r="L974"/>
          <cell r="M974"/>
          <cell r="N974"/>
          <cell r="O974"/>
          <cell r="P974"/>
          <cell r="Q974"/>
          <cell r="R974"/>
          <cell r="S974"/>
          <cell r="T974"/>
          <cell r="U974"/>
          <cell r="V974"/>
          <cell r="W974"/>
          <cell r="X974"/>
          <cell r="Y974"/>
          <cell r="Z974"/>
          <cell r="AA974"/>
          <cell r="AB974"/>
          <cell r="AC974"/>
          <cell r="AD974"/>
          <cell r="AE974"/>
          <cell r="AF974"/>
          <cell r="AG974"/>
          <cell r="AH974"/>
          <cell r="AI974"/>
          <cell r="AJ974"/>
          <cell r="AK974"/>
          <cell r="AL974"/>
          <cell r="AM974"/>
          <cell r="AN974"/>
          <cell r="AO974"/>
          <cell r="AP974"/>
          <cell r="AQ974"/>
          <cell r="AR974"/>
          <cell r="AS974"/>
          <cell r="AT974"/>
          <cell r="AU974"/>
        </row>
        <row r="975">
          <cell r="A975"/>
          <cell r="B975"/>
          <cell r="C975"/>
          <cell r="D975"/>
          <cell r="E975"/>
          <cell r="F975"/>
          <cell r="G975"/>
          <cell r="H975"/>
          <cell r="I975"/>
          <cell r="J975"/>
          <cell r="K975"/>
          <cell r="L975"/>
          <cell r="M975"/>
          <cell r="N975"/>
          <cell r="O975"/>
          <cell r="P975"/>
          <cell r="Q975"/>
          <cell r="R975"/>
          <cell r="S975"/>
          <cell r="T975"/>
          <cell r="U975"/>
          <cell r="V975"/>
          <cell r="W975"/>
          <cell r="X975"/>
          <cell r="Y975"/>
          <cell r="Z975"/>
          <cell r="AA975"/>
          <cell r="AB975"/>
          <cell r="AC975"/>
          <cell r="AD975"/>
          <cell r="AE975"/>
          <cell r="AF975"/>
          <cell r="AG975"/>
          <cell r="AH975"/>
          <cell r="AI975"/>
          <cell r="AJ975"/>
          <cell r="AK975"/>
          <cell r="AL975"/>
          <cell r="AM975"/>
          <cell r="AN975"/>
          <cell r="AO975"/>
          <cell r="AP975"/>
          <cell r="AQ975"/>
          <cell r="AR975"/>
          <cell r="AS975"/>
          <cell r="AT975"/>
          <cell r="AU975"/>
        </row>
        <row r="976">
          <cell r="A976"/>
          <cell r="B976"/>
          <cell r="C976"/>
          <cell r="D976"/>
          <cell r="E976"/>
          <cell r="F976"/>
          <cell r="G976"/>
          <cell r="H976"/>
          <cell r="I976"/>
          <cell r="J976"/>
          <cell r="K976"/>
          <cell r="L976"/>
          <cell r="M976"/>
          <cell r="N976"/>
          <cell r="O976"/>
          <cell r="P976"/>
          <cell r="Q976"/>
          <cell r="R976"/>
          <cell r="S976"/>
          <cell r="T976"/>
          <cell r="U976"/>
          <cell r="V976"/>
          <cell r="W976"/>
          <cell r="X976"/>
          <cell r="Y976"/>
          <cell r="Z976"/>
          <cell r="AA976"/>
          <cell r="AB976"/>
          <cell r="AC976"/>
          <cell r="AD976"/>
          <cell r="AE976"/>
          <cell r="AF976"/>
          <cell r="AG976"/>
          <cell r="AH976"/>
          <cell r="AI976"/>
          <cell r="AJ976"/>
          <cell r="AK976"/>
          <cell r="AL976"/>
          <cell r="AM976"/>
          <cell r="AN976"/>
          <cell r="AO976"/>
          <cell r="AP976"/>
          <cell r="AQ976"/>
          <cell r="AR976"/>
          <cell r="AS976"/>
          <cell r="AT976"/>
          <cell r="AU976"/>
        </row>
        <row r="977">
          <cell r="A977"/>
          <cell r="B977"/>
          <cell r="C977"/>
          <cell r="D977"/>
          <cell r="E977"/>
          <cell r="F977"/>
          <cell r="G977"/>
          <cell r="H977"/>
          <cell r="I977"/>
          <cell r="J977"/>
          <cell r="K977"/>
          <cell r="L977"/>
          <cell r="M977"/>
          <cell r="N977"/>
          <cell r="O977"/>
          <cell r="P977"/>
          <cell r="Q977"/>
          <cell r="R977"/>
          <cell r="S977"/>
          <cell r="T977"/>
          <cell r="U977"/>
          <cell r="V977"/>
          <cell r="W977"/>
          <cell r="X977"/>
          <cell r="Y977"/>
          <cell r="Z977"/>
          <cell r="AA977"/>
          <cell r="AB977"/>
          <cell r="AC977"/>
          <cell r="AD977"/>
          <cell r="AE977"/>
          <cell r="AF977"/>
          <cell r="AG977"/>
          <cell r="AH977"/>
          <cell r="AI977"/>
          <cell r="AJ977"/>
          <cell r="AK977"/>
          <cell r="AL977"/>
          <cell r="AM977"/>
          <cell r="AN977"/>
          <cell r="AO977"/>
          <cell r="AP977"/>
          <cell r="AQ977"/>
          <cell r="AR977"/>
          <cell r="AS977"/>
          <cell r="AT977"/>
          <cell r="AU977"/>
        </row>
        <row r="978">
          <cell r="A978"/>
          <cell r="B978"/>
          <cell r="C978"/>
          <cell r="D978"/>
          <cell r="E978"/>
          <cell r="F978"/>
          <cell r="G978"/>
          <cell r="H978"/>
          <cell r="I978"/>
          <cell r="J978"/>
          <cell r="K978"/>
          <cell r="L978"/>
          <cell r="M978"/>
          <cell r="N978"/>
          <cell r="O978"/>
          <cell r="P978"/>
          <cell r="Q978"/>
          <cell r="R978"/>
          <cell r="S978"/>
          <cell r="T978"/>
          <cell r="U978"/>
          <cell r="V978"/>
          <cell r="W978"/>
          <cell r="X978"/>
          <cell r="Y978"/>
          <cell r="Z978"/>
          <cell r="AA978"/>
          <cell r="AB978"/>
          <cell r="AC978"/>
          <cell r="AD978"/>
          <cell r="AE978"/>
          <cell r="AF978"/>
          <cell r="AG978"/>
          <cell r="AH978"/>
          <cell r="AI978"/>
          <cell r="AJ978"/>
          <cell r="AK978"/>
          <cell r="AL978"/>
          <cell r="AM978"/>
          <cell r="AN978"/>
          <cell r="AO978"/>
          <cell r="AP978"/>
          <cell r="AQ978"/>
          <cell r="AR978"/>
          <cell r="AS978"/>
          <cell r="AT978"/>
          <cell r="AU978"/>
        </row>
        <row r="979">
          <cell r="A979"/>
          <cell r="B979"/>
          <cell r="C979"/>
          <cell r="D979"/>
          <cell r="E979"/>
          <cell r="F979"/>
          <cell r="G979"/>
          <cell r="H979"/>
          <cell r="I979"/>
          <cell r="J979"/>
          <cell r="K979"/>
          <cell r="L979"/>
          <cell r="M979"/>
          <cell r="N979"/>
          <cell r="O979"/>
          <cell r="P979"/>
          <cell r="Q979"/>
          <cell r="R979"/>
          <cell r="S979"/>
          <cell r="T979"/>
          <cell r="U979"/>
          <cell r="V979"/>
          <cell r="W979"/>
          <cell r="X979"/>
          <cell r="Y979"/>
          <cell r="Z979"/>
          <cell r="AA979"/>
          <cell r="AB979"/>
          <cell r="AC979"/>
          <cell r="AD979"/>
          <cell r="AE979"/>
          <cell r="AF979"/>
          <cell r="AG979"/>
          <cell r="AH979"/>
          <cell r="AI979"/>
          <cell r="AJ979"/>
          <cell r="AK979"/>
          <cell r="AL979"/>
          <cell r="AM979"/>
          <cell r="AN979"/>
          <cell r="AO979"/>
          <cell r="AP979"/>
          <cell r="AQ979"/>
          <cell r="AR979"/>
          <cell r="AS979"/>
          <cell r="AT979"/>
          <cell r="AU979"/>
        </row>
        <row r="980">
          <cell r="A980"/>
          <cell r="B980"/>
          <cell r="C980"/>
          <cell r="D980"/>
          <cell r="E980"/>
          <cell r="F980"/>
          <cell r="G980"/>
          <cell r="H980"/>
          <cell r="I980"/>
          <cell r="J980"/>
          <cell r="K980"/>
          <cell r="L980"/>
          <cell r="M980"/>
          <cell r="N980"/>
          <cell r="O980"/>
          <cell r="P980"/>
          <cell r="Q980"/>
          <cell r="R980"/>
          <cell r="S980"/>
          <cell r="T980"/>
          <cell r="U980"/>
          <cell r="V980"/>
          <cell r="W980"/>
          <cell r="X980"/>
          <cell r="Y980"/>
          <cell r="Z980"/>
          <cell r="AA980"/>
          <cell r="AB980"/>
          <cell r="AC980"/>
          <cell r="AD980"/>
          <cell r="AE980"/>
          <cell r="AF980"/>
          <cell r="AG980"/>
          <cell r="AH980"/>
          <cell r="AI980"/>
          <cell r="AJ980"/>
          <cell r="AK980"/>
          <cell r="AL980"/>
          <cell r="AM980"/>
          <cell r="AN980"/>
          <cell r="AO980"/>
          <cell r="AP980"/>
          <cell r="AQ980"/>
          <cell r="AR980"/>
          <cell r="AS980"/>
          <cell r="AT980"/>
          <cell r="AU980"/>
        </row>
        <row r="981">
          <cell r="A981"/>
          <cell r="B981"/>
          <cell r="C981"/>
          <cell r="D981"/>
          <cell r="E981"/>
          <cell r="F981"/>
          <cell r="G981"/>
          <cell r="H981"/>
          <cell r="I981"/>
          <cell r="J981"/>
          <cell r="K981"/>
          <cell r="L981"/>
          <cell r="M981"/>
          <cell r="N981"/>
          <cell r="O981"/>
          <cell r="P981"/>
          <cell r="Q981"/>
          <cell r="R981"/>
          <cell r="S981"/>
          <cell r="T981"/>
          <cell r="U981"/>
          <cell r="V981"/>
          <cell r="W981"/>
          <cell r="X981"/>
          <cell r="Y981"/>
          <cell r="Z981"/>
          <cell r="AA981"/>
          <cell r="AB981"/>
          <cell r="AC981"/>
          <cell r="AD981"/>
          <cell r="AE981"/>
          <cell r="AF981"/>
          <cell r="AG981"/>
          <cell r="AH981"/>
          <cell r="AI981"/>
          <cell r="AJ981"/>
          <cell r="AK981"/>
          <cell r="AL981"/>
          <cell r="AM981"/>
          <cell r="AN981"/>
          <cell r="AO981"/>
          <cell r="AP981"/>
          <cell r="AQ981"/>
          <cell r="AR981"/>
          <cell r="AS981"/>
          <cell r="AT981"/>
          <cell r="AU981"/>
        </row>
        <row r="982">
          <cell r="A982"/>
          <cell r="B982"/>
          <cell r="C982"/>
          <cell r="D982"/>
          <cell r="E982"/>
          <cell r="F982"/>
          <cell r="G982"/>
          <cell r="H982"/>
          <cell r="I982"/>
          <cell r="J982"/>
          <cell r="K982"/>
          <cell r="L982"/>
          <cell r="M982"/>
          <cell r="N982"/>
          <cell r="O982"/>
          <cell r="P982"/>
          <cell r="Q982"/>
          <cell r="R982"/>
          <cell r="S982"/>
          <cell r="T982"/>
          <cell r="U982"/>
          <cell r="V982"/>
          <cell r="W982"/>
          <cell r="X982"/>
          <cell r="Y982"/>
          <cell r="Z982"/>
          <cell r="AA982"/>
          <cell r="AB982"/>
          <cell r="AC982"/>
          <cell r="AD982"/>
          <cell r="AE982"/>
          <cell r="AF982"/>
          <cell r="AG982"/>
          <cell r="AH982"/>
          <cell r="AI982"/>
          <cell r="AJ982"/>
          <cell r="AK982"/>
          <cell r="AL982"/>
          <cell r="AM982"/>
          <cell r="AN982"/>
          <cell r="AO982"/>
          <cell r="AP982"/>
          <cell r="AQ982"/>
          <cell r="AR982"/>
          <cell r="AS982"/>
          <cell r="AT982"/>
          <cell r="AU982"/>
        </row>
        <row r="983">
          <cell r="A983"/>
          <cell r="B983"/>
          <cell r="C983"/>
          <cell r="D983"/>
          <cell r="E983"/>
          <cell r="F983"/>
          <cell r="G983"/>
          <cell r="H983"/>
          <cell r="I983"/>
          <cell r="J983"/>
          <cell r="K983"/>
          <cell r="L983"/>
          <cell r="M983"/>
          <cell r="N983"/>
          <cell r="O983"/>
          <cell r="P983"/>
          <cell r="Q983"/>
          <cell r="R983"/>
          <cell r="S983"/>
          <cell r="T983"/>
          <cell r="U983"/>
          <cell r="V983"/>
          <cell r="W983"/>
          <cell r="X983"/>
          <cell r="Y983"/>
          <cell r="Z983"/>
          <cell r="AA983"/>
          <cell r="AB983"/>
          <cell r="AC983"/>
          <cell r="AD983"/>
          <cell r="AE983"/>
          <cell r="AF983"/>
          <cell r="AG983"/>
          <cell r="AH983"/>
          <cell r="AI983"/>
          <cell r="AJ983"/>
          <cell r="AK983"/>
          <cell r="AL983"/>
          <cell r="AM983"/>
          <cell r="AN983"/>
          <cell r="AO983"/>
          <cell r="AP983"/>
          <cell r="AQ983"/>
          <cell r="AR983"/>
          <cell r="AS983"/>
          <cell r="AT983"/>
          <cell r="AU983"/>
        </row>
        <row r="984">
          <cell r="A984"/>
          <cell r="B984"/>
          <cell r="C984"/>
          <cell r="D984"/>
          <cell r="E984"/>
          <cell r="F984"/>
          <cell r="G984"/>
          <cell r="H984"/>
          <cell r="I984"/>
          <cell r="J984"/>
          <cell r="K984"/>
          <cell r="L984"/>
          <cell r="M984"/>
          <cell r="N984"/>
          <cell r="O984"/>
          <cell r="P984"/>
          <cell r="Q984"/>
          <cell r="R984"/>
          <cell r="S984"/>
          <cell r="T984"/>
          <cell r="U984"/>
          <cell r="V984"/>
          <cell r="W984"/>
          <cell r="X984"/>
          <cell r="Y984"/>
          <cell r="Z984"/>
          <cell r="AA984"/>
          <cell r="AB984"/>
          <cell r="AC984"/>
          <cell r="AD984"/>
          <cell r="AE984"/>
          <cell r="AF984"/>
          <cell r="AG984"/>
          <cell r="AH984"/>
          <cell r="AI984"/>
          <cell r="AJ984"/>
          <cell r="AK984"/>
          <cell r="AL984"/>
          <cell r="AM984"/>
          <cell r="AN984"/>
          <cell r="AO984"/>
          <cell r="AP984"/>
          <cell r="AQ984"/>
          <cell r="AR984"/>
          <cell r="AS984"/>
          <cell r="AT984"/>
          <cell r="AU984"/>
        </row>
        <row r="985">
          <cell r="A985"/>
          <cell r="B985"/>
          <cell r="C985"/>
          <cell r="D985"/>
          <cell r="E985"/>
          <cell r="F985"/>
          <cell r="G985"/>
          <cell r="H985"/>
          <cell r="I985"/>
          <cell r="J985"/>
          <cell r="K985"/>
          <cell r="L985"/>
          <cell r="M985"/>
          <cell r="N985"/>
          <cell r="O985"/>
          <cell r="P985"/>
          <cell r="Q985"/>
          <cell r="R985"/>
          <cell r="S985"/>
          <cell r="T985"/>
          <cell r="U985"/>
          <cell r="V985"/>
          <cell r="W985"/>
          <cell r="X985"/>
          <cell r="Y985"/>
          <cell r="Z985"/>
          <cell r="AA985"/>
          <cell r="AB985"/>
          <cell r="AC985"/>
          <cell r="AD985"/>
          <cell r="AE985"/>
          <cell r="AF985"/>
          <cell r="AG985"/>
          <cell r="AH985"/>
          <cell r="AI985"/>
          <cell r="AJ985"/>
          <cell r="AK985"/>
          <cell r="AL985"/>
          <cell r="AM985"/>
          <cell r="AN985"/>
          <cell r="AO985"/>
          <cell r="AP985"/>
          <cell r="AQ985"/>
          <cell r="AR985"/>
          <cell r="AS985"/>
          <cell r="AT985"/>
          <cell r="AU985"/>
        </row>
        <row r="986">
          <cell r="A986"/>
          <cell r="B986"/>
          <cell r="C986"/>
          <cell r="D986"/>
          <cell r="E986"/>
          <cell r="F986"/>
          <cell r="G986"/>
          <cell r="H986"/>
          <cell r="I986"/>
          <cell r="J986"/>
          <cell r="K986"/>
          <cell r="L986"/>
          <cell r="M986"/>
          <cell r="N986"/>
          <cell r="O986"/>
          <cell r="P986"/>
          <cell r="Q986"/>
          <cell r="R986"/>
          <cell r="S986"/>
          <cell r="T986"/>
          <cell r="U986"/>
          <cell r="V986"/>
          <cell r="W986"/>
          <cell r="X986"/>
          <cell r="Y986"/>
          <cell r="Z986"/>
          <cell r="AA986"/>
          <cell r="AB986"/>
          <cell r="AC986"/>
          <cell r="AD986"/>
          <cell r="AE986"/>
          <cell r="AF986"/>
          <cell r="AG986"/>
          <cell r="AH986"/>
          <cell r="AI986"/>
          <cell r="AJ986"/>
          <cell r="AK986"/>
          <cell r="AL986"/>
          <cell r="AM986"/>
          <cell r="AN986"/>
          <cell r="AO986"/>
          <cell r="AP986"/>
          <cell r="AQ986"/>
          <cell r="AR986"/>
          <cell r="AS986"/>
          <cell r="AT986"/>
          <cell r="AU986"/>
        </row>
        <row r="987">
          <cell r="A987"/>
          <cell r="B987"/>
          <cell r="C987"/>
          <cell r="D987"/>
          <cell r="E987"/>
          <cell r="F987"/>
          <cell r="G987"/>
          <cell r="H987"/>
          <cell r="I987"/>
          <cell r="J987"/>
          <cell r="K987"/>
          <cell r="L987"/>
          <cell r="M987"/>
          <cell r="N987"/>
          <cell r="O987"/>
          <cell r="P987"/>
          <cell r="Q987"/>
          <cell r="R987"/>
          <cell r="S987"/>
          <cell r="T987"/>
          <cell r="U987"/>
          <cell r="V987"/>
          <cell r="W987"/>
          <cell r="X987"/>
          <cell r="Y987"/>
          <cell r="Z987"/>
          <cell r="AA987"/>
          <cell r="AB987"/>
          <cell r="AC987"/>
          <cell r="AD987"/>
          <cell r="AE987"/>
          <cell r="AF987"/>
          <cell r="AG987"/>
          <cell r="AH987"/>
          <cell r="AI987"/>
          <cell r="AJ987"/>
          <cell r="AK987"/>
          <cell r="AL987"/>
          <cell r="AM987"/>
          <cell r="AN987"/>
          <cell r="AO987"/>
          <cell r="AP987"/>
          <cell r="AQ987"/>
          <cell r="AR987"/>
          <cell r="AS987"/>
          <cell r="AT987"/>
          <cell r="AU987"/>
        </row>
        <row r="988">
          <cell r="A988"/>
          <cell r="B988"/>
          <cell r="C988"/>
          <cell r="D988"/>
          <cell r="E988"/>
          <cell r="F988"/>
          <cell r="G988"/>
          <cell r="H988"/>
          <cell r="I988"/>
          <cell r="J988"/>
          <cell r="K988"/>
          <cell r="L988"/>
          <cell r="M988"/>
          <cell r="N988"/>
          <cell r="O988"/>
          <cell r="P988"/>
          <cell r="Q988"/>
          <cell r="R988"/>
          <cell r="S988"/>
          <cell r="T988"/>
          <cell r="U988"/>
          <cell r="V988"/>
          <cell r="W988"/>
          <cell r="X988"/>
          <cell r="Y988"/>
          <cell r="Z988"/>
          <cell r="AA988"/>
          <cell r="AB988"/>
          <cell r="AC988"/>
          <cell r="AD988"/>
          <cell r="AE988"/>
          <cell r="AF988"/>
          <cell r="AG988"/>
          <cell r="AH988"/>
          <cell r="AI988"/>
          <cell r="AJ988"/>
          <cell r="AK988"/>
          <cell r="AL988"/>
          <cell r="AM988"/>
          <cell r="AN988"/>
          <cell r="AO988"/>
          <cell r="AP988"/>
          <cell r="AQ988"/>
          <cell r="AR988"/>
          <cell r="AS988"/>
          <cell r="AT988"/>
          <cell r="AU988"/>
        </row>
        <row r="989">
          <cell r="A989"/>
          <cell r="B989"/>
          <cell r="C989"/>
          <cell r="D989"/>
          <cell r="E989"/>
          <cell r="F989"/>
          <cell r="G989"/>
          <cell r="H989"/>
          <cell r="I989"/>
          <cell r="J989"/>
          <cell r="K989"/>
          <cell r="L989"/>
          <cell r="M989"/>
          <cell r="N989"/>
          <cell r="O989"/>
          <cell r="P989"/>
          <cell r="Q989"/>
          <cell r="R989"/>
          <cell r="S989"/>
          <cell r="T989"/>
          <cell r="U989"/>
          <cell r="V989"/>
          <cell r="W989"/>
          <cell r="X989"/>
          <cell r="Y989"/>
          <cell r="Z989"/>
          <cell r="AA989"/>
          <cell r="AB989"/>
          <cell r="AC989"/>
          <cell r="AD989"/>
          <cell r="AE989"/>
          <cell r="AF989"/>
          <cell r="AG989"/>
          <cell r="AH989"/>
          <cell r="AI989"/>
          <cell r="AJ989"/>
          <cell r="AK989"/>
          <cell r="AL989"/>
          <cell r="AM989"/>
          <cell r="AN989"/>
          <cell r="AO989"/>
          <cell r="AP989"/>
          <cell r="AQ989"/>
          <cell r="AR989"/>
          <cell r="AS989"/>
          <cell r="AT989"/>
          <cell r="AU989"/>
        </row>
        <row r="990">
          <cell r="A990"/>
          <cell r="B990"/>
          <cell r="C990"/>
          <cell r="D990"/>
          <cell r="E990"/>
          <cell r="F990"/>
          <cell r="G990"/>
          <cell r="H990"/>
          <cell r="I990"/>
          <cell r="J990"/>
          <cell r="K990"/>
          <cell r="L990"/>
          <cell r="M990"/>
          <cell r="N990"/>
          <cell r="O990"/>
          <cell r="P990"/>
          <cell r="Q990"/>
          <cell r="R990"/>
          <cell r="S990"/>
          <cell r="T990"/>
          <cell r="U990"/>
          <cell r="V990"/>
          <cell r="W990"/>
          <cell r="X990"/>
          <cell r="Y990"/>
          <cell r="Z990"/>
          <cell r="AA990"/>
          <cell r="AB990"/>
          <cell r="AC990"/>
          <cell r="AD990"/>
          <cell r="AE990"/>
          <cell r="AF990"/>
          <cell r="AG990"/>
          <cell r="AH990"/>
          <cell r="AI990"/>
          <cell r="AJ990"/>
          <cell r="AK990"/>
          <cell r="AL990"/>
          <cell r="AM990"/>
          <cell r="AN990"/>
          <cell r="AO990"/>
          <cell r="AP990"/>
          <cell r="AQ990"/>
          <cell r="AR990"/>
          <cell r="AS990"/>
          <cell r="AT990"/>
          <cell r="AU990"/>
        </row>
        <row r="991">
          <cell r="A991"/>
          <cell r="B991"/>
          <cell r="C991"/>
          <cell r="D991"/>
          <cell r="E991"/>
          <cell r="F991"/>
          <cell r="G991"/>
          <cell r="H991"/>
          <cell r="I991"/>
          <cell r="J991"/>
          <cell r="K991"/>
          <cell r="L991"/>
          <cell r="M991"/>
          <cell r="N991"/>
          <cell r="O991"/>
          <cell r="P991"/>
          <cell r="Q991"/>
          <cell r="R991"/>
          <cell r="S991"/>
          <cell r="T991"/>
          <cell r="U991"/>
          <cell r="V991"/>
          <cell r="W991"/>
          <cell r="X991"/>
          <cell r="Y991"/>
          <cell r="Z991"/>
          <cell r="AA991"/>
          <cell r="AB991"/>
          <cell r="AC991"/>
          <cell r="AD991"/>
          <cell r="AE991"/>
          <cell r="AF991"/>
          <cell r="AG991"/>
          <cell r="AH991"/>
          <cell r="AI991"/>
          <cell r="AJ991"/>
          <cell r="AK991"/>
          <cell r="AL991"/>
          <cell r="AM991"/>
          <cell r="AN991"/>
          <cell r="AO991"/>
          <cell r="AP991"/>
          <cell r="AQ991"/>
          <cell r="AR991"/>
          <cell r="AS991"/>
          <cell r="AT991"/>
          <cell r="AU991"/>
        </row>
        <row r="992">
          <cell r="A992"/>
          <cell r="B992"/>
          <cell r="C992"/>
          <cell r="D992"/>
          <cell r="E992"/>
          <cell r="F992"/>
          <cell r="G992"/>
          <cell r="H992"/>
          <cell r="I992"/>
          <cell r="J992"/>
          <cell r="K992"/>
          <cell r="L992"/>
          <cell r="M992"/>
          <cell r="N992"/>
          <cell r="O992"/>
          <cell r="P992"/>
          <cell r="Q992"/>
          <cell r="R992"/>
          <cell r="S992"/>
          <cell r="T992"/>
          <cell r="U992"/>
          <cell r="V992"/>
          <cell r="W992"/>
          <cell r="X992"/>
          <cell r="Y992"/>
          <cell r="Z992"/>
          <cell r="AA992"/>
          <cell r="AB992"/>
          <cell r="AC992"/>
          <cell r="AD992"/>
          <cell r="AE992"/>
          <cell r="AF992"/>
          <cell r="AG992"/>
          <cell r="AH992"/>
          <cell r="AI992"/>
          <cell r="AJ992"/>
          <cell r="AK992"/>
          <cell r="AL992"/>
          <cell r="AM992"/>
          <cell r="AN992"/>
          <cell r="AO992"/>
          <cell r="AP992"/>
          <cell r="AQ992"/>
          <cell r="AR992"/>
          <cell r="AS992"/>
          <cell r="AT992"/>
          <cell r="AU992"/>
        </row>
        <row r="993">
          <cell r="A993"/>
          <cell r="B993"/>
          <cell r="C993"/>
          <cell r="D993"/>
          <cell r="E993"/>
          <cell r="F993"/>
          <cell r="G993"/>
          <cell r="H993"/>
          <cell r="I993"/>
          <cell r="J993"/>
          <cell r="K993"/>
          <cell r="L993"/>
          <cell r="M993"/>
          <cell r="N993"/>
          <cell r="O993"/>
          <cell r="P993"/>
          <cell r="Q993"/>
          <cell r="R993"/>
          <cell r="S993"/>
          <cell r="T993"/>
          <cell r="U993"/>
          <cell r="V993"/>
          <cell r="W993"/>
          <cell r="X993"/>
          <cell r="Y993"/>
          <cell r="Z993"/>
          <cell r="AA993"/>
          <cell r="AB993"/>
          <cell r="AC993"/>
          <cell r="AD993"/>
          <cell r="AE993"/>
          <cell r="AF993"/>
          <cell r="AG993"/>
          <cell r="AH993"/>
          <cell r="AI993"/>
          <cell r="AJ993"/>
          <cell r="AK993"/>
          <cell r="AL993"/>
          <cell r="AM993"/>
          <cell r="AN993"/>
          <cell r="AO993"/>
          <cell r="AP993"/>
          <cell r="AQ993"/>
          <cell r="AR993"/>
          <cell r="AS993"/>
          <cell r="AT993"/>
          <cell r="AU993"/>
        </row>
        <row r="994">
          <cell r="A994"/>
          <cell r="B994"/>
          <cell r="C994"/>
          <cell r="D994"/>
          <cell r="E994"/>
          <cell r="F994"/>
          <cell r="G994"/>
          <cell r="H994"/>
          <cell r="I994"/>
          <cell r="J994"/>
          <cell r="K994"/>
          <cell r="L994"/>
          <cell r="M994"/>
          <cell r="N994"/>
          <cell r="O994"/>
          <cell r="P994"/>
          <cell r="Q994"/>
          <cell r="R994"/>
          <cell r="S994"/>
          <cell r="T994"/>
          <cell r="U994"/>
          <cell r="V994"/>
          <cell r="W994"/>
          <cell r="X994"/>
          <cell r="Y994"/>
          <cell r="Z994"/>
          <cell r="AA994"/>
          <cell r="AB994"/>
          <cell r="AC994"/>
          <cell r="AD994"/>
          <cell r="AE994"/>
          <cell r="AF994"/>
          <cell r="AG994"/>
          <cell r="AH994"/>
          <cell r="AI994"/>
          <cell r="AJ994"/>
          <cell r="AK994"/>
          <cell r="AL994"/>
          <cell r="AM994"/>
          <cell r="AN994"/>
          <cell r="AO994"/>
          <cell r="AP994"/>
          <cell r="AQ994"/>
          <cell r="AR994"/>
          <cell r="AS994"/>
          <cell r="AT994"/>
          <cell r="AU994"/>
        </row>
        <row r="995">
          <cell r="A995"/>
          <cell r="B995"/>
          <cell r="C995"/>
          <cell r="D995"/>
          <cell r="E995"/>
          <cell r="F995"/>
          <cell r="G995"/>
          <cell r="H995"/>
          <cell r="I995"/>
          <cell r="J995"/>
          <cell r="K995"/>
          <cell r="L995"/>
          <cell r="M995"/>
          <cell r="N995"/>
          <cell r="O995"/>
          <cell r="P995"/>
          <cell r="Q995"/>
          <cell r="R995"/>
          <cell r="S995"/>
          <cell r="T995"/>
          <cell r="U995"/>
          <cell r="V995"/>
          <cell r="W995"/>
          <cell r="X995"/>
          <cell r="Y995"/>
          <cell r="Z995"/>
          <cell r="AA995"/>
          <cell r="AB995"/>
          <cell r="AC995"/>
          <cell r="AD995"/>
          <cell r="AE995"/>
          <cell r="AF995"/>
          <cell r="AG995"/>
          <cell r="AH995"/>
          <cell r="AI995"/>
          <cell r="AJ995"/>
          <cell r="AK995"/>
          <cell r="AL995"/>
          <cell r="AM995"/>
          <cell r="AN995"/>
          <cell r="AO995"/>
          <cell r="AP995"/>
          <cell r="AQ995"/>
          <cell r="AR995"/>
          <cell r="AS995"/>
          <cell r="AT995"/>
          <cell r="AU995"/>
        </row>
        <row r="996">
          <cell r="A996"/>
          <cell r="B996"/>
          <cell r="C996"/>
          <cell r="D996"/>
          <cell r="E996"/>
          <cell r="F996"/>
          <cell r="G996"/>
          <cell r="H996"/>
          <cell r="I996"/>
          <cell r="J996"/>
          <cell r="K996"/>
          <cell r="L996"/>
          <cell r="M996"/>
          <cell r="N996"/>
          <cell r="O996"/>
          <cell r="P996"/>
          <cell r="Q996"/>
          <cell r="R996"/>
          <cell r="S996"/>
          <cell r="T996"/>
          <cell r="U996"/>
          <cell r="V996"/>
          <cell r="W996"/>
          <cell r="X996"/>
          <cell r="Y996"/>
          <cell r="Z996"/>
          <cell r="AA996"/>
          <cell r="AB996"/>
          <cell r="AC996"/>
          <cell r="AD996"/>
          <cell r="AE996"/>
          <cell r="AF996"/>
          <cell r="AG996"/>
          <cell r="AH996"/>
          <cell r="AI996"/>
          <cell r="AJ996"/>
          <cell r="AK996"/>
          <cell r="AL996"/>
          <cell r="AM996"/>
          <cell r="AN996"/>
          <cell r="AO996"/>
          <cell r="AP996"/>
          <cell r="AQ996"/>
          <cell r="AR996"/>
          <cell r="AS996"/>
          <cell r="AT996"/>
          <cell r="AU996"/>
        </row>
        <row r="997">
          <cell r="A997"/>
          <cell r="B997"/>
          <cell r="C997"/>
          <cell r="D997"/>
          <cell r="E997"/>
          <cell r="F997"/>
          <cell r="G997"/>
          <cell r="H997"/>
          <cell r="I997"/>
          <cell r="J997"/>
          <cell r="K997"/>
          <cell r="L997"/>
          <cell r="M997"/>
          <cell r="N997"/>
          <cell r="O997"/>
          <cell r="P997"/>
          <cell r="Q997"/>
          <cell r="R997"/>
          <cell r="S997"/>
          <cell r="T997"/>
          <cell r="U997"/>
          <cell r="V997"/>
          <cell r="W997"/>
          <cell r="X997"/>
          <cell r="Y997"/>
          <cell r="Z997"/>
          <cell r="AA997"/>
          <cell r="AB997"/>
          <cell r="AC997"/>
          <cell r="AD997"/>
          <cell r="AE997"/>
          <cell r="AF997"/>
          <cell r="AG997"/>
          <cell r="AH997"/>
          <cell r="AI997"/>
          <cell r="AJ997"/>
          <cell r="AK997"/>
          <cell r="AL997"/>
          <cell r="AM997"/>
          <cell r="AN997"/>
          <cell r="AO997"/>
          <cell r="AP997"/>
          <cell r="AQ997"/>
          <cell r="AR997"/>
          <cell r="AS997"/>
          <cell r="AT997"/>
          <cell r="AU997"/>
        </row>
        <row r="998">
          <cell r="A998"/>
          <cell r="B998"/>
          <cell r="C998"/>
          <cell r="D998"/>
          <cell r="E998"/>
          <cell r="F998"/>
          <cell r="G998"/>
          <cell r="H998"/>
          <cell r="I998"/>
          <cell r="J998"/>
          <cell r="K998"/>
          <cell r="L998"/>
          <cell r="M998"/>
          <cell r="N998"/>
          <cell r="O998"/>
          <cell r="P998"/>
          <cell r="Q998"/>
          <cell r="R998"/>
          <cell r="S998"/>
          <cell r="T998"/>
          <cell r="U998"/>
          <cell r="V998"/>
          <cell r="W998"/>
          <cell r="X998"/>
          <cell r="Y998"/>
          <cell r="Z998"/>
          <cell r="AA998"/>
          <cell r="AB998"/>
          <cell r="AC998"/>
          <cell r="AD998"/>
          <cell r="AE998"/>
          <cell r="AF998"/>
          <cell r="AG998"/>
          <cell r="AH998"/>
          <cell r="AI998"/>
          <cell r="AJ998"/>
          <cell r="AK998"/>
          <cell r="AL998"/>
          <cell r="AM998"/>
          <cell r="AN998"/>
          <cell r="AO998"/>
          <cell r="AP998"/>
          <cell r="AQ998"/>
          <cell r="AR998"/>
          <cell r="AS998"/>
          <cell r="AT998"/>
          <cell r="AU998"/>
        </row>
        <row r="999">
          <cell r="A999"/>
          <cell r="B999"/>
          <cell r="C999"/>
          <cell r="D999"/>
          <cell r="E999"/>
          <cell r="F999"/>
          <cell r="G999"/>
          <cell r="H999"/>
          <cell r="I999"/>
          <cell r="J999"/>
          <cell r="K999"/>
          <cell r="L999"/>
          <cell r="M999"/>
          <cell r="N999"/>
          <cell r="O999"/>
          <cell r="P999"/>
          <cell r="Q999"/>
          <cell r="R999"/>
          <cell r="S999"/>
          <cell r="T999"/>
          <cell r="U999"/>
          <cell r="V999"/>
          <cell r="W999"/>
          <cell r="X999"/>
          <cell r="Y999"/>
          <cell r="Z999"/>
          <cell r="AA999"/>
          <cell r="AB999"/>
          <cell r="AC999"/>
          <cell r="AD999"/>
          <cell r="AE999"/>
          <cell r="AF999"/>
          <cell r="AG999"/>
          <cell r="AH999"/>
          <cell r="AI999"/>
          <cell r="AJ999"/>
          <cell r="AK999"/>
          <cell r="AL999"/>
          <cell r="AM999"/>
          <cell r="AN999"/>
          <cell r="AO999"/>
          <cell r="AP999"/>
          <cell r="AQ999"/>
          <cell r="AR999"/>
          <cell r="AS999"/>
          <cell r="AT999"/>
          <cell r="AU999"/>
        </row>
        <row r="1000">
          <cell r="A1000"/>
          <cell r="B1000"/>
          <cell r="C1000"/>
          <cell r="D1000"/>
          <cell r="E1000"/>
          <cell r="F1000"/>
          <cell r="G1000"/>
          <cell r="H1000"/>
          <cell r="I1000"/>
          <cell r="J1000"/>
          <cell r="K1000"/>
          <cell r="L1000"/>
          <cell r="M1000"/>
          <cell r="N1000"/>
          <cell r="O1000"/>
          <cell r="P1000"/>
          <cell r="Q1000"/>
          <cell r="R1000"/>
          <cell r="S1000"/>
          <cell r="T1000"/>
          <cell r="U1000"/>
          <cell r="V1000"/>
          <cell r="W1000"/>
          <cell r="X1000"/>
          <cell r="Y1000"/>
          <cell r="Z1000"/>
          <cell r="AA1000"/>
          <cell r="AB1000"/>
          <cell r="AC1000"/>
          <cell r="AD1000"/>
          <cell r="AE1000"/>
          <cell r="AF1000"/>
          <cell r="AG1000"/>
          <cell r="AH1000"/>
          <cell r="AI1000"/>
          <cell r="AJ1000"/>
          <cell r="AK1000"/>
          <cell r="AL1000"/>
          <cell r="AM1000"/>
          <cell r="AN1000"/>
          <cell r="AO1000"/>
          <cell r="AP1000"/>
          <cell r="AQ1000"/>
          <cell r="AR1000"/>
          <cell r="AS1000"/>
          <cell r="AT1000"/>
          <cell r="AU1000"/>
        </row>
        <row r="1001">
          <cell r="A1001"/>
          <cell r="B1001"/>
          <cell r="C1001"/>
          <cell r="D1001"/>
          <cell r="E1001"/>
          <cell r="F1001"/>
          <cell r="G1001"/>
          <cell r="H1001"/>
          <cell r="I1001"/>
          <cell r="J1001"/>
          <cell r="K1001"/>
          <cell r="L1001"/>
          <cell r="M1001"/>
          <cell r="N1001"/>
          <cell r="O1001"/>
          <cell r="P1001"/>
          <cell r="Q1001"/>
          <cell r="R1001"/>
          <cell r="S1001"/>
          <cell r="T1001"/>
          <cell r="U1001"/>
          <cell r="V1001"/>
          <cell r="W1001"/>
          <cell r="X1001"/>
          <cell r="Y1001"/>
          <cell r="Z1001"/>
          <cell r="AA1001"/>
          <cell r="AB1001"/>
          <cell r="AC1001"/>
          <cell r="AD1001"/>
          <cell r="AE1001"/>
          <cell r="AF1001"/>
          <cell r="AG1001"/>
          <cell r="AH1001"/>
          <cell r="AI1001"/>
          <cell r="AJ1001"/>
          <cell r="AK1001"/>
          <cell r="AL1001"/>
          <cell r="AM1001"/>
          <cell r="AN1001"/>
          <cell r="AO1001"/>
          <cell r="AP1001"/>
          <cell r="AQ1001"/>
          <cell r="AR1001"/>
          <cell r="AS1001"/>
          <cell r="AT1001"/>
          <cell r="AU1001"/>
        </row>
        <row r="1002">
          <cell r="A1002"/>
          <cell r="B1002"/>
          <cell r="C1002"/>
          <cell r="D1002"/>
          <cell r="E1002"/>
          <cell r="F1002"/>
          <cell r="G1002"/>
          <cell r="H1002"/>
          <cell r="I1002"/>
          <cell r="J1002"/>
          <cell r="K1002"/>
          <cell r="L1002"/>
          <cell r="M1002"/>
          <cell r="N1002"/>
          <cell r="O1002"/>
          <cell r="P1002"/>
          <cell r="Q1002"/>
          <cell r="R1002"/>
          <cell r="S1002"/>
          <cell r="T1002"/>
          <cell r="U1002"/>
          <cell r="V1002"/>
          <cell r="W1002"/>
          <cell r="X1002"/>
          <cell r="Y1002"/>
          <cell r="Z1002"/>
          <cell r="AA1002"/>
          <cell r="AB1002"/>
          <cell r="AC1002"/>
          <cell r="AD1002"/>
          <cell r="AE1002"/>
          <cell r="AF1002"/>
          <cell r="AG1002"/>
          <cell r="AH1002"/>
          <cell r="AI1002"/>
          <cell r="AJ1002"/>
          <cell r="AK1002"/>
          <cell r="AL1002"/>
          <cell r="AM1002"/>
          <cell r="AN1002"/>
          <cell r="AO1002"/>
          <cell r="AP1002"/>
          <cell r="AQ1002"/>
          <cell r="AR1002"/>
          <cell r="AS1002"/>
          <cell r="AT1002"/>
          <cell r="AU1002"/>
        </row>
        <row r="1003">
          <cell r="A1003"/>
          <cell r="B1003"/>
          <cell r="C1003"/>
          <cell r="D1003"/>
          <cell r="E1003"/>
          <cell r="F1003"/>
          <cell r="G1003"/>
          <cell r="H1003"/>
          <cell r="I1003"/>
          <cell r="J1003"/>
          <cell r="K1003"/>
          <cell r="L1003"/>
          <cell r="M1003"/>
          <cell r="N1003"/>
          <cell r="O1003"/>
          <cell r="P1003"/>
          <cell r="Q1003"/>
          <cell r="R1003"/>
          <cell r="S1003"/>
          <cell r="T1003"/>
          <cell r="U1003"/>
          <cell r="V1003"/>
          <cell r="W1003"/>
          <cell r="X1003"/>
          <cell r="Y1003"/>
          <cell r="Z1003"/>
          <cell r="AA1003"/>
          <cell r="AB1003"/>
          <cell r="AC1003"/>
          <cell r="AD1003"/>
          <cell r="AE1003"/>
          <cell r="AF1003"/>
          <cell r="AG1003"/>
          <cell r="AH1003"/>
          <cell r="AI1003"/>
          <cell r="AJ1003"/>
          <cell r="AK1003"/>
          <cell r="AL1003"/>
          <cell r="AM1003"/>
          <cell r="AN1003"/>
          <cell r="AO1003"/>
          <cell r="AP1003"/>
          <cell r="AQ1003"/>
          <cell r="AR1003"/>
          <cell r="AS1003"/>
          <cell r="AT1003"/>
          <cell r="AU1003"/>
        </row>
        <row r="1004">
          <cell r="A1004"/>
          <cell r="B1004"/>
          <cell r="C1004"/>
          <cell r="D1004"/>
          <cell r="E1004"/>
          <cell r="F1004"/>
          <cell r="G1004"/>
          <cell r="H1004"/>
          <cell r="I1004"/>
          <cell r="J1004"/>
          <cell r="K1004"/>
          <cell r="L1004"/>
          <cell r="M1004"/>
          <cell r="N1004"/>
          <cell r="O1004"/>
          <cell r="P1004"/>
          <cell r="Q1004"/>
          <cell r="R1004"/>
          <cell r="S1004"/>
          <cell r="T1004"/>
          <cell r="U1004"/>
          <cell r="V1004"/>
          <cell r="W1004"/>
          <cell r="X1004"/>
          <cell r="Y1004"/>
          <cell r="Z1004"/>
          <cell r="AA1004"/>
          <cell r="AB1004"/>
          <cell r="AC1004"/>
          <cell r="AD1004"/>
          <cell r="AE1004"/>
          <cell r="AF1004"/>
          <cell r="AG1004"/>
          <cell r="AH1004"/>
          <cell r="AI1004"/>
          <cell r="AJ1004"/>
          <cell r="AK1004"/>
          <cell r="AL1004"/>
          <cell r="AM1004"/>
          <cell r="AN1004"/>
          <cell r="AO1004"/>
          <cell r="AP1004"/>
          <cell r="AQ1004"/>
          <cell r="AR1004"/>
          <cell r="AS1004"/>
          <cell r="AT1004"/>
          <cell r="AU1004"/>
        </row>
        <row r="1005">
          <cell r="A1005"/>
          <cell r="B1005"/>
          <cell r="C1005"/>
          <cell r="D1005"/>
          <cell r="E1005"/>
          <cell r="F1005"/>
          <cell r="G1005"/>
          <cell r="H1005"/>
          <cell r="I1005"/>
          <cell r="J1005"/>
          <cell r="K1005"/>
          <cell r="L1005"/>
          <cell r="M1005"/>
          <cell r="N1005"/>
          <cell r="O1005"/>
          <cell r="P1005"/>
          <cell r="Q1005"/>
          <cell r="R1005"/>
          <cell r="S1005"/>
          <cell r="T1005"/>
          <cell r="U1005"/>
          <cell r="V1005"/>
          <cell r="W1005"/>
          <cell r="X1005"/>
          <cell r="Y1005"/>
          <cell r="Z1005"/>
          <cell r="AA1005"/>
          <cell r="AB1005"/>
          <cell r="AC1005"/>
          <cell r="AD1005"/>
          <cell r="AE1005"/>
          <cell r="AF1005"/>
          <cell r="AG1005"/>
          <cell r="AH1005"/>
          <cell r="AI1005"/>
          <cell r="AJ1005"/>
          <cell r="AK1005"/>
          <cell r="AL1005"/>
          <cell r="AM1005"/>
          <cell r="AN1005"/>
          <cell r="AO1005"/>
          <cell r="AP1005"/>
          <cell r="AQ1005"/>
          <cell r="AR1005"/>
          <cell r="AS1005"/>
          <cell r="AT1005"/>
          <cell r="AU1005"/>
        </row>
        <row r="1006">
          <cell r="A1006"/>
          <cell r="B1006"/>
          <cell r="C1006"/>
          <cell r="D1006"/>
          <cell r="E1006"/>
          <cell r="F1006"/>
          <cell r="G1006"/>
          <cell r="H1006"/>
          <cell r="I1006"/>
          <cell r="J1006"/>
          <cell r="K1006"/>
          <cell r="L1006"/>
          <cell r="M1006"/>
          <cell r="N1006"/>
          <cell r="O1006"/>
          <cell r="P1006"/>
          <cell r="Q1006"/>
          <cell r="R1006"/>
          <cell r="S1006"/>
          <cell r="T1006"/>
          <cell r="U1006"/>
          <cell r="V1006"/>
          <cell r="W1006"/>
          <cell r="X1006"/>
          <cell r="Y1006"/>
          <cell r="Z1006"/>
          <cell r="AA1006"/>
          <cell r="AB1006"/>
          <cell r="AC1006"/>
          <cell r="AD1006"/>
          <cell r="AE1006"/>
          <cell r="AF1006"/>
          <cell r="AG1006"/>
          <cell r="AH1006"/>
          <cell r="AI1006"/>
          <cell r="AJ1006"/>
          <cell r="AK1006"/>
          <cell r="AL1006"/>
          <cell r="AM1006"/>
          <cell r="AN1006"/>
          <cell r="AO1006"/>
          <cell r="AP1006"/>
          <cell r="AQ1006"/>
          <cell r="AR1006"/>
          <cell r="AS1006"/>
          <cell r="AT1006"/>
          <cell r="AU1006"/>
        </row>
        <row r="1007">
          <cell r="A1007"/>
          <cell r="B1007"/>
          <cell r="C1007"/>
          <cell r="D1007"/>
          <cell r="E1007"/>
          <cell r="F1007"/>
          <cell r="G1007"/>
          <cell r="H1007"/>
          <cell r="I1007"/>
          <cell r="J1007"/>
          <cell r="K1007"/>
          <cell r="L1007"/>
          <cell r="M1007"/>
          <cell r="N1007"/>
          <cell r="O1007"/>
          <cell r="P1007"/>
          <cell r="Q1007"/>
          <cell r="R1007"/>
          <cell r="S1007"/>
          <cell r="T1007"/>
          <cell r="U1007"/>
          <cell r="V1007"/>
          <cell r="W1007"/>
          <cell r="X1007"/>
          <cell r="Y1007"/>
          <cell r="Z1007"/>
          <cell r="AA1007"/>
          <cell r="AB1007"/>
          <cell r="AC1007"/>
          <cell r="AD1007"/>
          <cell r="AE1007"/>
          <cell r="AF1007"/>
          <cell r="AG1007"/>
          <cell r="AH1007"/>
          <cell r="AI1007"/>
          <cell r="AJ1007"/>
          <cell r="AK1007"/>
          <cell r="AL1007"/>
          <cell r="AM1007"/>
          <cell r="AN1007"/>
          <cell r="AO1007"/>
          <cell r="AP1007"/>
          <cell r="AQ1007"/>
          <cell r="AR1007"/>
          <cell r="AS1007"/>
          <cell r="AT1007"/>
          <cell r="AU1007"/>
        </row>
        <row r="1008">
          <cell r="A1008"/>
          <cell r="B1008"/>
          <cell r="C1008"/>
          <cell r="D1008"/>
          <cell r="E1008"/>
          <cell r="F1008"/>
          <cell r="G1008"/>
          <cell r="H1008"/>
          <cell r="I1008"/>
          <cell r="J1008"/>
          <cell r="K1008"/>
          <cell r="L1008"/>
          <cell r="M1008"/>
          <cell r="N1008"/>
          <cell r="O1008"/>
          <cell r="P1008"/>
          <cell r="Q1008"/>
          <cell r="R1008"/>
          <cell r="S1008"/>
          <cell r="T1008"/>
          <cell r="U1008"/>
          <cell r="V1008"/>
          <cell r="W1008"/>
          <cell r="X1008"/>
          <cell r="Y1008"/>
          <cell r="Z1008"/>
          <cell r="AA1008"/>
          <cell r="AB1008"/>
          <cell r="AC1008"/>
          <cell r="AD1008"/>
          <cell r="AE1008"/>
          <cell r="AF1008"/>
          <cell r="AG1008"/>
          <cell r="AH1008"/>
          <cell r="AI1008"/>
          <cell r="AJ1008"/>
          <cell r="AK1008"/>
          <cell r="AL1008"/>
          <cell r="AM1008"/>
          <cell r="AN1008"/>
          <cell r="AO1008"/>
          <cell r="AP1008"/>
          <cell r="AQ1008"/>
          <cell r="AR1008"/>
          <cell r="AS1008"/>
          <cell r="AT1008"/>
          <cell r="AU1008"/>
        </row>
        <row r="1009">
          <cell r="A1009"/>
          <cell r="B1009"/>
          <cell r="C1009"/>
          <cell r="D1009"/>
          <cell r="E1009"/>
          <cell r="F1009"/>
          <cell r="G1009"/>
          <cell r="H1009"/>
          <cell r="I1009"/>
          <cell r="J1009"/>
          <cell r="K1009"/>
          <cell r="L1009"/>
          <cell r="M1009"/>
          <cell r="N1009"/>
          <cell r="O1009"/>
          <cell r="P1009"/>
          <cell r="Q1009"/>
          <cell r="R1009"/>
          <cell r="S1009"/>
          <cell r="T1009"/>
          <cell r="U1009"/>
          <cell r="V1009"/>
          <cell r="W1009"/>
          <cell r="X1009"/>
          <cell r="Y1009"/>
          <cell r="Z1009"/>
          <cell r="AA1009"/>
          <cell r="AB1009"/>
          <cell r="AC1009"/>
          <cell r="AD1009"/>
          <cell r="AE1009"/>
          <cell r="AF1009"/>
          <cell r="AG1009"/>
          <cell r="AH1009"/>
          <cell r="AI1009"/>
          <cell r="AJ1009"/>
          <cell r="AK1009"/>
          <cell r="AL1009"/>
          <cell r="AM1009"/>
          <cell r="AN1009"/>
          <cell r="AO1009"/>
          <cell r="AP1009"/>
          <cell r="AQ1009"/>
          <cell r="AR1009"/>
          <cell r="AS1009"/>
          <cell r="AT1009"/>
          <cell r="AU1009"/>
        </row>
        <row r="1010">
          <cell r="A1010"/>
          <cell r="B1010"/>
          <cell r="C1010"/>
          <cell r="D1010"/>
          <cell r="E1010"/>
          <cell r="F1010"/>
          <cell r="G1010"/>
          <cell r="H1010"/>
          <cell r="I1010"/>
          <cell r="J1010"/>
          <cell r="K1010"/>
          <cell r="L1010"/>
          <cell r="M1010"/>
          <cell r="N1010"/>
          <cell r="O1010"/>
          <cell r="P1010"/>
          <cell r="Q1010"/>
          <cell r="R1010"/>
          <cell r="S1010"/>
          <cell r="T1010"/>
          <cell r="U1010"/>
          <cell r="V1010"/>
          <cell r="W1010"/>
          <cell r="X1010"/>
          <cell r="Y1010"/>
          <cell r="Z1010"/>
          <cell r="AA1010"/>
          <cell r="AB1010"/>
          <cell r="AC1010"/>
          <cell r="AD1010"/>
          <cell r="AE1010"/>
          <cell r="AF1010"/>
          <cell r="AG1010"/>
          <cell r="AH1010"/>
          <cell r="AI1010"/>
          <cell r="AJ1010"/>
          <cell r="AK1010"/>
          <cell r="AL1010"/>
          <cell r="AM1010"/>
          <cell r="AN1010"/>
          <cell r="AO1010"/>
          <cell r="AP1010"/>
          <cell r="AQ1010"/>
          <cell r="AR1010"/>
          <cell r="AS1010"/>
          <cell r="AT1010"/>
          <cell r="AU1010"/>
        </row>
        <row r="1011">
          <cell r="A1011"/>
          <cell r="B1011"/>
          <cell r="C1011"/>
          <cell r="D1011"/>
          <cell r="E1011"/>
          <cell r="F1011"/>
          <cell r="G1011"/>
          <cell r="H1011"/>
          <cell r="I1011"/>
          <cell r="J1011"/>
          <cell r="K1011"/>
          <cell r="L1011"/>
          <cell r="M1011"/>
          <cell r="N1011"/>
          <cell r="O1011"/>
          <cell r="P1011"/>
          <cell r="Q1011"/>
          <cell r="R1011"/>
          <cell r="S1011"/>
          <cell r="T1011"/>
          <cell r="U1011"/>
          <cell r="V1011"/>
          <cell r="W1011"/>
          <cell r="X1011"/>
          <cell r="Y1011"/>
          <cell r="Z1011"/>
          <cell r="AA1011"/>
          <cell r="AB1011"/>
          <cell r="AC1011"/>
          <cell r="AD1011"/>
          <cell r="AE1011"/>
          <cell r="AF1011"/>
          <cell r="AG1011"/>
          <cell r="AH1011"/>
          <cell r="AI1011"/>
          <cell r="AJ1011"/>
          <cell r="AK1011"/>
          <cell r="AL1011"/>
          <cell r="AM1011"/>
          <cell r="AN1011"/>
          <cell r="AO1011"/>
          <cell r="AP1011"/>
          <cell r="AQ1011"/>
          <cell r="AR1011"/>
          <cell r="AS1011"/>
          <cell r="AT1011"/>
          <cell r="AU1011"/>
        </row>
        <row r="1012">
          <cell r="A1012"/>
          <cell r="B1012"/>
          <cell r="C1012"/>
          <cell r="D1012"/>
          <cell r="E1012"/>
          <cell r="F1012"/>
          <cell r="G1012"/>
          <cell r="H1012"/>
          <cell r="I1012"/>
          <cell r="J1012"/>
          <cell r="K1012"/>
          <cell r="L1012"/>
          <cell r="M1012"/>
          <cell r="N1012"/>
          <cell r="O1012"/>
          <cell r="P1012"/>
          <cell r="Q1012"/>
          <cell r="R1012"/>
          <cell r="S1012"/>
          <cell r="T1012"/>
          <cell r="U1012"/>
          <cell r="V1012"/>
          <cell r="W1012"/>
          <cell r="X1012"/>
          <cell r="Y1012"/>
          <cell r="Z1012"/>
          <cell r="AA1012"/>
          <cell r="AB1012"/>
          <cell r="AC1012"/>
          <cell r="AD1012"/>
          <cell r="AE1012"/>
          <cell r="AF1012"/>
          <cell r="AG1012"/>
          <cell r="AH1012"/>
          <cell r="AI1012"/>
          <cell r="AJ1012"/>
          <cell r="AK1012"/>
          <cell r="AL1012"/>
          <cell r="AM1012"/>
          <cell r="AN1012"/>
          <cell r="AO1012"/>
          <cell r="AP1012"/>
          <cell r="AQ1012"/>
          <cell r="AR1012"/>
          <cell r="AS1012"/>
          <cell r="AT1012"/>
          <cell r="AU1012"/>
        </row>
        <row r="1013">
          <cell r="A1013"/>
          <cell r="B1013"/>
          <cell r="C1013"/>
          <cell r="D1013"/>
          <cell r="E1013"/>
          <cell r="F1013"/>
          <cell r="G1013"/>
          <cell r="H1013"/>
          <cell r="I1013"/>
          <cell r="J1013"/>
          <cell r="K1013"/>
          <cell r="L1013"/>
          <cell r="M1013"/>
          <cell r="N1013"/>
          <cell r="O1013"/>
          <cell r="P1013"/>
          <cell r="Q1013"/>
          <cell r="R1013"/>
          <cell r="S1013"/>
          <cell r="T1013"/>
          <cell r="U1013"/>
          <cell r="V1013"/>
          <cell r="W1013"/>
          <cell r="X1013"/>
          <cell r="Y1013"/>
          <cell r="Z1013"/>
          <cell r="AA1013"/>
          <cell r="AB1013"/>
          <cell r="AC1013"/>
          <cell r="AD1013"/>
          <cell r="AE1013"/>
          <cell r="AF1013"/>
          <cell r="AG1013"/>
          <cell r="AH1013"/>
          <cell r="AI1013"/>
          <cell r="AJ1013"/>
          <cell r="AK1013"/>
          <cell r="AL1013"/>
          <cell r="AM1013"/>
          <cell r="AN1013"/>
          <cell r="AO1013"/>
          <cell r="AP1013"/>
          <cell r="AQ1013"/>
          <cell r="AR1013"/>
          <cell r="AS1013"/>
          <cell r="AT1013"/>
          <cell r="AU1013"/>
        </row>
        <row r="1014">
          <cell r="A1014"/>
          <cell r="B1014"/>
          <cell r="C1014"/>
          <cell r="D1014"/>
          <cell r="E1014"/>
          <cell r="F1014"/>
          <cell r="G1014"/>
          <cell r="H1014"/>
          <cell r="I1014"/>
          <cell r="J1014"/>
          <cell r="K1014"/>
          <cell r="L1014"/>
          <cell r="M1014"/>
          <cell r="N1014"/>
          <cell r="O1014"/>
          <cell r="P1014"/>
          <cell r="Q1014"/>
          <cell r="R1014"/>
          <cell r="S1014"/>
          <cell r="T1014"/>
          <cell r="U1014"/>
          <cell r="V1014"/>
          <cell r="W1014"/>
          <cell r="X1014"/>
          <cell r="Y1014"/>
          <cell r="Z1014"/>
          <cell r="AA1014"/>
          <cell r="AB1014"/>
          <cell r="AC1014"/>
          <cell r="AD1014"/>
          <cell r="AE1014"/>
          <cell r="AF1014"/>
          <cell r="AG1014"/>
          <cell r="AH1014"/>
          <cell r="AI1014"/>
          <cell r="AJ1014"/>
          <cell r="AK1014"/>
          <cell r="AL1014"/>
          <cell r="AM1014"/>
          <cell r="AN1014"/>
          <cell r="AO1014"/>
          <cell r="AP1014"/>
          <cell r="AQ1014"/>
          <cell r="AR1014"/>
          <cell r="AS1014"/>
          <cell r="AT1014"/>
          <cell r="AU1014"/>
        </row>
        <row r="1015">
          <cell r="A1015"/>
          <cell r="B1015"/>
          <cell r="C1015"/>
          <cell r="D1015"/>
          <cell r="E1015"/>
          <cell r="F1015"/>
          <cell r="G1015"/>
          <cell r="H1015"/>
          <cell r="I1015"/>
          <cell r="J1015"/>
          <cell r="K1015"/>
          <cell r="L1015"/>
          <cell r="M1015"/>
          <cell r="N1015"/>
          <cell r="O1015"/>
          <cell r="P1015"/>
          <cell r="Q1015"/>
          <cell r="R1015"/>
          <cell r="S1015"/>
          <cell r="T1015"/>
          <cell r="U1015"/>
          <cell r="V1015"/>
          <cell r="W1015"/>
          <cell r="X1015"/>
          <cell r="Y1015"/>
          <cell r="Z1015"/>
          <cell r="AA1015"/>
          <cell r="AB1015"/>
          <cell r="AC1015"/>
          <cell r="AD1015"/>
          <cell r="AE1015"/>
          <cell r="AF1015"/>
          <cell r="AG1015"/>
          <cell r="AH1015"/>
          <cell r="AI1015"/>
          <cell r="AJ1015"/>
          <cell r="AK1015"/>
          <cell r="AL1015"/>
          <cell r="AM1015"/>
          <cell r="AN1015"/>
          <cell r="AO1015"/>
          <cell r="AP1015"/>
          <cell r="AQ1015"/>
          <cell r="AR1015"/>
          <cell r="AS1015"/>
          <cell r="AT1015"/>
          <cell r="AU1015"/>
        </row>
        <row r="1016">
          <cell r="A1016"/>
          <cell r="B1016"/>
          <cell r="C1016"/>
          <cell r="D1016"/>
          <cell r="E1016"/>
          <cell r="F1016"/>
          <cell r="G1016"/>
          <cell r="H1016"/>
          <cell r="I1016"/>
          <cell r="J1016"/>
          <cell r="K1016"/>
          <cell r="L1016"/>
          <cell r="M1016"/>
          <cell r="N1016"/>
          <cell r="O1016"/>
          <cell r="P1016"/>
          <cell r="Q1016"/>
          <cell r="R1016"/>
          <cell r="S1016"/>
          <cell r="T1016"/>
          <cell r="U1016"/>
          <cell r="V1016"/>
          <cell r="W1016"/>
          <cell r="X1016"/>
          <cell r="Y1016"/>
          <cell r="Z1016"/>
          <cell r="AA1016"/>
          <cell r="AB1016"/>
          <cell r="AC1016"/>
          <cell r="AD1016"/>
          <cell r="AE1016"/>
          <cell r="AF1016"/>
          <cell r="AG1016"/>
          <cell r="AH1016"/>
          <cell r="AI1016"/>
          <cell r="AJ1016"/>
          <cell r="AK1016"/>
          <cell r="AL1016"/>
          <cell r="AM1016"/>
          <cell r="AN1016"/>
          <cell r="AO1016"/>
          <cell r="AP1016"/>
          <cell r="AQ1016"/>
          <cell r="AR1016"/>
          <cell r="AS1016"/>
          <cell r="AT1016"/>
          <cell r="AU1016"/>
        </row>
        <row r="1017">
          <cell r="A1017"/>
          <cell r="B1017"/>
          <cell r="C1017"/>
          <cell r="D1017"/>
          <cell r="E1017"/>
          <cell r="F1017"/>
          <cell r="G1017"/>
          <cell r="H1017"/>
          <cell r="I1017"/>
          <cell r="J1017"/>
          <cell r="K1017"/>
          <cell r="L1017"/>
          <cell r="M1017"/>
          <cell r="N1017"/>
          <cell r="O1017"/>
          <cell r="P1017"/>
          <cell r="Q1017"/>
          <cell r="R1017"/>
          <cell r="S1017"/>
          <cell r="T1017"/>
          <cell r="U1017"/>
          <cell r="V1017"/>
          <cell r="W1017"/>
          <cell r="X1017"/>
          <cell r="Y1017"/>
          <cell r="Z1017"/>
          <cell r="AA1017"/>
          <cell r="AB1017"/>
          <cell r="AC1017"/>
          <cell r="AD1017"/>
          <cell r="AE1017"/>
          <cell r="AF1017"/>
          <cell r="AG1017"/>
          <cell r="AH1017"/>
          <cell r="AI1017"/>
          <cell r="AJ1017"/>
          <cell r="AK1017"/>
          <cell r="AL1017"/>
          <cell r="AM1017"/>
          <cell r="AN1017"/>
          <cell r="AO1017"/>
          <cell r="AP1017"/>
          <cell r="AQ1017"/>
          <cell r="AR1017"/>
          <cell r="AS1017"/>
          <cell r="AT1017"/>
          <cell r="AU1017"/>
        </row>
        <row r="1018">
          <cell r="A1018"/>
          <cell r="B1018"/>
          <cell r="C1018"/>
          <cell r="D1018"/>
          <cell r="E1018"/>
          <cell r="F1018"/>
          <cell r="G1018"/>
          <cell r="H1018"/>
          <cell r="I1018"/>
          <cell r="J1018"/>
          <cell r="K1018"/>
          <cell r="L1018"/>
          <cell r="M1018"/>
          <cell r="N1018"/>
          <cell r="O1018"/>
          <cell r="P1018"/>
          <cell r="Q1018"/>
          <cell r="R1018"/>
          <cell r="S1018"/>
          <cell r="T1018"/>
          <cell r="U1018"/>
          <cell r="V1018"/>
          <cell r="W1018"/>
          <cell r="X1018"/>
          <cell r="Y1018"/>
          <cell r="Z1018"/>
          <cell r="AA1018"/>
          <cell r="AB1018"/>
          <cell r="AC1018"/>
          <cell r="AD1018"/>
          <cell r="AE1018"/>
          <cell r="AF1018"/>
          <cell r="AG1018"/>
          <cell r="AH1018"/>
          <cell r="AI1018"/>
          <cell r="AJ1018"/>
          <cell r="AK1018"/>
          <cell r="AL1018"/>
          <cell r="AM1018"/>
          <cell r="AN1018"/>
          <cell r="AO1018"/>
          <cell r="AP1018"/>
          <cell r="AQ1018"/>
          <cell r="AR1018"/>
          <cell r="AS1018"/>
          <cell r="AT1018"/>
          <cell r="AU1018"/>
        </row>
        <row r="1019">
          <cell r="A1019"/>
          <cell r="B1019"/>
          <cell r="C1019"/>
          <cell r="D1019"/>
          <cell r="E1019"/>
          <cell r="F1019"/>
          <cell r="G1019"/>
          <cell r="H1019"/>
          <cell r="I1019"/>
          <cell r="J1019"/>
          <cell r="K1019"/>
          <cell r="L1019"/>
          <cell r="M1019"/>
          <cell r="N1019"/>
          <cell r="O1019"/>
          <cell r="P1019"/>
          <cell r="Q1019"/>
          <cell r="R1019"/>
          <cell r="S1019"/>
          <cell r="T1019"/>
          <cell r="U1019"/>
          <cell r="V1019"/>
          <cell r="W1019"/>
          <cell r="X1019"/>
          <cell r="Y1019"/>
          <cell r="Z1019"/>
          <cell r="AA1019"/>
          <cell r="AB1019"/>
          <cell r="AC1019"/>
          <cell r="AD1019"/>
          <cell r="AE1019"/>
          <cell r="AF1019"/>
          <cell r="AG1019"/>
          <cell r="AH1019"/>
          <cell r="AI1019"/>
          <cell r="AJ1019"/>
          <cell r="AK1019"/>
          <cell r="AL1019"/>
          <cell r="AM1019"/>
          <cell r="AN1019"/>
          <cell r="AO1019"/>
          <cell r="AP1019"/>
          <cell r="AQ1019"/>
          <cell r="AR1019"/>
          <cell r="AS1019"/>
          <cell r="AT1019"/>
          <cell r="AU1019"/>
        </row>
        <row r="1020">
          <cell r="A1020"/>
          <cell r="B1020"/>
          <cell r="C1020"/>
          <cell r="D1020"/>
          <cell r="E1020"/>
          <cell r="F1020"/>
          <cell r="G1020"/>
          <cell r="H1020"/>
          <cell r="I1020"/>
          <cell r="J1020"/>
          <cell r="K1020"/>
          <cell r="L1020"/>
          <cell r="M1020"/>
          <cell r="N1020"/>
          <cell r="O1020"/>
          <cell r="P1020"/>
          <cell r="Q1020"/>
          <cell r="R1020"/>
          <cell r="S1020"/>
          <cell r="T1020"/>
          <cell r="U1020"/>
          <cell r="V1020"/>
          <cell r="W1020"/>
          <cell r="X1020"/>
          <cell r="Y1020"/>
          <cell r="Z1020"/>
          <cell r="AA1020"/>
          <cell r="AB1020"/>
          <cell r="AC1020"/>
          <cell r="AD1020"/>
          <cell r="AE1020"/>
          <cell r="AF1020"/>
          <cell r="AG1020"/>
          <cell r="AH1020"/>
          <cell r="AI1020"/>
          <cell r="AJ1020"/>
          <cell r="AK1020"/>
          <cell r="AL1020"/>
          <cell r="AM1020"/>
          <cell r="AN1020"/>
          <cell r="AO1020"/>
          <cell r="AP1020"/>
          <cell r="AQ1020"/>
          <cell r="AR1020"/>
          <cell r="AS1020"/>
          <cell r="AT1020"/>
          <cell r="AU1020"/>
        </row>
        <row r="1021">
          <cell r="A1021"/>
          <cell r="B1021"/>
          <cell r="C1021"/>
          <cell r="D1021"/>
          <cell r="E1021"/>
          <cell r="F1021"/>
          <cell r="G1021"/>
          <cell r="H1021"/>
          <cell r="I1021"/>
          <cell r="J1021"/>
          <cell r="K1021"/>
          <cell r="L1021"/>
          <cell r="M1021"/>
          <cell r="N1021"/>
          <cell r="O1021"/>
          <cell r="P1021"/>
          <cell r="Q1021"/>
          <cell r="R1021"/>
          <cell r="S1021"/>
          <cell r="T1021"/>
          <cell r="U1021"/>
          <cell r="V1021"/>
          <cell r="W1021"/>
          <cell r="X1021"/>
          <cell r="Y1021"/>
          <cell r="Z1021"/>
          <cell r="AA1021"/>
          <cell r="AB1021"/>
          <cell r="AC1021"/>
          <cell r="AD1021"/>
          <cell r="AE1021"/>
          <cell r="AF1021"/>
          <cell r="AG1021"/>
          <cell r="AH1021"/>
          <cell r="AI1021"/>
          <cell r="AJ1021"/>
          <cell r="AK1021"/>
          <cell r="AL1021"/>
          <cell r="AM1021"/>
          <cell r="AN1021"/>
          <cell r="AO1021"/>
          <cell r="AP1021"/>
          <cell r="AQ1021"/>
          <cell r="AR1021"/>
          <cell r="AS1021"/>
          <cell r="AT1021"/>
          <cell r="AU1021"/>
        </row>
        <row r="1022">
          <cell r="A1022"/>
          <cell r="B1022"/>
          <cell r="C1022"/>
          <cell r="D1022"/>
          <cell r="E1022"/>
          <cell r="F1022"/>
          <cell r="G1022"/>
          <cell r="H1022"/>
          <cell r="I1022"/>
          <cell r="J1022"/>
          <cell r="K1022"/>
          <cell r="L1022"/>
          <cell r="M1022"/>
          <cell r="N1022"/>
          <cell r="O1022"/>
          <cell r="P1022"/>
          <cell r="Q1022"/>
          <cell r="R1022"/>
          <cell r="S1022"/>
          <cell r="T1022"/>
          <cell r="U1022"/>
          <cell r="V1022"/>
          <cell r="W1022"/>
          <cell r="X1022"/>
          <cell r="Y1022"/>
          <cell r="Z1022"/>
          <cell r="AA1022"/>
          <cell r="AB1022"/>
          <cell r="AC1022"/>
          <cell r="AD1022"/>
          <cell r="AE1022"/>
          <cell r="AF1022"/>
          <cell r="AG1022"/>
          <cell r="AH1022"/>
          <cell r="AI1022"/>
          <cell r="AJ1022"/>
          <cell r="AK1022"/>
          <cell r="AL1022"/>
          <cell r="AM1022"/>
          <cell r="AN1022"/>
          <cell r="AO1022"/>
          <cell r="AP1022"/>
          <cell r="AQ1022"/>
          <cell r="AR1022"/>
          <cell r="AS1022"/>
          <cell r="AT1022"/>
          <cell r="AU1022"/>
        </row>
        <row r="1023">
          <cell r="A1023"/>
          <cell r="B1023"/>
          <cell r="C1023"/>
          <cell r="D1023"/>
          <cell r="E1023"/>
          <cell r="F1023"/>
          <cell r="G1023"/>
          <cell r="H1023"/>
          <cell r="I1023"/>
          <cell r="J1023"/>
          <cell r="K1023"/>
          <cell r="L1023"/>
          <cell r="M1023"/>
          <cell r="N1023"/>
          <cell r="O1023"/>
          <cell r="P1023"/>
          <cell r="Q1023"/>
          <cell r="R1023"/>
          <cell r="S1023"/>
          <cell r="T1023"/>
          <cell r="U1023"/>
          <cell r="V1023"/>
          <cell r="W1023"/>
          <cell r="X1023"/>
          <cell r="Y1023"/>
          <cell r="Z1023"/>
          <cell r="AA1023"/>
          <cell r="AB1023"/>
          <cell r="AC1023"/>
          <cell r="AD1023"/>
          <cell r="AE1023"/>
          <cell r="AF1023"/>
          <cell r="AG1023"/>
          <cell r="AH1023"/>
          <cell r="AI1023"/>
          <cell r="AJ1023"/>
          <cell r="AK1023"/>
          <cell r="AL1023"/>
          <cell r="AM1023"/>
          <cell r="AN1023"/>
          <cell r="AO1023"/>
          <cell r="AP1023"/>
          <cell r="AQ1023"/>
          <cell r="AR1023"/>
          <cell r="AS1023"/>
          <cell r="AT1023"/>
          <cell r="AU1023"/>
        </row>
        <row r="1024">
          <cell r="A1024"/>
          <cell r="B1024"/>
          <cell r="C1024"/>
          <cell r="D1024"/>
          <cell r="E1024"/>
          <cell r="F1024"/>
          <cell r="G1024"/>
          <cell r="H1024"/>
          <cell r="I1024"/>
          <cell r="J1024"/>
          <cell r="K1024"/>
          <cell r="L1024"/>
          <cell r="M1024"/>
          <cell r="N1024"/>
          <cell r="O1024"/>
          <cell r="P1024"/>
          <cell r="Q1024"/>
          <cell r="R1024"/>
          <cell r="S1024"/>
          <cell r="T1024"/>
          <cell r="U1024"/>
          <cell r="V1024"/>
          <cell r="W1024"/>
          <cell r="X1024"/>
          <cell r="Y1024"/>
          <cell r="Z1024"/>
          <cell r="AA1024"/>
          <cell r="AB1024"/>
          <cell r="AC1024"/>
          <cell r="AD1024"/>
          <cell r="AE1024"/>
          <cell r="AF1024"/>
          <cell r="AG1024"/>
          <cell r="AH1024"/>
          <cell r="AI1024"/>
          <cell r="AJ1024"/>
          <cell r="AK1024"/>
          <cell r="AL1024"/>
          <cell r="AM1024"/>
          <cell r="AN1024"/>
          <cell r="AO1024"/>
          <cell r="AP1024"/>
          <cell r="AQ1024"/>
          <cell r="AR1024"/>
          <cell r="AS1024"/>
          <cell r="AT1024"/>
          <cell r="AU1024"/>
        </row>
        <row r="1025">
          <cell r="A1025"/>
          <cell r="B1025"/>
          <cell r="C1025"/>
          <cell r="D1025"/>
          <cell r="E1025"/>
          <cell r="F1025"/>
          <cell r="G1025"/>
          <cell r="H1025"/>
          <cell r="I1025"/>
          <cell r="J1025"/>
          <cell r="K1025"/>
          <cell r="L1025"/>
          <cell r="M1025"/>
          <cell r="N1025"/>
          <cell r="O1025"/>
          <cell r="P1025"/>
          <cell r="Q1025"/>
          <cell r="R1025"/>
          <cell r="S1025"/>
          <cell r="T1025"/>
          <cell r="U1025"/>
          <cell r="V1025"/>
          <cell r="W1025"/>
          <cell r="X1025"/>
          <cell r="Y1025"/>
          <cell r="Z1025"/>
          <cell r="AA1025"/>
          <cell r="AB1025"/>
          <cell r="AC1025"/>
          <cell r="AD1025"/>
          <cell r="AE1025"/>
          <cell r="AF1025"/>
          <cell r="AG1025"/>
          <cell r="AH1025"/>
          <cell r="AI1025"/>
          <cell r="AJ1025"/>
          <cell r="AK1025"/>
          <cell r="AL1025"/>
          <cell r="AM1025"/>
          <cell r="AN1025"/>
          <cell r="AO1025"/>
          <cell r="AP1025"/>
          <cell r="AQ1025"/>
          <cell r="AR1025"/>
          <cell r="AS1025"/>
          <cell r="AT1025"/>
          <cell r="AU1025"/>
        </row>
        <row r="1026">
          <cell r="A1026"/>
          <cell r="B1026"/>
          <cell r="C1026"/>
          <cell r="D1026"/>
          <cell r="E1026"/>
          <cell r="F1026"/>
          <cell r="G1026"/>
          <cell r="H1026"/>
          <cell r="I1026"/>
          <cell r="J1026"/>
          <cell r="K1026"/>
          <cell r="L1026"/>
          <cell r="M1026"/>
          <cell r="N1026"/>
          <cell r="O1026"/>
          <cell r="P1026"/>
          <cell r="Q1026"/>
          <cell r="R1026"/>
          <cell r="S1026"/>
          <cell r="T1026"/>
          <cell r="U1026"/>
          <cell r="V1026"/>
          <cell r="W1026"/>
          <cell r="X1026"/>
          <cell r="Y1026"/>
          <cell r="Z1026"/>
          <cell r="AA1026"/>
          <cell r="AB1026"/>
          <cell r="AC1026"/>
          <cell r="AD1026"/>
          <cell r="AE1026"/>
          <cell r="AF1026"/>
          <cell r="AG1026"/>
          <cell r="AH1026"/>
          <cell r="AI1026"/>
          <cell r="AJ1026"/>
          <cell r="AK1026"/>
          <cell r="AL1026"/>
          <cell r="AM1026"/>
          <cell r="AN1026"/>
          <cell r="AO1026"/>
          <cell r="AP1026"/>
          <cell r="AQ1026"/>
          <cell r="AR1026"/>
          <cell r="AS1026"/>
          <cell r="AT1026"/>
          <cell r="AU1026"/>
        </row>
        <row r="1027">
          <cell r="A1027"/>
          <cell r="B1027"/>
          <cell r="C1027"/>
          <cell r="D1027"/>
          <cell r="E1027"/>
          <cell r="F1027"/>
          <cell r="G1027"/>
          <cell r="H1027"/>
          <cell r="I1027"/>
          <cell r="J1027"/>
          <cell r="K1027"/>
          <cell r="L1027"/>
          <cell r="M1027"/>
          <cell r="N1027"/>
          <cell r="O1027"/>
          <cell r="P1027"/>
          <cell r="Q1027"/>
          <cell r="R1027"/>
          <cell r="S1027"/>
          <cell r="T1027"/>
          <cell r="U1027"/>
          <cell r="V1027"/>
          <cell r="W1027"/>
          <cell r="X1027"/>
          <cell r="Y1027"/>
          <cell r="Z1027"/>
          <cell r="AA1027"/>
          <cell r="AB1027"/>
          <cell r="AC1027"/>
          <cell r="AD1027"/>
          <cell r="AE1027"/>
          <cell r="AF1027"/>
          <cell r="AG1027"/>
          <cell r="AH1027"/>
          <cell r="AI1027"/>
          <cell r="AJ1027"/>
          <cell r="AK1027"/>
          <cell r="AL1027"/>
          <cell r="AM1027"/>
          <cell r="AN1027"/>
          <cell r="AO1027"/>
          <cell r="AP1027"/>
          <cell r="AQ1027"/>
          <cell r="AR1027"/>
          <cell r="AS1027"/>
          <cell r="AT1027"/>
          <cell r="AU1027"/>
        </row>
        <row r="1028">
          <cell r="A1028"/>
          <cell r="B1028"/>
          <cell r="C1028"/>
          <cell r="D1028"/>
          <cell r="E1028"/>
          <cell r="F1028"/>
          <cell r="G1028"/>
          <cell r="H1028"/>
          <cell r="I1028"/>
          <cell r="J1028"/>
          <cell r="K1028"/>
          <cell r="L1028"/>
          <cell r="M1028"/>
          <cell r="N1028"/>
          <cell r="O1028"/>
          <cell r="P1028"/>
          <cell r="Q1028"/>
          <cell r="R1028"/>
          <cell r="S1028"/>
          <cell r="T1028"/>
          <cell r="U1028"/>
          <cell r="V1028"/>
          <cell r="W1028"/>
          <cell r="X1028"/>
          <cell r="Y1028"/>
          <cell r="Z1028"/>
          <cell r="AA1028"/>
          <cell r="AB1028"/>
          <cell r="AC1028"/>
          <cell r="AD1028"/>
          <cell r="AE1028"/>
          <cell r="AF1028"/>
          <cell r="AG1028"/>
          <cell r="AH1028"/>
          <cell r="AI1028"/>
          <cell r="AJ1028"/>
          <cell r="AK1028"/>
          <cell r="AL1028"/>
          <cell r="AM1028"/>
          <cell r="AN1028"/>
          <cell r="AO1028"/>
          <cell r="AP1028"/>
          <cell r="AQ1028"/>
          <cell r="AR1028"/>
          <cell r="AS1028"/>
          <cell r="AT1028"/>
          <cell r="AU1028"/>
        </row>
        <row r="1029">
          <cell r="A1029"/>
          <cell r="B1029"/>
          <cell r="C1029"/>
          <cell r="D1029"/>
          <cell r="E1029"/>
          <cell r="F1029"/>
          <cell r="G1029"/>
          <cell r="H1029"/>
          <cell r="I1029"/>
          <cell r="J1029"/>
          <cell r="K1029"/>
          <cell r="L1029"/>
          <cell r="M1029"/>
          <cell r="N1029"/>
          <cell r="O1029"/>
          <cell r="P1029"/>
          <cell r="Q1029"/>
          <cell r="R1029"/>
          <cell r="S1029"/>
          <cell r="T1029"/>
          <cell r="U1029"/>
          <cell r="V1029"/>
          <cell r="W1029"/>
          <cell r="X1029"/>
          <cell r="Y1029"/>
          <cell r="Z1029"/>
          <cell r="AA1029"/>
          <cell r="AB1029"/>
          <cell r="AC1029"/>
          <cell r="AD1029"/>
          <cell r="AE1029"/>
          <cell r="AF1029"/>
          <cell r="AG1029"/>
          <cell r="AH1029"/>
          <cell r="AI1029"/>
          <cell r="AJ1029"/>
          <cell r="AK1029"/>
          <cell r="AL1029"/>
          <cell r="AM1029"/>
          <cell r="AN1029"/>
          <cell r="AO1029"/>
          <cell r="AP1029"/>
          <cell r="AQ1029"/>
          <cell r="AR1029"/>
          <cell r="AS1029"/>
          <cell r="AT1029"/>
          <cell r="AU1029"/>
        </row>
        <row r="1030">
          <cell r="A1030"/>
          <cell r="B1030"/>
          <cell r="C1030"/>
          <cell r="D1030"/>
          <cell r="E1030"/>
          <cell r="F1030"/>
          <cell r="G1030"/>
          <cell r="H1030"/>
          <cell r="I1030"/>
          <cell r="J1030"/>
          <cell r="K1030"/>
          <cell r="L1030"/>
          <cell r="M1030"/>
          <cell r="N1030"/>
          <cell r="O1030"/>
          <cell r="P1030"/>
          <cell r="Q1030"/>
          <cell r="R1030"/>
          <cell r="S1030"/>
          <cell r="T1030"/>
          <cell r="U1030"/>
          <cell r="V1030"/>
          <cell r="W1030"/>
          <cell r="X1030"/>
          <cell r="Y1030"/>
          <cell r="Z1030"/>
          <cell r="AA1030"/>
          <cell r="AB1030"/>
          <cell r="AC1030"/>
          <cell r="AD1030"/>
          <cell r="AE1030"/>
          <cell r="AF1030"/>
          <cell r="AG1030"/>
          <cell r="AH1030"/>
          <cell r="AI1030"/>
          <cell r="AJ1030"/>
          <cell r="AK1030"/>
          <cell r="AL1030"/>
          <cell r="AM1030"/>
          <cell r="AN1030"/>
          <cell r="AO1030"/>
          <cell r="AP1030"/>
          <cell r="AQ1030"/>
          <cell r="AR1030"/>
          <cell r="AS1030"/>
          <cell r="AT1030"/>
          <cell r="AU1030"/>
        </row>
        <row r="1031">
          <cell r="A1031"/>
          <cell r="B1031"/>
          <cell r="C1031"/>
          <cell r="D1031"/>
          <cell r="E1031"/>
          <cell r="F1031"/>
          <cell r="G1031"/>
          <cell r="H1031"/>
          <cell r="I1031"/>
          <cell r="J1031"/>
          <cell r="K1031"/>
          <cell r="L1031"/>
          <cell r="M1031"/>
          <cell r="N1031"/>
          <cell r="O1031"/>
          <cell r="P1031"/>
          <cell r="Q1031"/>
          <cell r="R1031"/>
          <cell r="S1031"/>
          <cell r="T1031"/>
          <cell r="U1031"/>
          <cell r="V1031"/>
          <cell r="W1031"/>
          <cell r="X1031"/>
          <cell r="Y1031"/>
          <cell r="Z1031"/>
          <cell r="AA1031"/>
          <cell r="AB1031"/>
          <cell r="AC1031"/>
          <cell r="AD1031"/>
          <cell r="AE1031"/>
          <cell r="AF1031"/>
          <cell r="AG1031"/>
          <cell r="AH1031"/>
          <cell r="AI1031"/>
          <cell r="AJ1031"/>
          <cell r="AK1031"/>
          <cell r="AL1031"/>
          <cell r="AM1031"/>
          <cell r="AN1031"/>
          <cell r="AO1031"/>
          <cell r="AP1031"/>
          <cell r="AQ1031"/>
          <cell r="AR1031"/>
          <cell r="AS1031"/>
          <cell r="AT1031"/>
          <cell r="AU1031"/>
        </row>
        <row r="1032">
          <cell r="A1032"/>
          <cell r="B1032"/>
          <cell r="C1032"/>
          <cell r="D1032"/>
          <cell r="E1032"/>
          <cell r="F1032"/>
          <cell r="G1032"/>
          <cell r="H1032"/>
          <cell r="I1032"/>
          <cell r="J1032"/>
          <cell r="K1032"/>
          <cell r="L1032"/>
          <cell r="M1032"/>
          <cell r="N1032"/>
          <cell r="O1032"/>
          <cell r="P1032"/>
          <cell r="Q1032"/>
          <cell r="R1032"/>
          <cell r="S1032"/>
          <cell r="T1032"/>
          <cell r="U1032"/>
          <cell r="V1032"/>
          <cell r="W1032"/>
          <cell r="X1032"/>
          <cell r="Y1032"/>
          <cell r="Z1032"/>
          <cell r="AA1032"/>
          <cell r="AB1032"/>
          <cell r="AC1032"/>
          <cell r="AD1032"/>
          <cell r="AE1032"/>
          <cell r="AF1032"/>
          <cell r="AG1032"/>
          <cell r="AH1032"/>
          <cell r="AI1032"/>
          <cell r="AJ1032"/>
          <cell r="AK1032"/>
          <cell r="AL1032"/>
          <cell r="AM1032"/>
          <cell r="AN1032"/>
          <cell r="AO1032"/>
          <cell r="AP1032"/>
          <cell r="AQ1032"/>
          <cell r="AR1032"/>
          <cell r="AS1032"/>
          <cell r="AT1032"/>
          <cell r="AU1032"/>
        </row>
        <row r="1033">
          <cell r="A1033"/>
          <cell r="B1033"/>
          <cell r="C1033"/>
          <cell r="D1033"/>
          <cell r="E1033"/>
          <cell r="F1033"/>
          <cell r="G1033"/>
          <cell r="H1033"/>
          <cell r="I1033"/>
          <cell r="J1033"/>
          <cell r="K1033"/>
          <cell r="L1033"/>
          <cell r="M1033"/>
          <cell r="N1033"/>
          <cell r="O1033"/>
          <cell r="P1033"/>
          <cell r="Q1033"/>
          <cell r="R1033"/>
          <cell r="S1033"/>
          <cell r="T1033"/>
          <cell r="U1033"/>
          <cell r="V1033"/>
          <cell r="W1033"/>
          <cell r="X1033"/>
          <cell r="Y1033"/>
          <cell r="Z1033"/>
          <cell r="AA1033"/>
          <cell r="AB1033"/>
          <cell r="AC1033"/>
          <cell r="AD1033"/>
          <cell r="AE1033"/>
          <cell r="AF1033"/>
          <cell r="AG1033"/>
          <cell r="AH1033"/>
          <cell r="AI1033"/>
          <cell r="AJ1033"/>
          <cell r="AK1033"/>
          <cell r="AL1033"/>
          <cell r="AM1033"/>
          <cell r="AN1033"/>
          <cell r="AO1033"/>
          <cell r="AP1033"/>
          <cell r="AQ1033"/>
          <cell r="AR1033"/>
          <cell r="AS1033"/>
          <cell r="AT1033"/>
          <cell r="AU1033"/>
        </row>
        <row r="1034">
          <cell r="A1034"/>
          <cell r="B1034"/>
          <cell r="C1034"/>
          <cell r="D1034"/>
          <cell r="E1034"/>
          <cell r="F1034"/>
          <cell r="G1034"/>
          <cell r="H1034"/>
          <cell r="I1034"/>
          <cell r="J1034"/>
          <cell r="K1034"/>
          <cell r="L1034"/>
          <cell r="M1034"/>
          <cell r="N1034"/>
          <cell r="O1034"/>
          <cell r="P1034"/>
          <cell r="Q1034"/>
          <cell r="R1034"/>
          <cell r="S1034"/>
          <cell r="T1034"/>
          <cell r="U1034"/>
          <cell r="V1034"/>
          <cell r="W1034"/>
          <cell r="X1034"/>
          <cell r="Y1034"/>
          <cell r="Z1034"/>
          <cell r="AA1034"/>
          <cell r="AB1034"/>
          <cell r="AC1034"/>
          <cell r="AD1034"/>
          <cell r="AE1034"/>
          <cell r="AF1034"/>
          <cell r="AG1034"/>
          <cell r="AH1034"/>
          <cell r="AI1034"/>
          <cell r="AJ1034"/>
          <cell r="AK1034"/>
          <cell r="AL1034"/>
          <cell r="AM1034"/>
          <cell r="AN1034"/>
          <cell r="AO1034"/>
          <cell r="AP1034"/>
          <cell r="AQ1034"/>
          <cell r="AR1034"/>
          <cell r="AS1034"/>
          <cell r="AT1034"/>
          <cell r="AU1034"/>
        </row>
        <row r="1035">
          <cell r="A1035"/>
          <cell r="B1035"/>
          <cell r="C1035"/>
          <cell r="D1035"/>
          <cell r="E1035"/>
          <cell r="F1035"/>
          <cell r="G1035"/>
          <cell r="H1035"/>
          <cell r="I1035"/>
          <cell r="J1035"/>
          <cell r="K1035"/>
          <cell r="L1035"/>
          <cell r="M1035"/>
          <cell r="N1035"/>
          <cell r="O1035"/>
          <cell r="P1035"/>
          <cell r="Q1035"/>
          <cell r="R1035"/>
          <cell r="S1035"/>
          <cell r="T1035"/>
          <cell r="U1035"/>
          <cell r="V1035"/>
          <cell r="W1035"/>
          <cell r="X1035"/>
          <cell r="Y1035"/>
          <cell r="Z1035"/>
          <cell r="AA1035"/>
          <cell r="AB1035"/>
          <cell r="AC1035"/>
          <cell r="AD1035"/>
          <cell r="AE1035"/>
          <cell r="AF1035"/>
          <cell r="AG1035"/>
          <cell r="AH1035"/>
          <cell r="AI1035"/>
          <cell r="AJ1035"/>
          <cell r="AK1035"/>
          <cell r="AL1035"/>
          <cell r="AM1035"/>
          <cell r="AN1035"/>
          <cell r="AO1035"/>
          <cell r="AP1035"/>
          <cell r="AQ1035"/>
          <cell r="AR1035"/>
          <cell r="AS1035"/>
          <cell r="AT1035"/>
          <cell r="AU1035"/>
        </row>
        <row r="1036">
          <cell r="A1036"/>
          <cell r="B1036"/>
          <cell r="C1036"/>
          <cell r="D1036"/>
          <cell r="E1036"/>
          <cell r="F1036"/>
          <cell r="G1036"/>
          <cell r="H1036"/>
          <cell r="I1036"/>
          <cell r="J1036"/>
          <cell r="K1036"/>
          <cell r="L1036"/>
          <cell r="M1036"/>
          <cell r="N1036"/>
          <cell r="O1036"/>
          <cell r="P1036"/>
          <cell r="Q1036"/>
          <cell r="R1036"/>
          <cell r="S1036"/>
          <cell r="T1036"/>
          <cell r="U1036"/>
          <cell r="V1036"/>
          <cell r="W1036"/>
          <cell r="X1036"/>
          <cell r="Y1036"/>
          <cell r="Z1036"/>
          <cell r="AA1036"/>
          <cell r="AB1036"/>
          <cell r="AC1036"/>
          <cell r="AD1036"/>
          <cell r="AE1036"/>
          <cell r="AF1036"/>
          <cell r="AG1036"/>
          <cell r="AH1036"/>
          <cell r="AI1036"/>
          <cell r="AJ1036"/>
          <cell r="AK1036"/>
          <cell r="AL1036"/>
          <cell r="AM1036"/>
          <cell r="AN1036"/>
          <cell r="AO1036"/>
          <cell r="AP1036"/>
          <cell r="AQ1036"/>
          <cell r="AR1036"/>
          <cell r="AS1036"/>
          <cell r="AT1036"/>
          <cell r="AU1036"/>
        </row>
        <row r="1037">
          <cell r="A1037"/>
          <cell r="B1037"/>
          <cell r="C1037"/>
          <cell r="D1037"/>
          <cell r="E1037"/>
          <cell r="F1037"/>
          <cell r="G1037"/>
          <cell r="H1037"/>
          <cell r="I1037"/>
          <cell r="J1037"/>
          <cell r="K1037"/>
          <cell r="L1037"/>
          <cell r="M1037"/>
          <cell r="N1037"/>
          <cell r="O1037"/>
          <cell r="P1037"/>
          <cell r="Q1037"/>
          <cell r="R1037"/>
          <cell r="S1037"/>
          <cell r="T1037"/>
          <cell r="U1037"/>
          <cell r="V1037"/>
          <cell r="W1037"/>
          <cell r="X1037"/>
          <cell r="Y1037"/>
          <cell r="Z1037"/>
          <cell r="AA1037"/>
          <cell r="AB1037"/>
          <cell r="AC1037"/>
          <cell r="AD1037"/>
          <cell r="AE1037"/>
          <cell r="AF1037"/>
          <cell r="AG1037"/>
          <cell r="AH1037"/>
          <cell r="AI1037"/>
          <cell r="AJ1037"/>
          <cell r="AK1037"/>
          <cell r="AL1037"/>
          <cell r="AM1037"/>
          <cell r="AN1037"/>
          <cell r="AO1037"/>
          <cell r="AP1037"/>
          <cell r="AQ1037"/>
          <cell r="AR1037"/>
          <cell r="AS1037"/>
          <cell r="AT1037"/>
          <cell r="AU1037"/>
        </row>
        <row r="1038">
          <cell r="A1038"/>
          <cell r="B1038"/>
          <cell r="C1038"/>
          <cell r="D1038"/>
          <cell r="E1038"/>
          <cell r="F1038"/>
          <cell r="G1038"/>
          <cell r="H1038"/>
          <cell r="I1038"/>
          <cell r="J1038"/>
          <cell r="K1038"/>
          <cell r="L1038"/>
          <cell r="M1038"/>
          <cell r="N1038"/>
          <cell r="O1038"/>
          <cell r="P1038"/>
          <cell r="Q1038"/>
          <cell r="R1038"/>
          <cell r="S1038"/>
          <cell r="T1038"/>
          <cell r="U1038"/>
          <cell r="V1038"/>
          <cell r="W1038"/>
          <cell r="X1038"/>
          <cell r="Y1038"/>
          <cell r="Z1038"/>
          <cell r="AA1038"/>
          <cell r="AB1038"/>
          <cell r="AC1038"/>
          <cell r="AD1038"/>
          <cell r="AE1038"/>
          <cell r="AF1038"/>
          <cell r="AG1038"/>
          <cell r="AH1038"/>
          <cell r="AI1038"/>
          <cell r="AJ1038"/>
          <cell r="AK1038"/>
          <cell r="AL1038"/>
          <cell r="AM1038"/>
          <cell r="AN1038"/>
          <cell r="AO1038"/>
          <cell r="AP1038"/>
          <cell r="AQ1038"/>
          <cell r="AR1038"/>
          <cell r="AS1038"/>
          <cell r="AT1038"/>
          <cell r="AU1038"/>
        </row>
        <row r="1039">
          <cell r="A1039"/>
          <cell r="B1039"/>
          <cell r="C1039"/>
          <cell r="D1039"/>
          <cell r="E1039"/>
          <cell r="F1039"/>
          <cell r="G1039"/>
          <cell r="H1039"/>
          <cell r="I1039"/>
          <cell r="J1039"/>
          <cell r="K1039"/>
          <cell r="L1039"/>
          <cell r="M1039"/>
          <cell r="N1039"/>
          <cell r="O1039"/>
          <cell r="P1039"/>
          <cell r="Q1039"/>
          <cell r="R1039"/>
          <cell r="S1039"/>
          <cell r="T1039"/>
          <cell r="U1039"/>
          <cell r="V1039"/>
          <cell r="W1039"/>
          <cell r="X1039"/>
          <cell r="Y1039"/>
          <cell r="Z1039"/>
          <cell r="AA1039"/>
          <cell r="AB1039"/>
          <cell r="AC1039"/>
          <cell r="AD1039"/>
          <cell r="AE1039"/>
          <cell r="AF1039"/>
          <cell r="AG1039"/>
          <cell r="AH1039"/>
          <cell r="AI1039"/>
          <cell r="AJ1039"/>
          <cell r="AK1039"/>
          <cell r="AL1039"/>
          <cell r="AM1039"/>
          <cell r="AN1039"/>
          <cell r="AO1039"/>
          <cell r="AP1039"/>
          <cell r="AQ1039"/>
          <cell r="AR1039"/>
          <cell r="AS1039"/>
          <cell r="AT1039"/>
          <cell r="AU1039"/>
        </row>
        <row r="1040">
          <cell r="A1040"/>
          <cell r="B1040"/>
          <cell r="C1040"/>
          <cell r="D1040"/>
          <cell r="E1040"/>
          <cell r="F1040"/>
          <cell r="G1040"/>
          <cell r="H1040"/>
          <cell r="I1040"/>
          <cell r="J1040"/>
          <cell r="K1040"/>
          <cell r="L1040"/>
          <cell r="M1040"/>
          <cell r="N1040"/>
          <cell r="O1040"/>
          <cell r="P1040"/>
          <cell r="Q1040"/>
          <cell r="R1040"/>
          <cell r="S1040"/>
          <cell r="T1040"/>
          <cell r="U1040"/>
          <cell r="V1040"/>
          <cell r="W1040"/>
          <cell r="X1040"/>
          <cell r="Y1040"/>
          <cell r="Z1040"/>
          <cell r="AA1040"/>
          <cell r="AB1040"/>
          <cell r="AC1040"/>
          <cell r="AD1040"/>
          <cell r="AE1040"/>
          <cell r="AF1040"/>
          <cell r="AG1040"/>
          <cell r="AH1040"/>
          <cell r="AI1040"/>
          <cell r="AJ1040"/>
          <cell r="AK1040"/>
          <cell r="AL1040"/>
          <cell r="AM1040"/>
          <cell r="AN1040"/>
          <cell r="AO1040"/>
          <cell r="AP1040"/>
          <cell r="AQ1040"/>
          <cell r="AR1040"/>
          <cell r="AS1040"/>
          <cell r="AT1040"/>
          <cell r="AU1040"/>
        </row>
        <row r="1041">
          <cell r="A1041"/>
          <cell r="B1041"/>
          <cell r="C1041"/>
          <cell r="D1041"/>
          <cell r="E1041"/>
          <cell r="F1041"/>
          <cell r="G1041"/>
          <cell r="H1041"/>
          <cell r="I1041"/>
          <cell r="J1041"/>
          <cell r="K1041"/>
          <cell r="L1041"/>
          <cell r="M1041"/>
          <cell r="N1041"/>
          <cell r="O1041"/>
          <cell r="P1041"/>
          <cell r="Q1041"/>
          <cell r="R1041"/>
          <cell r="S1041"/>
          <cell r="T1041"/>
          <cell r="U1041"/>
          <cell r="V1041"/>
          <cell r="W1041"/>
          <cell r="X1041"/>
          <cell r="Y1041"/>
          <cell r="Z1041"/>
          <cell r="AA1041"/>
          <cell r="AB1041"/>
          <cell r="AC1041"/>
          <cell r="AD1041"/>
          <cell r="AE1041"/>
          <cell r="AF1041"/>
          <cell r="AG1041"/>
          <cell r="AH1041"/>
          <cell r="AI1041"/>
          <cell r="AJ1041"/>
          <cell r="AK1041"/>
          <cell r="AL1041"/>
          <cell r="AM1041"/>
          <cell r="AN1041"/>
          <cell r="AO1041"/>
          <cell r="AP1041"/>
          <cell r="AQ1041"/>
          <cell r="AR1041"/>
          <cell r="AS1041"/>
          <cell r="AT1041"/>
          <cell r="AU1041"/>
        </row>
        <row r="1042">
          <cell r="A1042"/>
          <cell r="B1042"/>
          <cell r="C1042"/>
          <cell r="D1042"/>
          <cell r="E1042"/>
          <cell r="F1042"/>
          <cell r="G1042"/>
          <cell r="H1042"/>
          <cell r="I1042"/>
          <cell r="J1042"/>
          <cell r="K1042"/>
          <cell r="L1042"/>
          <cell r="M1042"/>
          <cell r="N1042"/>
          <cell r="O1042"/>
          <cell r="P1042"/>
          <cell r="Q1042"/>
          <cell r="R1042"/>
          <cell r="S1042"/>
          <cell r="T1042"/>
          <cell r="U1042"/>
          <cell r="V1042"/>
          <cell r="W1042"/>
          <cell r="X1042"/>
          <cell r="Y1042"/>
          <cell r="Z1042"/>
          <cell r="AA1042"/>
          <cell r="AB1042"/>
          <cell r="AC1042"/>
          <cell r="AD1042"/>
          <cell r="AE1042"/>
          <cell r="AF1042"/>
          <cell r="AG1042"/>
          <cell r="AH1042"/>
          <cell r="AI1042"/>
          <cell r="AJ1042"/>
          <cell r="AK1042"/>
          <cell r="AL1042"/>
          <cell r="AM1042"/>
          <cell r="AN1042"/>
          <cell r="AO1042"/>
          <cell r="AP1042"/>
          <cell r="AQ1042"/>
          <cell r="AR1042"/>
          <cell r="AS1042"/>
          <cell r="AT1042"/>
          <cell r="AU1042"/>
        </row>
        <row r="1043">
          <cell r="A1043"/>
          <cell r="B1043"/>
          <cell r="C1043"/>
          <cell r="D1043"/>
          <cell r="E1043"/>
          <cell r="F1043"/>
          <cell r="G1043"/>
          <cell r="H1043"/>
          <cell r="I1043"/>
          <cell r="J1043"/>
          <cell r="K1043"/>
          <cell r="L1043"/>
          <cell r="M1043"/>
          <cell r="N1043"/>
          <cell r="O1043"/>
          <cell r="P1043"/>
          <cell r="Q1043"/>
          <cell r="R1043"/>
          <cell r="S1043"/>
          <cell r="T1043"/>
          <cell r="U1043"/>
          <cell r="V1043"/>
          <cell r="W1043"/>
          <cell r="X1043"/>
          <cell r="Y1043"/>
          <cell r="Z1043"/>
          <cell r="AA1043"/>
          <cell r="AB1043"/>
          <cell r="AC1043"/>
          <cell r="AD1043"/>
          <cell r="AE1043"/>
          <cell r="AF1043"/>
          <cell r="AG1043"/>
          <cell r="AH1043"/>
          <cell r="AI1043"/>
          <cell r="AJ1043"/>
          <cell r="AK1043"/>
          <cell r="AL1043"/>
          <cell r="AM1043"/>
          <cell r="AN1043"/>
          <cell r="AO1043"/>
          <cell r="AP1043"/>
          <cell r="AQ1043"/>
          <cell r="AR1043"/>
          <cell r="AS1043"/>
          <cell r="AT1043"/>
          <cell r="AU1043"/>
        </row>
        <row r="1044">
          <cell r="A1044"/>
          <cell r="B1044"/>
          <cell r="C1044"/>
          <cell r="D1044"/>
          <cell r="E1044"/>
          <cell r="F1044"/>
          <cell r="G1044"/>
          <cell r="H1044"/>
          <cell r="I1044"/>
          <cell r="J1044"/>
          <cell r="K1044"/>
          <cell r="L1044"/>
          <cell r="M1044"/>
          <cell r="N1044"/>
          <cell r="O1044"/>
          <cell r="P1044"/>
          <cell r="Q1044"/>
          <cell r="R1044"/>
          <cell r="S1044"/>
          <cell r="T1044"/>
          <cell r="U1044"/>
          <cell r="V1044"/>
          <cell r="W1044"/>
          <cell r="X1044"/>
          <cell r="Y1044"/>
          <cell r="Z1044"/>
          <cell r="AA1044"/>
          <cell r="AB1044"/>
          <cell r="AC1044"/>
          <cell r="AD1044"/>
          <cell r="AE1044"/>
          <cell r="AF1044"/>
          <cell r="AG1044"/>
          <cell r="AH1044"/>
          <cell r="AI1044"/>
          <cell r="AJ1044"/>
          <cell r="AK1044"/>
          <cell r="AL1044"/>
          <cell r="AM1044"/>
          <cell r="AN1044"/>
          <cell r="AO1044"/>
          <cell r="AP1044"/>
          <cell r="AQ1044"/>
          <cell r="AR1044"/>
          <cell r="AS1044"/>
          <cell r="AT1044"/>
          <cell r="AU1044"/>
        </row>
        <row r="1045">
          <cell r="A1045"/>
          <cell r="B1045"/>
          <cell r="C1045"/>
          <cell r="D1045"/>
          <cell r="E1045"/>
          <cell r="F1045"/>
          <cell r="G1045"/>
          <cell r="H1045"/>
          <cell r="I1045"/>
          <cell r="J1045"/>
          <cell r="K1045"/>
          <cell r="L1045"/>
          <cell r="M1045"/>
          <cell r="N1045"/>
          <cell r="O1045"/>
          <cell r="P1045"/>
          <cell r="Q1045"/>
          <cell r="R1045"/>
          <cell r="S1045"/>
          <cell r="T1045"/>
          <cell r="U1045"/>
          <cell r="V1045"/>
          <cell r="W1045"/>
          <cell r="X1045"/>
          <cell r="Y1045"/>
          <cell r="Z1045"/>
          <cell r="AA1045"/>
          <cell r="AB1045"/>
          <cell r="AC1045"/>
          <cell r="AD1045"/>
          <cell r="AE1045"/>
          <cell r="AF1045"/>
          <cell r="AG1045"/>
          <cell r="AH1045"/>
          <cell r="AI1045"/>
          <cell r="AJ1045"/>
          <cell r="AK1045"/>
          <cell r="AL1045"/>
          <cell r="AM1045"/>
          <cell r="AN1045"/>
          <cell r="AO1045"/>
          <cell r="AP1045"/>
          <cell r="AQ1045"/>
          <cell r="AR1045"/>
          <cell r="AS1045"/>
          <cell r="AT1045"/>
          <cell r="AU1045"/>
        </row>
        <row r="1046">
          <cell r="A1046"/>
          <cell r="B1046"/>
          <cell r="C1046"/>
          <cell r="D1046"/>
          <cell r="E1046"/>
          <cell r="F1046"/>
          <cell r="G1046"/>
          <cell r="H1046"/>
          <cell r="I1046"/>
          <cell r="J1046"/>
          <cell r="K1046"/>
          <cell r="L1046"/>
          <cell r="M1046"/>
          <cell r="N1046"/>
          <cell r="O1046"/>
          <cell r="P1046"/>
          <cell r="Q1046"/>
          <cell r="R1046"/>
          <cell r="S1046"/>
          <cell r="T1046"/>
          <cell r="U1046"/>
          <cell r="V1046"/>
          <cell r="W1046"/>
          <cell r="X1046"/>
          <cell r="Y1046"/>
          <cell r="Z1046"/>
          <cell r="AA1046"/>
          <cell r="AB1046"/>
          <cell r="AC1046"/>
          <cell r="AD1046"/>
          <cell r="AE1046"/>
          <cell r="AF1046"/>
          <cell r="AG1046"/>
          <cell r="AH1046"/>
          <cell r="AI1046"/>
          <cell r="AJ1046"/>
          <cell r="AK1046"/>
          <cell r="AL1046"/>
          <cell r="AM1046"/>
          <cell r="AN1046"/>
          <cell r="AO1046"/>
          <cell r="AP1046"/>
          <cell r="AQ1046"/>
          <cell r="AR1046"/>
          <cell r="AS1046"/>
          <cell r="AT1046"/>
          <cell r="AU1046"/>
        </row>
        <row r="1047">
          <cell r="A1047"/>
          <cell r="B1047"/>
          <cell r="C1047"/>
          <cell r="D1047"/>
          <cell r="E1047"/>
          <cell r="F1047"/>
          <cell r="G1047"/>
          <cell r="H1047"/>
          <cell r="I1047"/>
          <cell r="J1047"/>
          <cell r="K1047"/>
          <cell r="L1047"/>
          <cell r="M1047"/>
          <cell r="N1047"/>
          <cell r="O1047"/>
          <cell r="P1047"/>
          <cell r="Q1047"/>
          <cell r="R1047"/>
          <cell r="S1047"/>
          <cell r="T1047"/>
          <cell r="U1047"/>
          <cell r="V1047"/>
          <cell r="W1047"/>
          <cell r="X1047"/>
          <cell r="Y1047"/>
          <cell r="Z1047"/>
          <cell r="AA1047"/>
          <cell r="AB1047"/>
          <cell r="AC1047"/>
          <cell r="AD1047"/>
          <cell r="AE1047"/>
          <cell r="AF1047"/>
          <cell r="AG1047"/>
          <cell r="AH1047"/>
          <cell r="AI1047"/>
          <cell r="AJ1047"/>
          <cell r="AK1047"/>
          <cell r="AL1047"/>
          <cell r="AM1047"/>
          <cell r="AN1047"/>
          <cell r="AO1047"/>
          <cell r="AP1047"/>
          <cell r="AQ1047"/>
          <cell r="AR1047"/>
          <cell r="AS1047"/>
          <cell r="AT1047"/>
          <cell r="AU1047"/>
        </row>
        <row r="1048">
          <cell r="A1048"/>
          <cell r="B1048"/>
          <cell r="C1048"/>
          <cell r="D1048"/>
          <cell r="E1048"/>
          <cell r="F1048"/>
          <cell r="G1048"/>
          <cell r="H1048"/>
          <cell r="I1048"/>
          <cell r="J1048"/>
          <cell r="K1048"/>
          <cell r="L1048"/>
          <cell r="M1048"/>
          <cell r="N1048"/>
          <cell r="O1048"/>
          <cell r="P1048"/>
          <cell r="Q1048"/>
          <cell r="R1048"/>
          <cell r="S1048"/>
          <cell r="T1048"/>
          <cell r="U1048"/>
          <cell r="V1048"/>
          <cell r="W1048"/>
          <cell r="X1048"/>
          <cell r="Y1048"/>
          <cell r="Z1048"/>
          <cell r="AA1048"/>
          <cell r="AB1048"/>
          <cell r="AC1048"/>
          <cell r="AD1048"/>
          <cell r="AE1048"/>
          <cell r="AF1048"/>
          <cell r="AG1048"/>
          <cell r="AH1048"/>
          <cell r="AI1048"/>
          <cell r="AJ1048"/>
          <cell r="AK1048"/>
          <cell r="AL1048"/>
          <cell r="AM1048"/>
          <cell r="AN1048"/>
          <cell r="AO1048"/>
          <cell r="AP1048"/>
          <cell r="AQ1048"/>
          <cell r="AR1048"/>
          <cell r="AS1048"/>
          <cell r="AT1048"/>
          <cell r="AU1048"/>
        </row>
        <row r="1049">
          <cell r="A1049"/>
          <cell r="B1049"/>
          <cell r="C1049"/>
          <cell r="D1049"/>
          <cell r="E1049"/>
          <cell r="F1049"/>
          <cell r="G1049"/>
          <cell r="H1049"/>
          <cell r="I1049"/>
          <cell r="J1049"/>
          <cell r="K1049"/>
          <cell r="L1049"/>
          <cell r="M1049"/>
          <cell r="N1049"/>
          <cell r="O1049"/>
          <cell r="P1049"/>
          <cell r="Q1049"/>
          <cell r="R1049"/>
          <cell r="S1049"/>
          <cell r="T1049"/>
          <cell r="U1049"/>
          <cell r="V1049"/>
          <cell r="W1049"/>
          <cell r="X1049"/>
          <cell r="Y1049"/>
          <cell r="Z1049"/>
          <cell r="AA1049"/>
          <cell r="AB1049"/>
          <cell r="AC1049"/>
          <cell r="AD1049"/>
          <cell r="AE1049"/>
          <cell r="AF1049"/>
          <cell r="AG1049"/>
          <cell r="AH1049"/>
          <cell r="AI1049"/>
          <cell r="AJ1049"/>
          <cell r="AK1049"/>
          <cell r="AL1049"/>
          <cell r="AM1049"/>
          <cell r="AN1049"/>
          <cell r="AO1049"/>
          <cell r="AP1049"/>
          <cell r="AQ1049"/>
          <cell r="AR1049"/>
          <cell r="AS1049"/>
          <cell r="AT1049"/>
          <cell r="AU1049"/>
        </row>
        <row r="1050">
          <cell r="A1050"/>
          <cell r="B1050"/>
          <cell r="C1050"/>
          <cell r="D1050"/>
          <cell r="E1050"/>
          <cell r="F1050"/>
          <cell r="G1050"/>
          <cell r="H1050"/>
          <cell r="I1050"/>
          <cell r="J1050"/>
          <cell r="K1050"/>
          <cell r="L1050"/>
          <cell r="M1050"/>
          <cell r="N1050"/>
          <cell r="O1050"/>
          <cell r="P1050"/>
          <cell r="Q1050"/>
          <cell r="R1050"/>
          <cell r="S1050"/>
          <cell r="T1050"/>
          <cell r="U1050"/>
          <cell r="V1050"/>
          <cell r="W1050"/>
          <cell r="X1050"/>
          <cell r="Y1050"/>
          <cell r="Z1050"/>
          <cell r="AA1050"/>
          <cell r="AB1050"/>
          <cell r="AC1050"/>
          <cell r="AD1050"/>
          <cell r="AE1050"/>
          <cell r="AF1050"/>
          <cell r="AG1050"/>
          <cell r="AH1050"/>
          <cell r="AI1050"/>
          <cell r="AJ1050"/>
          <cell r="AK1050"/>
          <cell r="AL1050"/>
          <cell r="AM1050"/>
          <cell r="AN1050"/>
          <cell r="AO1050"/>
          <cell r="AP1050"/>
          <cell r="AQ1050"/>
          <cell r="AR1050"/>
          <cell r="AS1050"/>
          <cell r="AT1050"/>
          <cell r="AU1050"/>
        </row>
        <row r="1051">
          <cell r="A1051"/>
          <cell r="B1051"/>
          <cell r="C1051"/>
          <cell r="D1051"/>
          <cell r="E1051"/>
          <cell r="F1051"/>
          <cell r="G1051"/>
          <cell r="H1051"/>
          <cell r="I1051"/>
          <cell r="J1051"/>
          <cell r="K1051"/>
          <cell r="L1051"/>
          <cell r="M1051"/>
          <cell r="N1051"/>
          <cell r="O1051"/>
          <cell r="P1051"/>
          <cell r="Q1051"/>
          <cell r="R1051"/>
          <cell r="S1051"/>
          <cell r="T1051"/>
          <cell r="U1051"/>
          <cell r="V1051"/>
          <cell r="W1051"/>
          <cell r="X1051"/>
          <cell r="Y1051"/>
          <cell r="Z1051"/>
          <cell r="AA1051"/>
          <cell r="AB1051"/>
          <cell r="AC1051"/>
          <cell r="AD1051"/>
          <cell r="AE1051"/>
          <cell r="AF1051"/>
          <cell r="AG1051"/>
          <cell r="AH1051"/>
          <cell r="AI1051"/>
          <cell r="AJ1051"/>
          <cell r="AK1051"/>
          <cell r="AL1051"/>
          <cell r="AM1051"/>
          <cell r="AN1051"/>
          <cell r="AO1051"/>
          <cell r="AP1051"/>
          <cell r="AQ1051"/>
          <cell r="AR1051"/>
          <cell r="AS1051"/>
          <cell r="AT1051"/>
          <cell r="AU1051"/>
        </row>
        <row r="1052">
          <cell r="A1052"/>
          <cell r="B1052"/>
          <cell r="C1052"/>
          <cell r="D1052"/>
          <cell r="E1052"/>
          <cell r="F1052"/>
          <cell r="G1052"/>
          <cell r="H1052"/>
          <cell r="I1052"/>
          <cell r="J1052"/>
          <cell r="K1052"/>
          <cell r="L1052"/>
          <cell r="M1052"/>
          <cell r="N1052"/>
          <cell r="O1052"/>
          <cell r="P1052"/>
          <cell r="Q1052"/>
          <cell r="R1052"/>
          <cell r="S1052"/>
          <cell r="T1052"/>
          <cell r="U1052"/>
          <cell r="V1052"/>
          <cell r="W1052"/>
          <cell r="X1052"/>
          <cell r="Y1052"/>
          <cell r="Z1052"/>
          <cell r="AA1052"/>
          <cell r="AB1052"/>
          <cell r="AC1052"/>
          <cell r="AD1052"/>
          <cell r="AE1052"/>
          <cell r="AF1052"/>
          <cell r="AG1052"/>
          <cell r="AH1052"/>
          <cell r="AI1052"/>
          <cell r="AJ1052"/>
          <cell r="AK1052"/>
          <cell r="AL1052"/>
          <cell r="AM1052"/>
          <cell r="AN1052"/>
          <cell r="AO1052"/>
          <cell r="AP1052"/>
          <cell r="AQ1052"/>
          <cell r="AR1052"/>
          <cell r="AS1052"/>
          <cell r="AT1052"/>
          <cell r="AU1052"/>
        </row>
        <row r="1053">
          <cell r="A1053"/>
          <cell r="B1053"/>
          <cell r="C1053"/>
          <cell r="D1053"/>
          <cell r="E1053"/>
          <cell r="F1053"/>
          <cell r="G1053"/>
          <cell r="H1053"/>
          <cell r="I1053"/>
          <cell r="J1053"/>
          <cell r="K1053"/>
          <cell r="L1053"/>
          <cell r="M1053"/>
          <cell r="N1053"/>
          <cell r="O1053"/>
          <cell r="P1053"/>
          <cell r="Q1053"/>
          <cell r="R1053"/>
          <cell r="S1053"/>
          <cell r="T1053"/>
          <cell r="U1053"/>
          <cell r="V1053"/>
          <cell r="W1053"/>
          <cell r="X1053"/>
          <cell r="Y1053"/>
          <cell r="Z1053"/>
          <cell r="AA1053"/>
          <cell r="AB1053"/>
          <cell r="AC1053"/>
          <cell r="AD1053"/>
          <cell r="AE1053"/>
          <cell r="AF1053"/>
          <cell r="AG1053"/>
          <cell r="AH1053"/>
          <cell r="AI1053"/>
          <cell r="AJ1053"/>
          <cell r="AK1053"/>
          <cell r="AL1053"/>
          <cell r="AM1053"/>
          <cell r="AN1053"/>
          <cell r="AO1053"/>
          <cell r="AP1053"/>
          <cell r="AQ1053"/>
          <cell r="AR1053"/>
          <cell r="AS1053"/>
          <cell r="AT1053"/>
          <cell r="AU1053"/>
        </row>
        <row r="1054">
          <cell r="A1054"/>
          <cell r="B1054"/>
          <cell r="C1054"/>
          <cell r="D1054"/>
          <cell r="E1054"/>
          <cell r="F1054"/>
          <cell r="G1054"/>
          <cell r="H1054"/>
          <cell r="I1054"/>
          <cell r="J1054"/>
          <cell r="K1054"/>
          <cell r="L1054"/>
          <cell r="M1054"/>
          <cell r="N1054"/>
          <cell r="O1054"/>
          <cell r="P1054"/>
          <cell r="Q1054"/>
          <cell r="R1054"/>
          <cell r="S1054"/>
          <cell r="T1054"/>
          <cell r="U1054"/>
          <cell r="V1054"/>
          <cell r="W1054"/>
          <cell r="X1054"/>
          <cell r="Y1054"/>
          <cell r="Z1054"/>
          <cell r="AA1054"/>
          <cell r="AB1054"/>
          <cell r="AC1054"/>
          <cell r="AD1054"/>
          <cell r="AE1054"/>
          <cell r="AF1054"/>
          <cell r="AG1054"/>
          <cell r="AH1054"/>
          <cell r="AI1054"/>
          <cell r="AJ1054"/>
          <cell r="AK1054"/>
          <cell r="AL1054"/>
          <cell r="AM1054"/>
          <cell r="AN1054"/>
          <cell r="AO1054"/>
          <cell r="AP1054"/>
          <cell r="AQ1054"/>
          <cell r="AR1054"/>
          <cell r="AS1054"/>
          <cell r="AT1054"/>
          <cell r="AU1054"/>
        </row>
        <row r="1055">
          <cell r="A1055"/>
          <cell r="B1055"/>
          <cell r="C1055"/>
          <cell r="D1055"/>
          <cell r="E1055"/>
          <cell r="F1055"/>
          <cell r="G1055"/>
          <cell r="H1055"/>
          <cell r="I1055"/>
          <cell r="J1055"/>
          <cell r="K1055"/>
          <cell r="L1055"/>
          <cell r="M1055"/>
          <cell r="N1055"/>
          <cell r="O1055"/>
          <cell r="P1055"/>
          <cell r="Q1055"/>
          <cell r="R1055"/>
          <cell r="S1055"/>
          <cell r="T1055"/>
          <cell r="U1055"/>
          <cell r="V1055"/>
          <cell r="W1055"/>
          <cell r="X1055"/>
          <cell r="Y1055"/>
          <cell r="Z1055"/>
          <cell r="AA1055"/>
          <cell r="AB1055"/>
          <cell r="AC1055"/>
          <cell r="AD1055"/>
          <cell r="AE1055"/>
          <cell r="AF1055"/>
          <cell r="AG1055"/>
          <cell r="AH1055"/>
          <cell r="AI1055"/>
          <cell r="AJ1055"/>
          <cell r="AK1055"/>
          <cell r="AL1055"/>
          <cell r="AM1055"/>
          <cell r="AN1055"/>
          <cell r="AO1055"/>
          <cell r="AP1055"/>
          <cell r="AQ1055"/>
          <cell r="AR1055"/>
          <cell r="AS1055"/>
          <cell r="AT1055"/>
          <cell r="AU1055"/>
        </row>
        <row r="1056">
          <cell r="A1056"/>
          <cell r="B1056"/>
          <cell r="C1056"/>
          <cell r="D1056"/>
          <cell r="E1056"/>
          <cell r="F1056"/>
          <cell r="G1056"/>
          <cell r="H1056"/>
          <cell r="I1056"/>
          <cell r="J1056"/>
          <cell r="K1056"/>
          <cell r="L1056"/>
          <cell r="M1056"/>
          <cell r="N1056"/>
          <cell r="O1056"/>
          <cell r="P1056"/>
          <cell r="Q1056"/>
          <cell r="R1056"/>
          <cell r="S1056"/>
          <cell r="T1056"/>
          <cell r="U1056"/>
          <cell r="V1056"/>
          <cell r="W1056"/>
          <cell r="X1056"/>
          <cell r="Y1056"/>
          <cell r="Z1056"/>
          <cell r="AA1056"/>
          <cell r="AB1056"/>
          <cell r="AC1056"/>
          <cell r="AD1056"/>
          <cell r="AE1056"/>
          <cell r="AF1056"/>
          <cell r="AG1056"/>
          <cell r="AH1056"/>
          <cell r="AI1056"/>
          <cell r="AJ1056"/>
          <cell r="AK1056"/>
          <cell r="AL1056"/>
          <cell r="AM1056"/>
          <cell r="AN1056"/>
          <cell r="AO1056"/>
          <cell r="AP1056"/>
          <cell r="AQ1056"/>
          <cell r="AR1056"/>
          <cell r="AS1056"/>
          <cell r="AT1056"/>
          <cell r="AU1056"/>
        </row>
        <row r="1057">
          <cell r="A1057"/>
          <cell r="B1057"/>
          <cell r="C1057"/>
          <cell r="D1057"/>
          <cell r="E1057"/>
          <cell r="F1057"/>
          <cell r="G1057"/>
          <cell r="H1057"/>
          <cell r="I1057"/>
          <cell r="J1057"/>
          <cell r="K1057"/>
          <cell r="L1057"/>
          <cell r="M1057"/>
          <cell r="N1057"/>
          <cell r="O1057"/>
          <cell r="P1057"/>
          <cell r="Q1057"/>
          <cell r="R1057"/>
          <cell r="S1057"/>
          <cell r="T1057"/>
          <cell r="U1057"/>
          <cell r="V1057"/>
          <cell r="W1057"/>
          <cell r="X1057"/>
          <cell r="Y1057"/>
          <cell r="Z1057"/>
          <cell r="AA1057"/>
          <cell r="AB1057"/>
          <cell r="AC1057"/>
          <cell r="AD1057"/>
          <cell r="AE1057"/>
          <cell r="AF1057"/>
          <cell r="AG1057"/>
          <cell r="AH1057"/>
          <cell r="AI1057"/>
          <cell r="AJ1057"/>
          <cell r="AK1057"/>
          <cell r="AL1057"/>
          <cell r="AM1057"/>
          <cell r="AN1057"/>
          <cell r="AO1057"/>
          <cell r="AP1057"/>
          <cell r="AQ1057"/>
          <cell r="AR1057"/>
          <cell r="AS1057"/>
          <cell r="AT1057"/>
          <cell r="AU1057"/>
        </row>
        <row r="1058">
          <cell r="A1058"/>
          <cell r="B1058"/>
          <cell r="C1058"/>
          <cell r="D1058"/>
          <cell r="E1058"/>
          <cell r="F1058"/>
          <cell r="G1058"/>
          <cell r="H1058"/>
          <cell r="I1058"/>
          <cell r="J1058"/>
          <cell r="K1058"/>
          <cell r="L1058"/>
          <cell r="M1058"/>
          <cell r="N1058"/>
          <cell r="O1058"/>
          <cell r="P1058"/>
          <cell r="Q1058"/>
          <cell r="R1058"/>
          <cell r="S1058"/>
          <cell r="T1058"/>
          <cell r="U1058"/>
          <cell r="V1058"/>
          <cell r="W1058"/>
          <cell r="X1058"/>
          <cell r="Y1058"/>
          <cell r="Z1058"/>
          <cell r="AA1058"/>
          <cell r="AB1058"/>
          <cell r="AC1058"/>
          <cell r="AD1058"/>
          <cell r="AE1058"/>
          <cell r="AF1058"/>
          <cell r="AG1058"/>
          <cell r="AH1058"/>
          <cell r="AI1058"/>
          <cell r="AJ1058"/>
          <cell r="AK1058"/>
          <cell r="AL1058"/>
          <cell r="AM1058"/>
          <cell r="AN1058"/>
          <cell r="AO1058"/>
          <cell r="AP1058"/>
          <cell r="AQ1058"/>
          <cell r="AR1058"/>
          <cell r="AS1058"/>
          <cell r="AT1058"/>
          <cell r="AU1058"/>
        </row>
        <row r="1059">
          <cell r="A1059"/>
          <cell r="B1059"/>
          <cell r="C1059"/>
          <cell r="D1059"/>
          <cell r="E1059"/>
          <cell r="F1059"/>
          <cell r="G1059"/>
          <cell r="H1059"/>
          <cell r="I1059"/>
          <cell r="J1059"/>
          <cell r="K1059"/>
          <cell r="L1059"/>
          <cell r="M1059"/>
          <cell r="N1059"/>
          <cell r="O1059"/>
          <cell r="P1059"/>
          <cell r="Q1059"/>
          <cell r="R1059"/>
          <cell r="S1059"/>
          <cell r="T1059"/>
          <cell r="U1059"/>
          <cell r="V1059"/>
          <cell r="W1059"/>
          <cell r="X1059"/>
          <cell r="Y1059"/>
          <cell r="Z1059"/>
          <cell r="AA1059"/>
          <cell r="AB1059"/>
          <cell r="AC1059"/>
          <cell r="AD1059"/>
          <cell r="AE1059"/>
          <cell r="AF1059"/>
          <cell r="AG1059"/>
          <cell r="AH1059"/>
          <cell r="AI1059"/>
          <cell r="AJ1059"/>
          <cell r="AK1059"/>
          <cell r="AL1059"/>
          <cell r="AM1059"/>
          <cell r="AN1059"/>
          <cell r="AO1059"/>
          <cell r="AP1059"/>
          <cell r="AQ1059"/>
          <cell r="AR1059"/>
          <cell r="AS1059"/>
          <cell r="AT1059"/>
          <cell r="AU1059"/>
        </row>
        <row r="1060">
          <cell r="A1060"/>
          <cell r="B1060"/>
          <cell r="C1060"/>
          <cell r="D1060"/>
          <cell r="E1060"/>
          <cell r="F1060"/>
          <cell r="G1060"/>
          <cell r="H1060"/>
          <cell r="I1060"/>
          <cell r="J1060"/>
          <cell r="K1060"/>
          <cell r="L1060"/>
          <cell r="M1060"/>
          <cell r="N1060"/>
          <cell r="O1060"/>
          <cell r="P1060"/>
          <cell r="Q1060"/>
          <cell r="R1060"/>
          <cell r="S1060"/>
          <cell r="T1060"/>
          <cell r="U1060"/>
          <cell r="V1060"/>
          <cell r="W1060"/>
          <cell r="X1060"/>
          <cell r="Y1060"/>
          <cell r="Z1060"/>
          <cell r="AA1060"/>
          <cell r="AB1060"/>
          <cell r="AC1060"/>
          <cell r="AD1060"/>
          <cell r="AE1060"/>
          <cell r="AF1060"/>
          <cell r="AG1060"/>
          <cell r="AH1060"/>
          <cell r="AI1060"/>
          <cell r="AJ1060"/>
          <cell r="AK1060"/>
          <cell r="AL1060"/>
          <cell r="AM1060"/>
          <cell r="AN1060"/>
          <cell r="AO1060"/>
          <cell r="AP1060"/>
          <cell r="AQ1060"/>
          <cell r="AR1060"/>
          <cell r="AS1060"/>
          <cell r="AT1060"/>
          <cell r="AU1060"/>
        </row>
        <row r="1061">
          <cell r="A1061"/>
          <cell r="B1061"/>
          <cell r="C1061"/>
          <cell r="D1061"/>
          <cell r="E1061"/>
          <cell r="F1061"/>
          <cell r="G1061"/>
          <cell r="H1061"/>
          <cell r="I1061"/>
          <cell r="J1061"/>
          <cell r="K1061"/>
          <cell r="L1061"/>
          <cell r="M1061"/>
          <cell r="N1061"/>
          <cell r="O1061"/>
          <cell r="P1061"/>
          <cell r="Q1061"/>
          <cell r="R1061"/>
          <cell r="S1061"/>
          <cell r="T1061"/>
          <cell r="U1061"/>
          <cell r="V1061"/>
          <cell r="W1061"/>
          <cell r="X1061"/>
          <cell r="Y1061"/>
          <cell r="Z1061"/>
          <cell r="AA1061"/>
          <cell r="AB1061"/>
          <cell r="AC1061"/>
          <cell r="AD1061"/>
          <cell r="AE1061"/>
          <cell r="AF1061"/>
          <cell r="AG1061"/>
          <cell r="AH1061"/>
          <cell r="AI1061"/>
          <cell r="AJ1061"/>
          <cell r="AK1061"/>
          <cell r="AL1061"/>
          <cell r="AM1061"/>
          <cell r="AN1061"/>
          <cell r="AO1061"/>
          <cell r="AP1061"/>
          <cell r="AQ1061"/>
          <cell r="AR1061"/>
          <cell r="AS1061"/>
          <cell r="AT1061"/>
          <cell r="AU1061"/>
        </row>
        <row r="1062">
          <cell r="A1062"/>
          <cell r="B1062"/>
          <cell r="C1062"/>
          <cell r="D1062"/>
          <cell r="E1062"/>
          <cell r="F1062"/>
          <cell r="G1062"/>
          <cell r="H1062"/>
          <cell r="I1062"/>
          <cell r="J1062"/>
          <cell r="K1062"/>
          <cell r="L1062"/>
          <cell r="M1062"/>
          <cell r="N1062"/>
          <cell r="O1062"/>
          <cell r="P1062"/>
          <cell r="Q1062"/>
          <cell r="R1062"/>
          <cell r="S1062"/>
          <cell r="T1062"/>
          <cell r="U1062"/>
          <cell r="V1062"/>
          <cell r="W1062"/>
          <cell r="X1062"/>
          <cell r="Y1062"/>
          <cell r="Z1062"/>
          <cell r="AA1062"/>
          <cell r="AB1062"/>
          <cell r="AC1062"/>
          <cell r="AD1062"/>
          <cell r="AE1062"/>
          <cell r="AF1062"/>
          <cell r="AG1062"/>
          <cell r="AH1062"/>
          <cell r="AI1062"/>
          <cell r="AJ1062"/>
          <cell r="AK1062"/>
          <cell r="AL1062"/>
          <cell r="AM1062"/>
          <cell r="AN1062"/>
          <cell r="AO1062"/>
          <cell r="AP1062"/>
          <cell r="AQ1062"/>
          <cell r="AR1062"/>
          <cell r="AS1062"/>
          <cell r="AT1062"/>
          <cell r="AU1062"/>
        </row>
        <row r="1063">
          <cell r="A1063"/>
          <cell r="B1063"/>
          <cell r="C1063"/>
          <cell r="D1063"/>
          <cell r="E1063"/>
          <cell r="F1063"/>
          <cell r="G1063"/>
          <cell r="H1063"/>
          <cell r="I1063"/>
          <cell r="J1063"/>
          <cell r="K1063"/>
          <cell r="L1063"/>
          <cell r="M1063"/>
          <cell r="N1063"/>
          <cell r="O1063"/>
          <cell r="P1063"/>
          <cell r="Q1063"/>
          <cell r="R1063"/>
          <cell r="S1063"/>
          <cell r="T1063"/>
          <cell r="U1063"/>
          <cell r="V1063"/>
          <cell r="W1063"/>
          <cell r="X1063"/>
          <cell r="Y1063"/>
          <cell r="Z1063"/>
          <cell r="AA1063"/>
          <cell r="AB1063"/>
          <cell r="AC1063"/>
          <cell r="AD1063"/>
          <cell r="AE1063"/>
          <cell r="AF1063"/>
          <cell r="AG1063"/>
          <cell r="AH1063"/>
          <cell r="AI1063"/>
          <cell r="AJ1063"/>
          <cell r="AK1063"/>
          <cell r="AL1063"/>
          <cell r="AM1063"/>
          <cell r="AN1063"/>
          <cell r="AO1063"/>
          <cell r="AP1063"/>
          <cell r="AQ1063"/>
          <cell r="AR1063"/>
          <cell r="AS1063"/>
          <cell r="AT1063"/>
          <cell r="AU1063"/>
        </row>
        <row r="1064">
          <cell r="A1064"/>
          <cell r="B1064"/>
          <cell r="C1064"/>
          <cell r="D1064"/>
          <cell r="E1064"/>
          <cell r="F1064"/>
          <cell r="G1064"/>
          <cell r="H1064"/>
          <cell r="I1064"/>
          <cell r="J1064"/>
          <cell r="K1064"/>
          <cell r="L1064"/>
          <cell r="M1064"/>
          <cell r="N1064"/>
          <cell r="O1064"/>
          <cell r="P1064"/>
          <cell r="Q1064"/>
          <cell r="R1064"/>
          <cell r="S1064"/>
          <cell r="T1064"/>
          <cell r="U1064"/>
          <cell r="V1064"/>
          <cell r="W1064"/>
          <cell r="X1064"/>
          <cell r="Y1064"/>
          <cell r="Z1064"/>
          <cell r="AA1064"/>
          <cell r="AB1064"/>
          <cell r="AC1064"/>
          <cell r="AD1064"/>
          <cell r="AE1064"/>
          <cell r="AF1064"/>
          <cell r="AG1064"/>
          <cell r="AH1064"/>
          <cell r="AI1064"/>
          <cell r="AJ1064"/>
          <cell r="AK1064"/>
          <cell r="AL1064"/>
          <cell r="AM1064"/>
          <cell r="AN1064"/>
          <cell r="AO1064"/>
          <cell r="AP1064"/>
          <cell r="AQ1064"/>
          <cell r="AR1064"/>
          <cell r="AS1064"/>
          <cell r="AT1064"/>
          <cell r="AU1064"/>
        </row>
        <row r="1065">
          <cell r="A1065"/>
          <cell r="B1065"/>
          <cell r="C1065"/>
          <cell r="D1065"/>
          <cell r="E1065"/>
          <cell r="F1065"/>
          <cell r="G1065"/>
          <cell r="H1065"/>
          <cell r="I1065"/>
          <cell r="J1065"/>
          <cell r="K1065"/>
          <cell r="L1065"/>
          <cell r="M1065"/>
          <cell r="N1065"/>
          <cell r="O1065"/>
          <cell r="P1065"/>
          <cell r="Q1065"/>
          <cell r="R1065"/>
          <cell r="S1065"/>
          <cell r="T1065"/>
          <cell r="U1065"/>
          <cell r="V1065"/>
          <cell r="W1065"/>
          <cell r="X1065"/>
          <cell r="Y1065"/>
          <cell r="Z1065"/>
          <cell r="AA1065"/>
          <cell r="AB1065"/>
          <cell r="AC1065"/>
          <cell r="AD1065"/>
          <cell r="AE1065"/>
          <cell r="AF1065"/>
          <cell r="AG1065"/>
          <cell r="AH1065"/>
          <cell r="AI1065"/>
          <cell r="AJ1065"/>
          <cell r="AK1065"/>
          <cell r="AL1065"/>
          <cell r="AM1065"/>
          <cell r="AN1065"/>
          <cell r="AO1065"/>
          <cell r="AP1065"/>
          <cell r="AQ1065"/>
          <cell r="AR1065"/>
          <cell r="AS1065"/>
          <cell r="AT1065"/>
          <cell r="AU1065"/>
        </row>
        <row r="1066">
          <cell r="A1066"/>
          <cell r="B1066"/>
          <cell r="C1066"/>
          <cell r="D1066"/>
          <cell r="E1066"/>
          <cell r="F1066"/>
          <cell r="G1066"/>
          <cell r="H1066"/>
          <cell r="I1066"/>
          <cell r="J1066"/>
          <cell r="K1066"/>
          <cell r="L1066"/>
          <cell r="M1066"/>
          <cell r="N1066"/>
          <cell r="O1066"/>
          <cell r="P1066"/>
          <cell r="Q1066"/>
          <cell r="R1066"/>
          <cell r="S1066"/>
          <cell r="T1066"/>
          <cell r="U1066"/>
          <cell r="V1066"/>
          <cell r="W1066"/>
          <cell r="X1066"/>
          <cell r="Y1066"/>
          <cell r="Z1066"/>
          <cell r="AA1066"/>
          <cell r="AB1066"/>
          <cell r="AC1066"/>
          <cell r="AD1066"/>
          <cell r="AE1066"/>
          <cell r="AF1066"/>
          <cell r="AG1066"/>
          <cell r="AH1066"/>
          <cell r="AI1066"/>
          <cell r="AJ1066"/>
          <cell r="AK1066"/>
          <cell r="AL1066"/>
          <cell r="AM1066"/>
          <cell r="AN1066"/>
          <cell r="AO1066"/>
          <cell r="AP1066"/>
          <cell r="AQ1066"/>
          <cell r="AR1066"/>
          <cell r="AS1066"/>
          <cell r="AT1066"/>
          <cell r="AU1066"/>
        </row>
        <row r="1067">
          <cell r="A1067"/>
          <cell r="B1067"/>
          <cell r="C1067"/>
          <cell r="D1067"/>
          <cell r="E1067"/>
          <cell r="F1067"/>
          <cell r="G1067"/>
          <cell r="H1067"/>
          <cell r="I1067"/>
          <cell r="J1067"/>
          <cell r="K1067"/>
          <cell r="L1067"/>
          <cell r="M1067"/>
          <cell r="N1067"/>
          <cell r="O1067"/>
          <cell r="P1067"/>
          <cell r="Q1067"/>
          <cell r="R1067"/>
          <cell r="S1067"/>
          <cell r="T1067"/>
          <cell r="U1067"/>
          <cell r="V1067"/>
          <cell r="W1067"/>
          <cell r="X1067"/>
          <cell r="Y1067"/>
          <cell r="Z1067"/>
          <cell r="AA1067"/>
          <cell r="AB1067"/>
          <cell r="AC1067"/>
          <cell r="AD1067"/>
          <cell r="AE1067"/>
          <cell r="AF1067"/>
          <cell r="AG1067"/>
          <cell r="AH1067"/>
          <cell r="AI1067"/>
          <cell r="AJ1067"/>
          <cell r="AK1067"/>
          <cell r="AL1067"/>
          <cell r="AM1067"/>
          <cell r="AN1067"/>
          <cell r="AO1067"/>
          <cell r="AP1067"/>
          <cell r="AQ1067"/>
          <cell r="AR1067"/>
          <cell r="AS1067"/>
          <cell r="AT1067"/>
          <cell r="AU1067"/>
        </row>
        <row r="1068">
          <cell r="A1068"/>
          <cell r="B1068"/>
          <cell r="C1068"/>
          <cell r="D1068"/>
          <cell r="E1068"/>
          <cell r="F1068"/>
          <cell r="G1068"/>
          <cell r="H1068"/>
          <cell r="I1068"/>
          <cell r="J1068"/>
          <cell r="K1068"/>
          <cell r="L1068"/>
          <cell r="M1068"/>
          <cell r="N1068"/>
          <cell r="O1068"/>
          <cell r="P1068"/>
          <cell r="Q1068"/>
          <cell r="R1068"/>
          <cell r="S1068"/>
          <cell r="T1068"/>
          <cell r="U1068"/>
          <cell r="V1068"/>
          <cell r="W1068"/>
          <cell r="X1068"/>
          <cell r="Y1068"/>
          <cell r="Z1068"/>
          <cell r="AA1068"/>
          <cell r="AB1068"/>
          <cell r="AC1068"/>
          <cell r="AD1068"/>
          <cell r="AE1068"/>
          <cell r="AF1068"/>
          <cell r="AG1068"/>
          <cell r="AH1068"/>
          <cell r="AI1068"/>
          <cell r="AJ1068"/>
          <cell r="AK1068"/>
          <cell r="AL1068"/>
          <cell r="AM1068"/>
          <cell r="AN1068"/>
          <cell r="AO1068"/>
          <cell r="AP1068"/>
          <cell r="AQ1068"/>
          <cell r="AR1068"/>
          <cell r="AS1068"/>
          <cell r="AT1068"/>
          <cell r="AU1068"/>
        </row>
        <row r="1069">
          <cell r="A1069"/>
          <cell r="B1069"/>
          <cell r="C1069"/>
          <cell r="D1069"/>
          <cell r="E1069"/>
          <cell r="F1069"/>
          <cell r="G1069"/>
          <cell r="H1069"/>
          <cell r="I1069"/>
          <cell r="J1069"/>
          <cell r="K1069"/>
          <cell r="L1069"/>
          <cell r="M1069"/>
          <cell r="N1069"/>
          <cell r="O1069"/>
          <cell r="P1069"/>
          <cell r="Q1069"/>
          <cell r="R1069"/>
          <cell r="S1069"/>
          <cell r="T1069"/>
          <cell r="U1069"/>
          <cell r="V1069"/>
          <cell r="W1069"/>
          <cell r="X1069"/>
          <cell r="Y1069"/>
          <cell r="Z1069"/>
          <cell r="AA1069"/>
          <cell r="AB1069"/>
          <cell r="AC1069"/>
          <cell r="AD1069"/>
          <cell r="AE1069"/>
          <cell r="AF1069"/>
          <cell r="AG1069"/>
          <cell r="AH1069"/>
          <cell r="AI1069"/>
          <cell r="AJ1069"/>
          <cell r="AK1069"/>
          <cell r="AL1069"/>
          <cell r="AM1069"/>
          <cell r="AN1069"/>
          <cell r="AO1069"/>
          <cell r="AP1069"/>
          <cell r="AQ1069"/>
          <cell r="AR1069"/>
          <cell r="AS1069"/>
          <cell r="AT1069"/>
          <cell r="AU1069"/>
        </row>
        <row r="1070">
          <cell r="A1070"/>
          <cell r="B1070"/>
          <cell r="C1070"/>
          <cell r="D1070"/>
          <cell r="E1070"/>
          <cell r="F1070"/>
          <cell r="G1070"/>
          <cell r="H1070"/>
          <cell r="I1070"/>
          <cell r="J1070"/>
          <cell r="K1070"/>
          <cell r="L1070"/>
          <cell r="M1070"/>
          <cell r="N1070"/>
          <cell r="O1070"/>
          <cell r="P1070"/>
          <cell r="Q1070"/>
          <cell r="R1070"/>
          <cell r="S1070"/>
          <cell r="T1070"/>
          <cell r="U1070"/>
          <cell r="V1070"/>
          <cell r="W1070"/>
          <cell r="X1070"/>
          <cell r="Y1070"/>
          <cell r="Z1070"/>
          <cell r="AA1070"/>
          <cell r="AB1070"/>
          <cell r="AC1070"/>
          <cell r="AD1070"/>
          <cell r="AE1070"/>
          <cell r="AF1070"/>
          <cell r="AG1070"/>
          <cell r="AH1070"/>
          <cell r="AI1070"/>
          <cell r="AJ1070"/>
          <cell r="AK1070"/>
          <cell r="AL1070"/>
          <cell r="AM1070"/>
          <cell r="AN1070"/>
          <cell r="AO1070"/>
          <cell r="AP1070"/>
          <cell r="AQ1070"/>
          <cell r="AR1070"/>
          <cell r="AS1070"/>
          <cell r="AT1070"/>
          <cell r="AU1070"/>
        </row>
        <row r="1071">
          <cell r="A1071"/>
          <cell r="B1071"/>
          <cell r="C1071"/>
          <cell r="D1071"/>
          <cell r="E1071"/>
          <cell r="F1071"/>
          <cell r="G1071"/>
          <cell r="H1071"/>
          <cell r="I1071"/>
          <cell r="J1071"/>
          <cell r="K1071"/>
          <cell r="L1071"/>
          <cell r="M1071"/>
          <cell r="N1071"/>
          <cell r="O1071"/>
          <cell r="P1071"/>
          <cell r="Q1071"/>
          <cell r="R1071"/>
          <cell r="S1071"/>
          <cell r="T1071"/>
          <cell r="U1071"/>
          <cell r="V1071"/>
          <cell r="W1071"/>
          <cell r="X1071"/>
          <cell r="Y1071"/>
          <cell r="Z1071"/>
          <cell r="AA1071"/>
          <cell r="AB1071"/>
          <cell r="AC1071"/>
          <cell r="AD1071"/>
          <cell r="AE1071"/>
          <cell r="AF1071"/>
          <cell r="AG1071"/>
          <cell r="AH1071"/>
          <cell r="AI1071"/>
          <cell r="AJ1071"/>
          <cell r="AK1071"/>
          <cell r="AL1071"/>
          <cell r="AM1071"/>
          <cell r="AN1071"/>
          <cell r="AO1071"/>
          <cell r="AP1071"/>
          <cell r="AQ1071"/>
          <cell r="AR1071"/>
          <cell r="AS1071"/>
          <cell r="AT1071"/>
          <cell r="AU1071"/>
        </row>
        <row r="1072">
          <cell r="A1072"/>
          <cell r="B1072"/>
          <cell r="C1072"/>
          <cell r="D1072"/>
          <cell r="E1072"/>
          <cell r="F1072"/>
          <cell r="G1072"/>
          <cell r="H1072"/>
          <cell r="I1072"/>
          <cell r="J1072"/>
          <cell r="K1072"/>
          <cell r="L1072"/>
          <cell r="M1072"/>
          <cell r="N1072"/>
          <cell r="O1072"/>
          <cell r="P1072"/>
          <cell r="Q1072"/>
          <cell r="R1072"/>
          <cell r="S1072"/>
          <cell r="T1072"/>
          <cell r="U1072"/>
          <cell r="V1072"/>
          <cell r="W1072"/>
          <cell r="X1072"/>
          <cell r="Y1072"/>
          <cell r="Z1072"/>
          <cell r="AA1072"/>
          <cell r="AB1072"/>
          <cell r="AC1072"/>
          <cell r="AD1072"/>
          <cell r="AE1072"/>
          <cell r="AF1072"/>
          <cell r="AG1072"/>
          <cell r="AH1072"/>
          <cell r="AI1072"/>
          <cell r="AJ1072"/>
          <cell r="AK1072"/>
          <cell r="AL1072"/>
          <cell r="AM1072"/>
          <cell r="AN1072"/>
          <cell r="AO1072"/>
          <cell r="AP1072"/>
          <cell r="AQ1072"/>
          <cell r="AR1072"/>
          <cell r="AS1072"/>
          <cell r="AT1072"/>
          <cell r="AU1072"/>
        </row>
        <row r="1073">
          <cell r="A1073"/>
          <cell r="B1073"/>
          <cell r="C1073"/>
          <cell r="D1073"/>
          <cell r="E1073"/>
          <cell r="F1073"/>
          <cell r="G1073"/>
          <cell r="H1073"/>
          <cell r="I1073"/>
          <cell r="J1073"/>
          <cell r="K1073"/>
          <cell r="L1073"/>
          <cell r="M1073"/>
          <cell r="N1073"/>
          <cell r="O1073"/>
          <cell r="P1073"/>
          <cell r="Q1073"/>
          <cell r="R1073"/>
          <cell r="S1073"/>
          <cell r="T1073"/>
          <cell r="U1073"/>
          <cell r="V1073"/>
          <cell r="W1073"/>
          <cell r="X1073"/>
          <cell r="Y1073"/>
          <cell r="Z1073"/>
          <cell r="AA1073"/>
          <cell r="AB1073"/>
          <cell r="AC1073"/>
          <cell r="AD1073"/>
          <cell r="AE1073"/>
          <cell r="AF1073"/>
          <cell r="AG1073"/>
          <cell r="AH1073"/>
          <cell r="AI1073"/>
          <cell r="AJ1073"/>
          <cell r="AK1073"/>
          <cell r="AL1073"/>
          <cell r="AM1073"/>
          <cell r="AN1073"/>
          <cell r="AO1073"/>
          <cell r="AP1073"/>
          <cell r="AQ1073"/>
          <cell r="AR1073"/>
          <cell r="AS1073"/>
          <cell r="AT1073"/>
          <cell r="AU1073"/>
        </row>
        <row r="1074">
          <cell r="A1074"/>
          <cell r="B1074"/>
          <cell r="C1074"/>
          <cell r="D1074"/>
          <cell r="E1074"/>
          <cell r="F1074"/>
          <cell r="G1074"/>
          <cell r="H1074"/>
          <cell r="I1074"/>
          <cell r="J1074"/>
          <cell r="K1074"/>
          <cell r="L1074"/>
          <cell r="M1074"/>
          <cell r="N1074"/>
          <cell r="O1074"/>
          <cell r="P1074"/>
          <cell r="Q1074"/>
          <cell r="R1074"/>
          <cell r="S1074"/>
          <cell r="T1074"/>
          <cell r="U1074"/>
          <cell r="V1074"/>
          <cell r="W1074"/>
          <cell r="X1074"/>
          <cell r="Y1074"/>
          <cell r="Z1074"/>
          <cell r="AA1074"/>
          <cell r="AB1074"/>
          <cell r="AC1074"/>
          <cell r="AD1074"/>
          <cell r="AE1074"/>
          <cell r="AF1074"/>
          <cell r="AG1074"/>
          <cell r="AH1074"/>
          <cell r="AI1074"/>
          <cell r="AJ1074"/>
          <cell r="AK1074"/>
          <cell r="AL1074"/>
          <cell r="AM1074"/>
          <cell r="AN1074"/>
          <cell r="AO1074"/>
          <cell r="AP1074"/>
          <cell r="AQ1074"/>
          <cell r="AR1074"/>
          <cell r="AS1074"/>
          <cell r="AT1074"/>
          <cell r="AU1074"/>
        </row>
        <row r="1075">
          <cell r="A1075"/>
          <cell r="B1075"/>
          <cell r="C1075"/>
          <cell r="D1075"/>
          <cell r="E1075"/>
          <cell r="F1075"/>
          <cell r="G1075"/>
          <cell r="H1075"/>
          <cell r="I1075"/>
          <cell r="J1075"/>
          <cell r="K1075"/>
          <cell r="L1075"/>
          <cell r="M1075"/>
          <cell r="N1075"/>
          <cell r="O1075"/>
          <cell r="P1075"/>
          <cell r="Q1075"/>
          <cell r="R1075"/>
          <cell r="S1075"/>
          <cell r="T1075"/>
          <cell r="U1075"/>
          <cell r="V1075"/>
          <cell r="W1075"/>
          <cell r="X1075"/>
          <cell r="Y1075"/>
          <cell r="Z1075"/>
          <cell r="AA1075"/>
          <cell r="AB1075"/>
          <cell r="AC1075"/>
          <cell r="AD1075"/>
          <cell r="AE1075"/>
          <cell r="AF1075"/>
          <cell r="AG1075"/>
          <cell r="AH1075"/>
          <cell r="AI1075"/>
          <cell r="AJ1075"/>
          <cell r="AK1075"/>
          <cell r="AL1075"/>
          <cell r="AM1075"/>
          <cell r="AN1075"/>
          <cell r="AO1075"/>
          <cell r="AP1075"/>
          <cell r="AQ1075"/>
          <cell r="AR1075"/>
          <cell r="AS1075"/>
          <cell r="AT1075"/>
          <cell r="AU1075"/>
        </row>
        <row r="1076">
          <cell r="A1076"/>
          <cell r="B1076"/>
          <cell r="C1076"/>
          <cell r="D1076"/>
          <cell r="E1076"/>
          <cell r="F1076"/>
          <cell r="G1076"/>
          <cell r="H1076"/>
          <cell r="I1076"/>
          <cell r="J1076"/>
          <cell r="K1076"/>
          <cell r="L1076"/>
          <cell r="M1076"/>
          <cell r="N1076"/>
          <cell r="O1076"/>
          <cell r="P1076"/>
          <cell r="Q1076"/>
          <cell r="R1076"/>
          <cell r="S1076"/>
          <cell r="T1076"/>
          <cell r="U1076"/>
          <cell r="V1076"/>
          <cell r="W1076"/>
          <cell r="X1076"/>
          <cell r="Y1076"/>
          <cell r="Z1076"/>
          <cell r="AA1076"/>
          <cell r="AB1076"/>
          <cell r="AC1076"/>
          <cell r="AD1076"/>
          <cell r="AE1076"/>
          <cell r="AF1076"/>
          <cell r="AG1076"/>
          <cell r="AH1076"/>
          <cell r="AI1076"/>
          <cell r="AJ1076"/>
          <cell r="AK1076"/>
          <cell r="AL1076"/>
          <cell r="AM1076"/>
          <cell r="AN1076"/>
          <cell r="AO1076"/>
          <cell r="AP1076"/>
          <cell r="AQ1076"/>
          <cell r="AR1076"/>
          <cell r="AS1076"/>
          <cell r="AT1076"/>
          <cell r="AU1076"/>
        </row>
        <row r="1077">
          <cell r="A1077"/>
          <cell r="B1077"/>
          <cell r="C1077"/>
          <cell r="D1077"/>
          <cell r="E1077"/>
          <cell r="F1077"/>
          <cell r="G1077"/>
          <cell r="H1077"/>
          <cell r="I1077"/>
          <cell r="J1077"/>
          <cell r="K1077"/>
          <cell r="L1077"/>
          <cell r="M1077"/>
          <cell r="N1077"/>
          <cell r="O1077"/>
          <cell r="P1077"/>
          <cell r="Q1077"/>
          <cell r="R1077"/>
          <cell r="S1077"/>
          <cell r="T1077"/>
          <cell r="U1077"/>
          <cell r="V1077"/>
          <cell r="W1077"/>
          <cell r="X1077"/>
          <cell r="Y1077"/>
          <cell r="Z1077"/>
          <cell r="AA1077"/>
          <cell r="AB1077"/>
          <cell r="AC1077"/>
          <cell r="AD1077"/>
          <cell r="AE1077"/>
          <cell r="AF1077"/>
          <cell r="AG1077"/>
          <cell r="AH1077"/>
          <cell r="AI1077"/>
          <cell r="AJ1077"/>
          <cell r="AK1077"/>
          <cell r="AL1077"/>
          <cell r="AM1077"/>
          <cell r="AN1077"/>
          <cell r="AO1077"/>
          <cell r="AP1077"/>
          <cell r="AQ1077"/>
          <cell r="AR1077"/>
          <cell r="AS1077"/>
          <cell r="AT1077"/>
          <cell r="AU1077"/>
        </row>
        <row r="1078">
          <cell r="A1078"/>
          <cell r="B1078"/>
          <cell r="C1078"/>
          <cell r="D1078"/>
          <cell r="E1078"/>
          <cell r="F1078"/>
          <cell r="G1078"/>
          <cell r="H1078"/>
          <cell r="I1078"/>
          <cell r="J1078"/>
          <cell r="K1078"/>
          <cell r="L1078"/>
          <cell r="M1078"/>
          <cell r="N1078"/>
          <cell r="O1078"/>
          <cell r="P1078"/>
          <cell r="Q1078"/>
          <cell r="R1078"/>
          <cell r="S1078"/>
          <cell r="T1078"/>
          <cell r="U1078"/>
          <cell r="V1078"/>
          <cell r="W1078"/>
          <cell r="X1078"/>
          <cell r="Y1078"/>
          <cell r="Z1078"/>
          <cell r="AA1078"/>
          <cell r="AB1078"/>
          <cell r="AC1078"/>
          <cell r="AD1078"/>
          <cell r="AE1078"/>
          <cell r="AF1078"/>
          <cell r="AG1078"/>
          <cell r="AH1078"/>
          <cell r="AI1078"/>
          <cell r="AJ1078"/>
          <cell r="AK1078"/>
          <cell r="AL1078"/>
          <cell r="AM1078"/>
          <cell r="AN1078"/>
          <cell r="AO1078"/>
          <cell r="AP1078"/>
          <cell r="AQ1078"/>
          <cell r="AR1078"/>
          <cell r="AS1078"/>
          <cell r="AT1078"/>
          <cell r="AU1078"/>
        </row>
        <row r="1079">
          <cell r="A1079"/>
          <cell r="B1079"/>
          <cell r="C1079"/>
          <cell r="D1079"/>
          <cell r="E1079"/>
          <cell r="F1079"/>
          <cell r="G1079"/>
          <cell r="H1079"/>
          <cell r="I1079"/>
          <cell r="J1079"/>
          <cell r="K1079"/>
          <cell r="L1079"/>
          <cell r="M1079"/>
          <cell r="N1079"/>
          <cell r="O1079"/>
          <cell r="P1079"/>
          <cell r="Q1079"/>
          <cell r="R1079"/>
          <cell r="S1079"/>
          <cell r="T1079"/>
          <cell r="U1079"/>
          <cell r="V1079"/>
          <cell r="W1079"/>
          <cell r="X1079"/>
          <cell r="Y1079"/>
          <cell r="Z1079"/>
          <cell r="AA1079"/>
          <cell r="AB1079"/>
          <cell r="AC1079"/>
          <cell r="AD1079"/>
          <cell r="AE1079"/>
          <cell r="AF1079"/>
          <cell r="AG1079"/>
          <cell r="AH1079"/>
          <cell r="AI1079"/>
          <cell r="AJ1079"/>
          <cell r="AK1079"/>
          <cell r="AL1079"/>
          <cell r="AM1079"/>
          <cell r="AN1079"/>
          <cell r="AO1079"/>
          <cell r="AP1079"/>
          <cell r="AQ1079"/>
          <cell r="AR1079"/>
          <cell r="AS1079"/>
          <cell r="AT1079"/>
          <cell r="AU1079"/>
        </row>
        <row r="1080">
          <cell r="A1080"/>
          <cell r="B1080"/>
          <cell r="C1080"/>
          <cell r="D1080"/>
          <cell r="E1080"/>
          <cell r="F1080"/>
          <cell r="G1080"/>
          <cell r="H1080"/>
          <cell r="I1080"/>
          <cell r="J1080"/>
          <cell r="K1080"/>
          <cell r="L1080"/>
          <cell r="M1080"/>
          <cell r="N1080"/>
          <cell r="O1080"/>
          <cell r="P1080"/>
          <cell r="Q1080"/>
          <cell r="R1080"/>
          <cell r="S1080"/>
          <cell r="T1080"/>
          <cell r="U1080"/>
          <cell r="V1080"/>
          <cell r="W1080"/>
          <cell r="X1080"/>
          <cell r="Y1080"/>
          <cell r="Z1080"/>
          <cell r="AA1080"/>
          <cell r="AB1080"/>
          <cell r="AC1080"/>
          <cell r="AD1080"/>
          <cell r="AE1080"/>
          <cell r="AF1080"/>
          <cell r="AG1080"/>
          <cell r="AH1080"/>
          <cell r="AI1080"/>
          <cell r="AJ1080"/>
          <cell r="AK1080"/>
          <cell r="AL1080"/>
          <cell r="AM1080"/>
          <cell r="AN1080"/>
          <cell r="AO1080"/>
          <cell r="AP1080"/>
          <cell r="AQ1080"/>
          <cell r="AR1080"/>
          <cell r="AS1080"/>
          <cell r="AT1080"/>
          <cell r="AU1080"/>
        </row>
        <row r="1081">
          <cell r="A1081"/>
          <cell r="B1081"/>
          <cell r="C1081"/>
          <cell r="D1081"/>
          <cell r="E1081"/>
          <cell r="F1081"/>
          <cell r="G1081"/>
          <cell r="H1081"/>
          <cell r="I1081"/>
          <cell r="J1081"/>
          <cell r="K1081"/>
          <cell r="L1081"/>
          <cell r="M1081"/>
          <cell r="N1081"/>
          <cell r="O1081"/>
          <cell r="P1081"/>
          <cell r="Q1081"/>
          <cell r="R1081"/>
          <cell r="S1081"/>
          <cell r="T1081"/>
          <cell r="U1081"/>
          <cell r="V1081"/>
          <cell r="W1081"/>
          <cell r="X1081"/>
          <cell r="Y1081"/>
          <cell r="Z1081"/>
          <cell r="AA1081"/>
          <cell r="AB1081"/>
          <cell r="AC1081"/>
          <cell r="AD1081"/>
          <cell r="AE1081"/>
          <cell r="AF1081"/>
          <cell r="AG1081"/>
          <cell r="AH1081"/>
          <cell r="AI1081"/>
          <cell r="AJ1081"/>
          <cell r="AK1081"/>
          <cell r="AL1081"/>
          <cell r="AM1081"/>
          <cell r="AN1081"/>
          <cell r="AO1081"/>
          <cell r="AP1081"/>
          <cell r="AQ1081"/>
          <cell r="AR1081"/>
          <cell r="AS1081"/>
          <cell r="AT1081"/>
          <cell r="AU1081"/>
        </row>
        <row r="1082">
          <cell r="A1082"/>
          <cell r="B1082"/>
          <cell r="C1082"/>
          <cell r="D1082"/>
          <cell r="E1082"/>
          <cell r="F1082"/>
          <cell r="G1082"/>
          <cell r="H1082"/>
          <cell r="I1082"/>
          <cell r="J1082"/>
          <cell r="K1082"/>
          <cell r="L1082"/>
          <cell r="M1082"/>
          <cell r="N1082"/>
          <cell r="O1082"/>
          <cell r="P1082"/>
          <cell r="Q1082"/>
          <cell r="R1082"/>
          <cell r="S1082"/>
          <cell r="T1082"/>
          <cell r="U1082"/>
          <cell r="V1082"/>
          <cell r="W1082"/>
          <cell r="X1082"/>
          <cell r="Y1082"/>
          <cell r="Z1082"/>
          <cell r="AA1082"/>
          <cell r="AB1082"/>
          <cell r="AC1082"/>
          <cell r="AD1082"/>
          <cell r="AE1082"/>
          <cell r="AF1082"/>
          <cell r="AG1082"/>
          <cell r="AH1082"/>
          <cell r="AI1082"/>
          <cell r="AJ1082"/>
          <cell r="AK1082"/>
          <cell r="AL1082"/>
          <cell r="AM1082"/>
          <cell r="AN1082"/>
          <cell r="AO1082"/>
          <cell r="AP1082"/>
          <cell r="AQ1082"/>
          <cell r="AR1082"/>
          <cell r="AS1082"/>
          <cell r="AT1082"/>
          <cell r="AU1082"/>
        </row>
        <row r="1083">
          <cell r="A1083"/>
          <cell r="B1083"/>
          <cell r="C1083"/>
          <cell r="D1083"/>
          <cell r="E1083"/>
          <cell r="F1083"/>
          <cell r="G1083"/>
          <cell r="H1083"/>
          <cell r="I1083"/>
          <cell r="J1083"/>
          <cell r="K1083"/>
          <cell r="L1083"/>
          <cell r="M1083"/>
          <cell r="N1083"/>
          <cell r="O1083"/>
          <cell r="P1083"/>
          <cell r="Q1083"/>
          <cell r="R1083"/>
          <cell r="S1083"/>
          <cell r="T1083"/>
          <cell r="U1083"/>
          <cell r="V1083"/>
          <cell r="W1083"/>
          <cell r="X1083"/>
          <cell r="Y1083"/>
          <cell r="Z1083"/>
          <cell r="AA1083"/>
          <cell r="AB1083"/>
          <cell r="AC1083"/>
          <cell r="AD1083"/>
          <cell r="AE1083"/>
          <cell r="AF1083"/>
          <cell r="AG1083"/>
          <cell r="AH1083"/>
          <cell r="AI1083"/>
          <cell r="AJ1083"/>
          <cell r="AK1083"/>
          <cell r="AL1083"/>
          <cell r="AM1083"/>
          <cell r="AN1083"/>
          <cell r="AO1083"/>
          <cell r="AP1083"/>
          <cell r="AQ1083"/>
          <cell r="AR1083"/>
          <cell r="AS1083"/>
          <cell r="AT1083"/>
          <cell r="AU1083"/>
        </row>
        <row r="1084">
          <cell r="A1084"/>
          <cell r="B1084"/>
          <cell r="C1084"/>
          <cell r="D1084"/>
          <cell r="E1084"/>
          <cell r="F1084"/>
          <cell r="G1084"/>
          <cell r="H1084"/>
          <cell r="I1084"/>
          <cell r="J1084"/>
          <cell r="K1084"/>
          <cell r="L1084"/>
          <cell r="M1084"/>
          <cell r="N1084"/>
          <cell r="O1084"/>
          <cell r="P1084"/>
          <cell r="Q1084"/>
          <cell r="R1084"/>
          <cell r="S1084"/>
          <cell r="T1084"/>
          <cell r="U1084"/>
          <cell r="V1084"/>
          <cell r="W1084"/>
          <cell r="X1084"/>
          <cell r="Y1084"/>
          <cell r="Z1084"/>
          <cell r="AA1084"/>
          <cell r="AB1084"/>
          <cell r="AC1084"/>
          <cell r="AD1084"/>
          <cell r="AE1084"/>
          <cell r="AF1084"/>
          <cell r="AG1084"/>
          <cell r="AH1084"/>
          <cell r="AI1084"/>
          <cell r="AJ1084"/>
          <cell r="AK1084"/>
          <cell r="AL1084"/>
          <cell r="AM1084"/>
          <cell r="AN1084"/>
          <cell r="AO1084"/>
          <cell r="AP1084"/>
          <cell r="AQ1084"/>
          <cell r="AR1084"/>
          <cell r="AS1084"/>
          <cell r="AT1084"/>
          <cell r="AU1084"/>
        </row>
        <row r="1085">
          <cell r="A1085"/>
          <cell r="B1085"/>
          <cell r="C1085"/>
          <cell r="D1085"/>
          <cell r="E1085"/>
          <cell r="F1085"/>
          <cell r="G1085"/>
          <cell r="H1085"/>
          <cell r="I1085"/>
          <cell r="J1085"/>
          <cell r="K1085"/>
          <cell r="L1085"/>
          <cell r="M1085"/>
          <cell r="N1085"/>
          <cell r="O1085"/>
          <cell r="P1085"/>
          <cell r="Q1085"/>
          <cell r="R1085"/>
          <cell r="S1085"/>
          <cell r="T1085"/>
          <cell r="U1085"/>
          <cell r="V1085"/>
          <cell r="W1085"/>
          <cell r="X1085"/>
          <cell r="Y1085"/>
          <cell r="Z1085"/>
          <cell r="AA1085"/>
          <cell r="AB1085"/>
          <cell r="AC1085"/>
          <cell r="AD1085"/>
          <cell r="AE1085"/>
          <cell r="AF1085"/>
          <cell r="AG1085"/>
          <cell r="AH1085"/>
          <cell r="AI1085"/>
          <cell r="AJ1085"/>
          <cell r="AK1085"/>
          <cell r="AL1085"/>
          <cell r="AM1085"/>
          <cell r="AN1085"/>
          <cell r="AO1085"/>
          <cell r="AP1085"/>
          <cell r="AQ1085"/>
          <cell r="AR1085"/>
          <cell r="AS1085"/>
          <cell r="AT1085"/>
          <cell r="AU1085"/>
        </row>
        <row r="1086">
          <cell r="A1086"/>
          <cell r="B1086"/>
          <cell r="C1086"/>
          <cell r="D1086"/>
          <cell r="E1086"/>
          <cell r="F1086"/>
          <cell r="G1086"/>
          <cell r="H1086"/>
          <cell r="I1086"/>
          <cell r="J1086"/>
          <cell r="K1086"/>
          <cell r="L1086"/>
          <cell r="M1086"/>
          <cell r="N1086"/>
          <cell r="O1086"/>
          <cell r="P1086"/>
          <cell r="Q1086"/>
          <cell r="R1086"/>
          <cell r="S1086"/>
          <cell r="T1086"/>
          <cell r="U1086"/>
          <cell r="V1086"/>
          <cell r="W1086"/>
          <cell r="X1086"/>
          <cell r="Y1086"/>
          <cell r="Z1086"/>
          <cell r="AA1086"/>
          <cell r="AB1086"/>
          <cell r="AC1086"/>
          <cell r="AD1086"/>
          <cell r="AE1086"/>
          <cell r="AF1086"/>
          <cell r="AG1086"/>
          <cell r="AH1086"/>
          <cell r="AI1086"/>
          <cell r="AJ1086"/>
          <cell r="AK1086"/>
          <cell r="AL1086"/>
          <cell r="AM1086"/>
          <cell r="AN1086"/>
          <cell r="AO1086"/>
          <cell r="AP1086"/>
          <cell r="AQ1086"/>
          <cell r="AR1086"/>
          <cell r="AS1086"/>
          <cell r="AT1086"/>
          <cell r="AU1086"/>
        </row>
        <row r="1087">
          <cell r="A1087"/>
          <cell r="B1087"/>
          <cell r="C1087"/>
          <cell r="D1087"/>
          <cell r="E1087"/>
          <cell r="F1087"/>
          <cell r="G1087"/>
          <cell r="H1087"/>
          <cell r="I1087"/>
          <cell r="J1087"/>
          <cell r="K1087"/>
          <cell r="L1087"/>
          <cell r="M1087"/>
          <cell r="N1087"/>
          <cell r="O1087"/>
          <cell r="P1087"/>
          <cell r="Q1087"/>
          <cell r="R1087"/>
          <cell r="S1087"/>
          <cell r="T1087"/>
          <cell r="U1087"/>
          <cell r="V1087"/>
          <cell r="W1087"/>
          <cell r="X1087"/>
          <cell r="Y1087"/>
          <cell r="Z1087"/>
          <cell r="AA1087"/>
          <cell r="AB1087"/>
          <cell r="AC1087"/>
          <cell r="AD1087"/>
          <cell r="AE1087"/>
          <cell r="AF1087"/>
          <cell r="AG1087"/>
          <cell r="AH1087"/>
          <cell r="AI1087"/>
          <cell r="AJ1087"/>
          <cell r="AK1087"/>
          <cell r="AL1087"/>
          <cell r="AM1087"/>
          <cell r="AN1087"/>
          <cell r="AO1087"/>
          <cell r="AP1087"/>
          <cell r="AQ1087"/>
          <cell r="AR1087"/>
          <cell r="AS1087"/>
          <cell r="AT1087"/>
          <cell r="AU1087"/>
        </row>
        <row r="1088">
          <cell r="A1088"/>
          <cell r="B1088"/>
          <cell r="C1088"/>
          <cell r="D1088"/>
          <cell r="E1088"/>
          <cell r="F1088"/>
          <cell r="G1088"/>
          <cell r="H1088"/>
          <cell r="I1088"/>
          <cell r="J1088"/>
          <cell r="K1088"/>
          <cell r="L1088"/>
          <cell r="M1088"/>
          <cell r="N1088"/>
          <cell r="O1088"/>
          <cell r="P1088"/>
          <cell r="Q1088"/>
          <cell r="R1088"/>
          <cell r="S1088"/>
          <cell r="T1088"/>
          <cell r="U1088"/>
          <cell r="V1088"/>
          <cell r="W1088"/>
          <cell r="X1088"/>
          <cell r="Y1088"/>
          <cell r="Z1088"/>
          <cell r="AA1088"/>
          <cell r="AB1088"/>
          <cell r="AC1088"/>
          <cell r="AD1088"/>
          <cell r="AE1088"/>
          <cell r="AF1088"/>
          <cell r="AG1088"/>
          <cell r="AH1088"/>
          <cell r="AI1088"/>
          <cell r="AJ1088"/>
          <cell r="AK1088"/>
          <cell r="AL1088"/>
          <cell r="AM1088"/>
          <cell r="AN1088"/>
          <cell r="AO1088"/>
          <cell r="AP1088"/>
          <cell r="AQ1088"/>
          <cell r="AR1088"/>
          <cell r="AS1088"/>
          <cell r="AT1088"/>
          <cell r="AU1088"/>
        </row>
        <row r="1089">
          <cell r="A1089"/>
          <cell r="B1089"/>
          <cell r="C1089"/>
          <cell r="D1089"/>
          <cell r="E1089"/>
          <cell r="F1089"/>
          <cell r="G1089"/>
          <cell r="H1089"/>
          <cell r="I1089"/>
          <cell r="J1089"/>
          <cell r="K1089"/>
          <cell r="L1089"/>
          <cell r="M1089"/>
          <cell r="N1089"/>
          <cell r="O1089"/>
          <cell r="P1089"/>
          <cell r="Q1089"/>
          <cell r="R1089"/>
          <cell r="S1089"/>
          <cell r="T1089"/>
          <cell r="U1089"/>
          <cell r="V1089"/>
          <cell r="W1089"/>
          <cell r="X1089"/>
          <cell r="Y1089"/>
          <cell r="Z1089"/>
          <cell r="AA1089"/>
          <cell r="AB1089"/>
          <cell r="AC1089"/>
          <cell r="AD1089"/>
          <cell r="AE1089"/>
          <cell r="AF1089"/>
          <cell r="AG1089"/>
          <cell r="AH1089"/>
          <cell r="AI1089"/>
          <cell r="AJ1089"/>
          <cell r="AK1089"/>
          <cell r="AL1089"/>
          <cell r="AM1089"/>
          <cell r="AN1089"/>
          <cell r="AO1089"/>
          <cell r="AP1089"/>
          <cell r="AQ1089"/>
          <cell r="AR1089"/>
          <cell r="AS1089"/>
          <cell r="AT1089"/>
          <cell r="AU1089"/>
        </row>
        <row r="1090">
          <cell r="A1090"/>
          <cell r="B1090"/>
          <cell r="C1090"/>
          <cell r="D1090"/>
          <cell r="E1090"/>
          <cell r="F1090"/>
          <cell r="G1090"/>
          <cell r="H1090"/>
          <cell r="I1090"/>
          <cell r="J1090"/>
          <cell r="K1090"/>
          <cell r="L1090"/>
          <cell r="M1090"/>
          <cell r="N1090"/>
          <cell r="O1090"/>
          <cell r="P1090"/>
          <cell r="Q1090"/>
          <cell r="R1090"/>
          <cell r="S1090"/>
          <cell r="T1090"/>
          <cell r="U1090"/>
          <cell r="V1090"/>
          <cell r="W1090"/>
          <cell r="X1090"/>
          <cell r="Y1090"/>
          <cell r="Z1090"/>
          <cell r="AA1090"/>
          <cell r="AB1090"/>
          <cell r="AC1090"/>
          <cell r="AD1090"/>
          <cell r="AE1090"/>
          <cell r="AF1090"/>
          <cell r="AG1090"/>
          <cell r="AH1090"/>
          <cell r="AI1090"/>
          <cell r="AJ1090"/>
          <cell r="AK1090"/>
          <cell r="AL1090"/>
          <cell r="AM1090"/>
          <cell r="AN1090"/>
          <cell r="AO1090"/>
          <cell r="AP1090"/>
          <cell r="AQ1090"/>
          <cell r="AR1090"/>
          <cell r="AS1090"/>
          <cell r="AT1090"/>
          <cell r="AU1090"/>
        </row>
        <row r="1091">
          <cell r="A1091"/>
          <cell r="B1091"/>
          <cell r="C1091"/>
          <cell r="D1091"/>
          <cell r="E1091"/>
          <cell r="F1091"/>
          <cell r="G1091"/>
          <cell r="H1091"/>
          <cell r="I1091"/>
          <cell r="J1091"/>
          <cell r="K1091"/>
          <cell r="L1091"/>
          <cell r="M1091"/>
          <cell r="N1091"/>
          <cell r="O1091"/>
          <cell r="P1091"/>
          <cell r="Q1091"/>
          <cell r="R1091"/>
          <cell r="S1091"/>
          <cell r="T1091"/>
          <cell r="U1091"/>
          <cell r="V1091"/>
          <cell r="W1091"/>
          <cell r="X1091"/>
          <cell r="Y1091"/>
          <cell r="Z1091"/>
          <cell r="AA1091"/>
          <cell r="AB1091"/>
          <cell r="AC1091"/>
          <cell r="AD1091"/>
          <cell r="AE1091"/>
          <cell r="AF1091"/>
          <cell r="AG1091"/>
          <cell r="AH1091"/>
          <cell r="AI1091"/>
          <cell r="AJ1091"/>
          <cell r="AK1091"/>
          <cell r="AL1091"/>
          <cell r="AM1091"/>
          <cell r="AN1091"/>
          <cell r="AO1091"/>
          <cell r="AP1091"/>
          <cell r="AQ1091"/>
          <cell r="AR1091"/>
          <cell r="AS1091"/>
          <cell r="AT1091"/>
          <cell r="AU1091"/>
        </row>
        <row r="1092">
          <cell r="A1092"/>
          <cell r="B1092"/>
          <cell r="C1092"/>
          <cell r="D1092"/>
          <cell r="E1092"/>
          <cell r="F1092"/>
          <cell r="G1092"/>
          <cell r="H1092"/>
          <cell r="I1092"/>
          <cell r="J1092"/>
          <cell r="K1092"/>
          <cell r="L1092"/>
          <cell r="M1092"/>
          <cell r="N1092"/>
          <cell r="O1092"/>
          <cell r="P1092"/>
          <cell r="Q1092"/>
          <cell r="R1092"/>
          <cell r="S1092"/>
          <cell r="T1092"/>
          <cell r="U1092"/>
          <cell r="V1092"/>
          <cell r="W1092"/>
          <cell r="X1092"/>
          <cell r="Y1092"/>
          <cell r="Z1092"/>
          <cell r="AA1092"/>
          <cell r="AB1092"/>
          <cell r="AC1092"/>
          <cell r="AD1092"/>
          <cell r="AE1092"/>
          <cell r="AF1092"/>
          <cell r="AG1092"/>
          <cell r="AH1092"/>
          <cell r="AI1092"/>
          <cell r="AJ1092"/>
          <cell r="AK1092"/>
          <cell r="AL1092"/>
          <cell r="AM1092"/>
          <cell r="AN1092"/>
          <cell r="AO1092"/>
          <cell r="AP1092"/>
          <cell r="AQ1092"/>
          <cell r="AR1092"/>
          <cell r="AS1092"/>
          <cell r="AT1092"/>
          <cell r="AU1092"/>
        </row>
        <row r="1093">
          <cell r="A1093"/>
          <cell r="B1093"/>
          <cell r="C1093"/>
          <cell r="D1093"/>
          <cell r="E1093"/>
          <cell r="F1093"/>
          <cell r="G1093"/>
          <cell r="H1093"/>
          <cell r="I1093"/>
          <cell r="J1093"/>
          <cell r="K1093"/>
          <cell r="L1093"/>
          <cell r="M1093"/>
          <cell r="N1093"/>
          <cell r="O1093"/>
          <cell r="P1093"/>
          <cell r="Q1093"/>
          <cell r="R1093"/>
          <cell r="S1093"/>
          <cell r="T1093"/>
          <cell r="U1093"/>
          <cell r="V1093"/>
          <cell r="W1093"/>
          <cell r="X1093"/>
          <cell r="Y1093"/>
          <cell r="Z1093"/>
          <cell r="AA1093"/>
          <cell r="AB1093"/>
          <cell r="AC1093"/>
          <cell r="AD1093"/>
          <cell r="AE1093"/>
          <cell r="AF1093"/>
          <cell r="AG1093"/>
          <cell r="AH1093"/>
          <cell r="AI1093"/>
          <cell r="AJ1093"/>
          <cell r="AK1093"/>
          <cell r="AL1093"/>
          <cell r="AM1093"/>
          <cell r="AN1093"/>
          <cell r="AO1093"/>
          <cell r="AP1093"/>
          <cell r="AQ1093"/>
          <cell r="AR1093"/>
          <cell r="AS1093"/>
          <cell r="AT1093"/>
          <cell r="AU1093"/>
        </row>
        <row r="1094">
          <cell r="A1094"/>
          <cell r="B1094"/>
          <cell r="C1094"/>
          <cell r="D1094"/>
          <cell r="E1094"/>
          <cell r="F1094"/>
          <cell r="G1094"/>
          <cell r="H1094"/>
          <cell r="I1094"/>
          <cell r="J1094"/>
          <cell r="K1094"/>
          <cell r="L1094"/>
          <cell r="M1094"/>
          <cell r="N1094"/>
          <cell r="O1094"/>
          <cell r="P1094"/>
          <cell r="Q1094"/>
          <cell r="R1094"/>
          <cell r="S1094"/>
          <cell r="T1094"/>
          <cell r="U1094"/>
          <cell r="V1094"/>
          <cell r="W1094"/>
          <cell r="X1094"/>
          <cell r="Y1094"/>
          <cell r="Z1094"/>
          <cell r="AA1094"/>
          <cell r="AB1094"/>
          <cell r="AC1094"/>
          <cell r="AD1094"/>
          <cell r="AE1094"/>
          <cell r="AF1094"/>
          <cell r="AG1094"/>
          <cell r="AH1094"/>
          <cell r="AI1094"/>
          <cell r="AJ1094"/>
          <cell r="AK1094"/>
          <cell r="AL1094"/>
          <cell r="AM1094"/>
          <cell r="AN1094"/>
          <cell r="AO1094"/>
          <cell r="AP1094"/>
          <cell r="AQ1094"/>
          <cell r="AR1094"/>
          <cell r="AS1094"/>
          <cell r="AT1094"/>
          <cell r="AU1094"/>
        </row>
        <row r="1095">
          <cell r="A1095"/>
          <cell r="B1095"/>
          <cell r="C1095"/>
          <cell r="D1095"/>
          <cell r="E1095"/>
          <cell r="F1095"/>
          <cell r="G1095"/>
          <cell r="H1095"/>
          <cell r="I1095"/>
          <cell r="J1095"/>
          <cell r="K1095"/>
          <cell r="L1095"/>
          <cell r="M1095"/>
          <cell r="N1095"/>
          <cell r="O1095"/>
          <cell r="P1095"/>
          <cell r="Q1095"/>
          <cell r="R1095"/>
          <cell r="S1095"/>
          <cell r="T1095"/>
          <cell r="U1095"/>
          <cell r="V1095"/>
          <cell r="W1095"/>
          <cell r="X1095"/>
          <cell r="Y1095"/>
          <cell r="Z1095"/>
          <cell r="AA1095"/>
          <cell r="AB1095"/>
          <cell r="AC1095"/>
          <cell r="AD1095"/>
          <cell r="AE1095"/>
          <cell r="AF1095"/>
          <cell r="AG1095"/>
          <cell r="AH1095"/>
          <cell r="AI1095"/>
          <cell r="AJ1095"/>
          <cell r="AK1095"/>
          <cell r="AL1095"/>
          <cell r="AM1095"/>
          <cell r="AN1095"/>
          <cell r="AO1095"/>
          <cell r="AP1095"/>
          <cell r="AQ1095"/>
          <cell r="AR1095"/>
          <cell r="AS1095"/>
          <cell r="AT1095"/>
          <cell r="AU1095"/>
        </row>
        <row r="1096">
          <cell r="A1096"/>
          <cell r="B1096"/>
          <cell r="C1096"/>
          <cell r="D1096"/>
          <cell r="E1096"/>
          <cell r="F1096"/>
          <cell r="G1096"/>
          <cell r="H1096"/>
          <cell r="I1096"/>
          <cell r="J1096"/>
          <cell r="K1096"/>
          <cell r="L1096"/>
          <cell r="M1096"/>
          <cell r="N1096"/>
          <cell r="O1096"/>
          <cell r="P1096"/>
          <cell r="Q1096"/>
          <cell r="R1096"/>
          <cell r="S1096"/>
          <cell r="T1096"/>
          <cell r="U1096"/>
          <cell r="V1096"/>
          <cell r="W1096"/>
          <cell r="X1096"/>
          <cell r="Y1096"/>
          <cell r="Z1096"/>
          <cell r="AA1096"/>
          <cell r="AB1096"/>
          <cell r="AC1096"/>
          <cell r="AD1096"/>
          <cell r="AE1096"/>
          <cell r="AF1096"/>
          <cell r="AG1096"/>
          <cell r="AH1096"/>
          <cell r="AI1096"/>
          <cell r="AJ1096"/>
          <cell r="AK1096"/>
          <cell r="AL1096"/>
          <cell r="AM1096"/>
          <cell r="AN1096"/>
          <cell r="AO1096"/>
          <cell r="AP1096"/>
          <cell r="AQ1096"/>
          <cell r="AR1096"/>
          <cell r="AS1096"/>
          <cell r="AT1096"/>
          <cell r="AU1096"/>
        </row>
        <row r="1097">
          <cell r="A1097"/>
          <cell r="B1097"/>
          <cell r="C1097"/>
          <cell r="D1097"/>
          <cell r="E1097"/>
          <cell r="F1097"/>
          <cell r="G1097"/>
          <cell r="H1097"/>
          <cell r="I1097"/>
          <cell r="J1097"/>
          <cell r="K1097"/>
          <cell r="L1097"/>
          <cell r="M1097"/>
          <cell r="N1097"/>
          <cell r="O1097"/>
          <cell r="P1097"/>
          <cell r="Q1097"/>
          <cell r="R1097"/>
          <cell r="S1097"/>
          <cell r="T1097"/>
          <cell r="U1097"/>
          <cell r="V1097"/>
          <cell r="W1097"/>
          <cell r="X1097"/>
          <cell r="Y1097"/>
          <cell r="Z1097"/>
          <cell r="AA1097"/>
          <cell r="AB1097"/>
          <cell r="AC1097"/>
          <cell r="AD1097"/>
          <cell r="AE1097"/>
          <cell r="AF1097"/>
          <cell r="AG1097"/>
          <cell r="AH1097"/>
          <cell r="AI1097"/>
          <cell r="AJ1097"/>
          <cell r="AK1097"/>
          <cell r="AL1097"/>
          <cell r="AM1097"/>
          <cell r="AN1097"/>
          <cell r="AO1097"/>
          <cell r="AP1097"/>
          <cell r="AQ1097"/>
          <cell r="AR1097"/>
          <cell r="AS1097"/>
          <cell r="AT1097"/>
          <cell r="AU1097"/>
        </row>
        <row r="1098">
          <cell r="A1098"/>
          <cell r="B1098"/>
          <cell r="C1098"/>
          <cell r="D1098"/>
          <cell r="E1098"/>
          <cell r="F1098"/>
          <cell r="G1098"/>
          <cell r="H1098"/>
          <cell r="I1098"/>
          <cell r="J1098"/>
          <cell r="K1098"/>
          <cell r="L1098"/>
          <cell r="M1098"/>
          <cell r="N1098"/>
          <cell r="O1098"/>
          <cell r="P1098"/>
          <cell r="Q1098"/>
          <cell r="R1098"/>
          <cell r="S1098"/>
          <cell r="T1098"/>
          <cell r="U1098"/>
          <cell r="V1098"/>
          <cell r="W1098"/>
          <cell r="X1098"/>
          <cell r="Y1098"/>
          <cell r="Z1098"/>
          <cell r="AA1098"/>
          <cell r="AB1098"/>
          <cell r="AC1098"/>
          <cell r="AD1098"/>
          <cell r="AE1098"/>
          <cell r="AF1098"/>
          <cell r="AG1098"/>
          <cell r="AH1098"/>
          <cell r="AI1098"/>
          <cell r="AJ1098"/>
          <cell r="AK1098"/>
          <cell r="AL1098"/>
          <cell r="AM1098"/>
          <cell r="AN1098"/>
          <cell r="AO1098"/>
          <cell r="AP1098"/>
          <cell r="AQ1098"/>
          <cell r="AR1098"/>
          <cell r="AS1098"/>
          <cell r="AT1098"/>
          <cell r="AU1098"/>
        </row>
        <row r="1099">
          <cell r="A1099"/>
          <cell r="B1099"/>
          <cell r="C1099"/>
          <cell r="D1099"/>
          <cell r="E1099"/>
          <cell r="F1099"/>
          <cell r="G1099"/>
          <cell r="H1099"/>
          <cell r="I1099"/>
          <cell r="J1099"/>
          <cell r="K1099"/>
          <cell r="L1099"/>
          <cell r="M1099"/>
          <cell r="N1099"/>
          <cell r="O1099"/>
          <cell r="P1099"/>
          <cell r="Q1099"/>
          <cell r="R1099"/>
          <cell r="S1099"/>
          <cell r="T1099"/>
          <cell r="U1099"/>
          <cell r="V1099"/>
          <cell r="W1099"/>
          <cell r="X1099"/>
          <cell r="Y1099"/>
          <cell r="Z1099"/>
          <cell r="AA1099"/>
          <cell r="AB1099"/>
          <cell r="AC1099"/>
          <cell r="AD1099"/>
          <cell r="AE1099"/>
          <cell r="AF1099"/>
          <cell r="AG1099"/>
          <cell r="AH1099"/>
          <cell r="AI1099"/>
          <cell r="AJ1099"/>
          <cell r="AK1099"/>
          <cell r="AL1099"/>
          <cell r="AM1099"/>
          <cell r="AN1099"/>
          <cell r="AO1099"/>
          <cell r="AP1099"/>
          <cell r="AQ1099"/>
          <cell r="AR1099"/>
          <cell r="AS1099"/>
          <cell r="AT1099"/>
          <cell r="AU1099"/>
        </row>
        <row r="1100">
          <cell r="A1100"/>
          <cell r="B1100"/>
          <cell r="C1100"/>
          <cell r="D1100"/>
          <cell r="E1100"/>
          <cell r="F1100"/>
          <cell r="G1100"/>
          <cell r="H1100"/>
          <cell r="I1100"/>
          <cell r="J1100"/>
          <cell r="K1100"/>
          <cell r="L1100"/>
          <cell r="M1100"/>
          <cell r="N1100"/>
          <cell r="O1100"/>
          <cell r="P1100"/>
          <cell r="Q1100"/>
          <cell r="R1100"/>
          <cell r="S1100"/>
          <cell r="T1100"/>
          <cell r="U1100"/>
          <cell r="V1100"/>
          <cell r="W1100"/>
          <cell r="X1100"/>
          <cell r="Y1100"/>
          <cell r="Z1100"/>
          <cell r="AA1100"/>
          <cell r="AB1100"/>
          <cell r="AC1100"/>
          <cell r="AD1100"/>
          <cell r="AE1100"/>
          <cell r="AF1100"/>
          <cell r="AG1100"/>
          <cell r="AH1100"/>
          <cell r="AI1100"/>
          <cell r="AJ1100"/>
          <cell r="AK1100"/>
          <cell r="AL1100"/>
          <cell r="AM1100"/>
          <cell r="AN1100"/>
          <cell r="AO1100"/>
          <cell r="AP1100"/>
          <cell r="AQ1100"/>
          <cell r="AR1100"/>
          <cell r="AS1100"/>
          <cell r="AT1100"/>
          <cell r="AU1100"/>
        </row>
        <row r="1101">
          <cell r="A1101"/>
          <cell r="B1101"/>
          <cell r="C1101"/>
          <cell r="D1101"/>
          <cell r="E1101"/>
          <cell r="F1101"/>
          <cell r="G1101"/>
          <cell r="H1101"/>
          <cell r="I1101"/>
          <cell r="J1101"/>
          <cell r="K1101"/>
          <cell r="L1101"/>
          <cell r="M1101"/>
          <cell r="N1101"/>
          <cell r="O1101"/>
          <cell r="P1101"/>
          <cell r="Q1101"/>
          <cell r="R1101"/>
          <cell r="S1101"/>
          <cell r="T1101"/>
          <cell r="U1101"/>
          <cell r="V1101"/>
          <cell r="W1101"/>
          <cell r="X1101"/>
          <cell r="Y1101"/>
          <cell r="Z1101"/>
          <cell r="AA1101"/>
          <cell r="AB1101"/>
          <cell r="AC1101"/>
          <cell r="AD1101"/>
          <cell r="AE1101"/>
          <cell r="AF1101"/>
          <cell r="AG1101"/>
          <cell r="AH1101"/>
          <cell r="AI1101"/>
          <cell r="AJ1101"/>
          <cell r="AK1101"/>
          <cell r="AL1101"/>
          <cell r="AM1101"/>
          <cell r="AN1101"/>
          <cell r="AO1101"/>
          <cell r="AP1101"/>
          <cell r="AQ1101"/>
          <cell r="AR1101"/>
          <cell r="AS1101"/>
          <cell r="AT1101"/>
          <cell r="AU1101"/>
        </row>
        <row r="1102">
          <cell r="A1102"/>
          <cell r="B1102"/>
          <cell r="C1102"/>
          <cell r="D1102"/>
          <cell r="E1102"/>
          <cell r="F1102"/>
          <cell r="G1102"/>
          <cell r="H1102"/>
          <cell r="I1102"/>
          <cell r="J1102"/>
          <cell r="K1102"/>
          <cell r="L1102"/>
          <cell r="M1102"/>
          <cell r="N1102"/>
          <cell r="O1102"/>
          <cell r="P1102"/>
          <cell r="Q1102"/>
          <cell r="R1102"/>
          <cell r="S1102"/>
          <cell r="T1102"/>
          <cell r="U1102"/>
          <cell r="V1102"/>
          <cell r="W1102"/>
          <cell r="X1102"/>
          <cell r="Y1102"/>
          <cell r="Z1102"/>
          <cell r="AA1102"/>
          <cell r="AB1102"/>
          <cell r="AC1102"/>
          <cell r="AD1102"/>
          <cell r="AE1102"/>
          <cell r="AF1102"/>
          <cell r="AG1102"/>
          <cell r="AH1102"/>
          <cell r="AI1102"/>
          <cell r="AJ1102"/>
          <cell r="AK1102"/>
          <cell r="AL1102"/>
          <cell r="AM1102"/>
          <cell r="AN1102"/>
          <cell r="AO1102"/>
          <cell r="AP1102"/>
          <cell r="AQ1102"/>
          <cell r="AR1102"/>
          <cell r="AS1102"/>
          <cell r="AT1102"/>
          <cell r="AU1102"/>
        </row>
        <row r="1103">
          <cell r="A1103"/>
          <cell r="B1103"/>
          <cell r="C1103"/>
          <cell r="D1103"/>
          <cell r="E1103"/>
          <cell r="F1103"/>
          <cell r="G1103"/>
          <cell r="H1103"/>
          <cell r="I1103"/>
          <cell r="J1103"/>
          <cell r="K1103"/>
          <cell r="L1103"/>
          <cell r="M1103"/>
          <cell r="N1103"/>
          <cell r="O1103"/>
          <cell r="P1103"/>
          <cell r="Q1103"/>
          <cell r="R1103"/>
          <cell r="S1103"/>
          <cell r="T1103"/>
          <cell r="U1103"/>
          <cell r="V1103"/>
          <cell r="W1103"/>
          <cell r="X1103"/>
          <cell r="Y1103"/>
          <cell r="Z1103"/>
          <cell r="AA1103"/>
          <cell r="AB1103"/>
          <cell r="AC1103"/>
          <cell r="AD1103"/>
          <cell r="AE1103"/>
          <cell r="AF1103"/>
          <cell r="AG1103"/>
          <cell r="AH1103"/>
          <cell r="AI1103"/>
          <cell r="AJ1103"/>
          <cell r="AK1103"/>
          <cell r="AL1103"/>
          <cell r="AM1103"/>
          <cell r="AN1103"/>
          <cell r="AO1103"/>
          <cell r="AP1103"/>
          <cell r="AQ1103"/>
          <cell r="AR1103"/>
          <cell r="AS1103"/>
          <cell r="AT1103"/>
          <cell r="AU1103"/>
        </row>
        <row r="1104">
          <cell r="A1104"/>
          <cell r="B1104"/>
          <cell r="C1104"/>
          <cell r="D1104"/>
          <cell r="E1104"/>
          <cell r="F1104"/>
          <cell r="G1104"/>
          <cell r="H1104"/>
          <cell r="I1104"/>
          <cell r="J1104"/>
          <cell r="K1104"/>
          <cell r="L1104"/>
          <cell r="M1104"/>
          <cell r="N1104"/>
          <cell r="O1104"/>
          <cell r="P1104"/>
          <cell r="Q1104"/>
          <cell r="R1104"/>
          <cell r="S1104"/>
          <cell r="T1104"/>
          <cell r="U1104"/>
          <cell r="V1104"/>
          <cell r="W1104"/>
          <cell r="X1104"/>
          <cell r="Y1104"/>
          <cell r="Z1104"/>
          <cell r="AA1104"/>
          <cell r="AB1104"/>
          <cell r="AC1104"/>
          <cell r="AD1104"/>
          <cell r="AE1104"/>
          <cell r="AF1104"/>
          <cell r="AG1104"/>
          <cell r="AH1104"/>
          <cell r="AI1104"/>
          <cell r="AJ1104"/>
          <cell r="AK1104"/>
          <cell r="AL1104"/>
          <cell r="AM1104"/>
          <cell r="AN1104"/>
          <cell r="AO1104"/>
          <cell r="AP1104"/>
          <cell r="AQ1104"/>
          <cell r="AR1104"/>
          <cell r="AS1104"/>
          <cell r="AT1104"/>
          <cell r="AU1104"/>
        </row>
        <row r="1105">
          <cell r="A1105"/>
          <cell r="B1105"/>
          <cell r="C1105"/>
          <cell r="D1105"/>
          <cell r="E1105"/>
          <cell r="F1105"/>
          <cell r="G1105"/>
          <cell r="H1105"/>
          <cell r="I1105"/>
          <cell r="J1105"/>
          <cell r="K1105"/>
          <cell r="L1105"/>
          <cell r="M1105"/>
          <cell r="N1105"/>
          <cell r="O1105"/>
          <cell r="P1105"/>
          <cell r="Q1105"/>
          <cell r="R1105"/>
          <cell r="S1105"/>
          <cell r="T1105"/>
          <cell r="U1105"/>
          <cell r="V1105"/>
          <cell r="W1105"/>
          <cell r="X1105"/>
          <cell r="Y1105"/>
          <cell r="Z1105"/>
          <cell r="AA1105"/>
          <cell r="AB1105"/>
          <cell r="AC1105"/>
          <cell r="AD1105"/>
          <cell r="AE1105"/>
          <cell r="AF1105"/>
          <cell r="AG1105"/>
          <cell r="AH1105"/>
          <cell r="AI1105"/>
          <cell r="AJ1105"/>
          <cell r="AK1105"/>
          <cell r="AL1105"/>
          <cell r="AM1105"/>
          <cell r="AN1105"/>
          <cell r="AO1105"/>
          <cell r="AP1105"/>
          <cell r="AQ1105"/>
          <cell r="AR1105"/>
          <cell r="AS1105"/>
          <cell r="AT1105"/>
          <cell r="AU1105"/>
        </row>
        <row r="1106">
          <cell r="A1106"/>
          <cell r="B1106"/>
          <cell r="C1106"/>
          <cell r="D1106"/>
          <cell r="E1106"/>
          <cell r="F1106"/>
          <cell r="G1106"/>
          <cell r="H1106"/>
          <cell r="I1106"/>
          <cell r="J1106"/>
          <cell r="K1106"/>
          <cell r="L1106"/>
          <cell r="M1106"/>
          <cell r="N1106"/>
          <cell r="O1106"/>
          <cell r="P1106"/>
          <cell r="Q1106"/>
          <cell r="R1106"/>
          <cell r="S1106"/>
          <cell r="T1106"/>
          <cell r="U1106"/>
          <cell r="V1106"/>
          <cell r="W1106"/>
          <cell r="X1106"/>
          <cell r="Y1106"/>
          <cell r="Z1106"/>
          <cell r="AA1106"/>
          <cell r="AB1106"/>
          <cell r="AC1106"/>
          <cell r="AD1106"/>
          <cell r="AE1106"/>
          <cell r="AF1106"/>
          <cell r="AG1106"/>
          <cell r="AH1106"/>
          <cell r="AI1106"/>
          <cell r="AJ1106"/>
          <cell r="AK1106"/>
          <cell r="AL1106"/>
          <cell r="AM1106"/>
          <cell r="AN1106"/>
          <cell r="AO1106"/>
          <cell r="AP1106"/>
          <cell r="AQ1106"/>
          <cell r="AR1106"/>
          <cell r="AS1106"/>
          <cell r="AT1106"/>
          <cell r="AU1106"/>
        </row>
        <row r="1107">
          <cell r="A1107"/>
          <cell r="B1107"/>
          <cell r="C1107"/>
          <cell r="D1107"/>
          <cell r="E1107"/>
          <cell r="F1107"/>
          <cell r="G1107"/>
          <cell r="H1107"/>
          <cell r="I1107"/>
          <cell r="J1107"/>
          <cell r="K1107"/>
          <cell r="L1107"/>
          <cell r="M1107"/>
          <cell r="N1107"/>
          <cell r="O1107"/>
          <cell r="P1107"/>
          <cell r="Q1107"/>
          <cell r="R1107"/>
          <cell r="S1107"/>
          <cell r="T1107"/>
          <cell r="U1107"/>
          <cell r="V1107"/>
          <cell r="W1107"/>
          <cell r="X1107"/>
          <cell r="Y1107"/>
          <cell r="Z1107"/>
          <cell r="AA1107"/>
          <cell r="AB1107"/>
          <cell r="AC1107"/>
          <cell r="AD1107"/>
          <cell r="AE1107"/>
          <cell r="AF1107"/>
          <cell r="AG1107"/>
          <cell r="AH1107"/>
          <cell r="AI1107"/>
          <cell r="AJ1107"/>
          <cell r="AK1107"/>
          <cell r="AL1107"/>
          <cell r="AM1107"/>
          <cell r="AN1107"/>
          <cell r="AO1107"/>
          <cell r="AP1107"/>
          <cell r="AQ1107"/>
          <cell r="AR1107"/>
          <cell r="AS1107"/>
          <cell r="AT1107"/>
          <cell r="AU1107"/>
        </row>
        <row r="1108">
          <cell r="A1108"/>
          <cell r="B1108"/>
          <cell r="C1108"/>
          <cell r="D1108"/>
          <cell r="E1108"/>
          <cell r="F1108"/>
          <cell r="G1108"/>
          <cell r="H1108"/>
          <cell r="I1108"/>
          <cell r="J1108"/>
          <cell r="K1108"/>
          <cell r="L1108"/>
          <cell r="M1108"/>
          <cell r="N1108"/>
          <cell r="O1108"/>
          <cell r="P1108"/>
          <cell r="Q1108"/>
          <cell r="R1108"/>
          <cell r="S1108"/>
          <cell r="T1108"/>
          <cell r="U1108"/>
          <cell r="V1108"/>
          <cell r="W1108"/>
          <cell r="X1108"/>
          <cell r="Y1108"/>
          <cell r="Z1108"/>
          <cell r="AA1108"/>
          <cell r="AB1108"/>
          <cell r="AC1108"/>
          <cell r="AD1108"/>
          <cell r="AE1108"/>
          <cell r="AF1108"/>
          <cell r="AG1108"/>
          <cell r="AH1108"/>
          <cell r="AI1108"/>
          <cell r="AJ1108"/>
          <cell r="AK1108"/>
          <cell r="AL1108"/>
          <cell r="AM1108"/>
          <cell r="AN1108"/>
          <cell r="AO1108"/>
          <cell r="AP1108"/>
          <cell r="AQ1108"/>
          <cell r="AR1108"/>
          <cell r="AS1108"/>
          <cell r="AT1108"/>
          <cell r="AU1108"/>
        </row>
        <row r="1109">
          <cell r="A1109"/>
          <cell r="B1109"/>
          <cell r="C1109"/>
          <cell r="D1109"/>
          <cell r="E1109"/>
          <cell r="F1109"/>
          <cell r="G1109"/>
          <cell r="H1109"/>
          <cell r="I1109"/>
          <cell r="J1109"/>
          <cell r="K1109"/>
          <cell r="L1109"/>
          <cell r="M1109"/>
          <cell r="N1109"/>
          <cell r="O1109"/>
          <cell r="P1109"/>
          <cell r="Q1109"/>
          <cell r="R1109"/>
          <cell r="S1109"/>
          <cell r="T1109"/>
          <cell r="U1109"/>
          <cell r="V1109"/>
          <cell r="W1109"/>
          <cell r="X1109"/>
          <cell r="Y1109"/>
          <cell r="Z1109"/>
          <cell r="AA1109"/>
          <cell r="AB1109"/>
          <cell r="AC1109"/>
          <cell r="AD1109"/>
          <cell r="AE1109"/>
          <cell r="AF1109"/>
          <cell r="AG1109"/>
          <cell r="AH1109"/>
          <cell r="AI1109"/>
          <cell r="AJ1109"/>
          <cell r="AK1109"/>
          <cell r="AL1109"/>
          <cell r="AM1109"/>
          <cell r="AN1109"/>
          <cell r="AO1109"/>
          <cell r="AP1109"/>
          <cell r="AQ1109"/>
          <cell r="AR1109"/>
          <cell r="AS1109"/>
          <cell r="AT1109"/>
          <cell r="AU1109"/>
        </row>
        <row r="1110">
          <cell r="A1110"/>
          <cell r="B1110"/>
          <cell r="C1110"/>
          <cell r="D1110"/>
          <cell r="E1110"/>
          <cell r="F1110"/>
          <cell r="G1110"/>
          <cell r="H1110"/>
          <cell r="I1110"/>
          <cell r="J1110"/>
          <cell r="K1110"/>
          <cell r="L1110"/>
          <cell r="M1110"/>
          <cell r="N1110"/>
          <cell r="O1110"/>
          <cell r="P1110"/>
          <cell r="Q1110"/>
          <cell r="R1110"/>
          <cell r="S1110"/>
          <cell r="T1110"/>
          <cell r="U1110"/>
          <cell r="V1110"/>
          <cell r="W1110"/>
          <cell r="X1110"/>
          <cell r="Y1110"/>
          <cell r="Z1110"/>
          <cell r="AA1110"/>
          <cell r="AB1110"/>
          <cell r="AC1110"/>
          <cell r="AD1110"/>
          <cell r="AE1110"/>
          <cell r="AF1110"/>
          <cell r="AG1110"/>
          <cell r="AH1110"/>
          <cell r="AI1110"/>
          <cell r="AJ1110"/>
          <cell r="AK1110"/>
          <cell r="AL1110"/>
          <cell r="AM1110"/>
          <cell r="AN1110"/>
          <cell r="AO1110"/>
          <cell r="AP1110"/>
          <cell r="AQ1110"/>
          <cell r="AR1110"/>
          <cell r="AS1110"/>
          <cell r="AT1110"/>
          <cell r="AU1110"/>
        </row>
        <row r="1111">
          <cell r="A1111"/>
          <cell r="B1111"/>
          <cell r="C1111"/>
          <cell r="D1111"/>
          <cell r="E1111"/>
          <cell r="F1111"/>
          <cell r="G1111"/>
          <cell r="H1111"/>
          <cell r="I1111"/>
          <cell r="J1111"/>
          <cell r="K1111"/>
          <cell r="L1111"/>
          <cell r="M1111"/>
          <cell r="N1111"/>
          <cell r="O1111"/>
          <cell r="P1111"/>
          <cell r="Q1111"/>
          <cell r="R1111"/>
          <cell r="S1111"/>
          <cell r="T1111"/>
          <cell r="U1111"/>
          <cell r="V1111"/>
          <cell r="W1111"/>
          <cell r="X1111"/>
          <cell r="Y1111"/>
          <cell r="Z1111"/>
          <cell r="AA1111"/>
          <cell r="AB1111"/>
          <cell r="AC1111"/>
          <cell r="AD1111"/>
          <cell r="AE1111"/>
          <cell r="AF1111"/>
          <cell r="AG1111"/>
          <cell r="AH1111"/>
          <cell r="AI1111"/>
          <cell r="AJ1111"/>
          <cell r="AK1111"/>
          <cell r="AL1111"/>
          <cell r="AM1111"/>
          <cell r="AN1111"/>
          <cell r="AO1111"/>
          <cell r="AP1111"/>
          <cell r="AQ1111"/>
          <cell r="AR1111"/>
          <cell r="AS1111"/>
          <cell r="AT1111"/>
          <cell r="AU1111"/>
        </row>
        <row r="1112">
          <cell r="A1112"/>
          <cell r="B1112"/>
          <cell r="C1112"/>
          <cell r="D1112"/>
          <cell r="E1112"/>
          <cell r="F1112"/>
          <cell r="G1112"/>
          <cell r="H1112"/>
          <cell r="I1112"/>
          <cell r="J1112"/>
          <cell r="K1112"/>
          <cell r="L1112"/>
          <cell r="M1112"/>
          <cell r="N1112"/>
          <cell r="O1112"/>
          <cell r="P1112"/>
          <cell r="Q1112"/>
          <cell r="R1112"/>
          <cell r="S1112"/>
          <cell r="T1112"/>
          <cell r="U1112"/>
          <cell r="V1112"/>
          <cell r="W1112"/>
          <cell r="X1112"/>
          <cell r="Y1112"/>
          <cell r="Z1112"/>
          <cell r="AA1112"/>
          <cell r="AB1112"/>
          <cell r="AC1112"/>
          <cell r="AD1112"/>
          <cell r="AE1112"/>
          <cell r="AF1112"/>
          <cell r="AG1112"/>
          <cell r="AH1112"/>
          <cell r="AI1112"/>
          <cell r="AJ1112"/>
          <cell r="AK1112"/>
          <cell r="AL1112"/>
          <cell r="AM1112"/>
          <cell r="AN1112"/>
          <cell r="AO1112"/>
          <cell r="AP1112"/>
          <cell r="AQ1112"/>
          <cell r="AR1112"/>
          <cell r="AS1112"/>
          <cell r="AT1112"/>
          <cell r="AU1112"/>
        </row>
        <row r="1113">
          <cell r="A1113"/>
          <cell r="B1113"/>
          <cell r="C1113"/>
          <cell r="D1113"/>
          <cell r="E1113"/>
          <cell r="F1113"/>
          <cell r="G1113"/>
          <cell r="H1113"/>
          <cell r="I1113"/>
          <cell r="J1113"/>
          <cell r="K1113"/>
          <cell r="L1113"/>
          <cell r="M1113"/>
          <cell r="N1113"/>
          <cell r="O1113"/>
          <cell r="P1113"/>
          <cell r="Q1113"/>
          <cell r="R1113"/>
          <cell r="S1113"/>
          <cell r="T1113"/>
          <cell r="U1113"/>
          <cell r="V1113"/>
          <cell r="W1113"/>
          <cell r="X1113"/>
          <cell r="Y1113"/>
          <cell r="Z1113"/>
          <cell r="AA1113"/>
          <cell r="AB1113"/>
          <cell r="AC1113"/>
          <cell r="AD1113"/>
          <cell r="AE1113"/>
          <cell r="AF1113"/>
          <cell r="AG1113"/>
          <cell r="AH1113"/>
          <cell r="AI1113"/>
          <cell r="AJ1113"/>
          <cell r="AK1113"/>
          <cell r="AL1113"/>
          <cell r="AM1113"/>
          <cell r="AN1113"/>
          <cell r="AO1113"/>
          <cell r="AP1113"/>
          <cell r="AQ1113"/>
          <cell r="AR1113"/>
          <cell r="AS1113"/>
          <cell r="AT1113"/>
          <cell r="AU1113"/>
        </row>
        <row r="1114">
          <cell r="A1114"/>
          <cell r="B1114"/>
          <cell r="C1114"/>
          <cell r="D1114"/>
          <cell r="E1114"/>
          <cell r="F1114"/>
          <cell r="G1114"/>
          <cell r="H1114"/>
          <cell r="I1114"/>
          <cell r="J1114"/>
          <cell r="K1114"/>
          <cell r="L1114"/>
          <cell r="M1114"/>
          <cell r="N1114"/>
          <cell r="O1114"/>
          <cell r="P1114"/>
          <cell r="Q1114"/>
          <cell r="R1114"/>
          <cell r="S1114"/>
          <cell r="T1114"/>
          <cell r="U1114"/>
          <cell r="V1114"/>
          <cell r="W1114"/>
          <cell r="X1114"/>
          <cell r="Y1114"/>
          <cell r="Z1114"/>
          <cell r="AA1114"/>
          <cell r="AB1114"/>
          <cell r="AC1114"/>
          <cell r="AD1114"/>
          <cell r="AE1114"/>
          <cell r="AF1114"/>
          <cell r="AG1114"/>
          <cell r="AH1114"/>
          <cell r="AI1114"/>
          <cell r="AJ1114"/>
          <cell r="AK1114"/>
          <cell r="AL1114"/>
          <cell r="AM1114"/>
          <cell r="AN1114"/>
          <cell r="AO1114"/>
          <cell r="AP1114"/>
          <cell r="AQ1114"/>
          <cell r="AR1114"/>
          <cell r="AS1114"/>
          <cell r="AT1114"/>
          <cell r="AU1114"/>
        </row>
        <row r="1115">
          <cell r="A1115"/>
          <cell r="B1115"/>
          <cell r="C1115"/>
          <cell r="D1115"/>
          <cell r="E1115"/>
          <cell r="F1115"/>
          <cell r="G1115"/>
          <cell r="H1115"/>
          <cell r="I1115"/>
          <cell r="J1115"/>
          <cell r="K1115"/>
          <cell r="L1115"/>
          <cell r="M1115"/>
          <cell r="N1115"/>
          <cell r="O1115"/>
          <cell r="P1115"/>
          <cell r="Q1115"/>
          <cell r="R1115"/>
          <cell r="S1115"/>
          <cell r="T1115"/>
          <cell r="U1115"/>
          <cell r="V1115"/>
          <cell r="W1115"/>
          <cell r="X1115"/>
          <cell r="Y1115"/>
          <cell r="Z1115"/>
          <cell r="AA1115"/>
          <cell r="AB1115"/>
          <cell r="AC1115"/>
          <cell r="AD1115"/>
          <cell r="AE1115"/>
          <cell r="AF1115"/>
          <cell r="AG1115"/>
          <cell r="AH1115"/>
          <cell r="AI1115"/>
          <cell r="AJ1115"/>
          <cell r="AK1115"/>
          <cell r="AL1115"/>
          <cell r="AM1115"/>
          <cell r="AN1115"/>
          <cell r="AO1115"/>
          <cell r="AP1115"/>
          <cell r="AQ1115"/>
          <cell r="AR1115"/>
          <cell r="AS1115"/>
          <cell r="AT1115"/>
          <cell r="AU1115"/>
        </row>
        <row r="1116">
          <cell r="A1116"/>
          <cell r="B1116"/>
          <cell r="C1116"/>
          <cell r="D1116"/>
          <cell r="E1116"/>
          <cell r="F1116"/>
          <cell r="G1116"/>
          <cell r="H1116"/>
          <cell r="I1116"/>
          <cell r="J1116"/>
          <cell r="K1116"/>
          <cell r="L1116"/>
          <cell r="M1116"/>
          <cell r="N1116"/>
          <cell r="O1116"/>
          <cell r="P1116"/>
          <cell r="Q1116"/>
          <cell r="R1116"/>
          <cell r="S1116"/>
          <cell r="T1116"/>
          <cell r="U1116"/>
          <cell r="V1116"/>
          <cell r="W1116"/>
          <cell r="X1116"/>
          <cell r="Y1116"/>
          <cell r="Z1116"/>
          <cell r="AA1116"/>
          <cell r="AB1116"/>
          <cell r="AC1116"/>
          <cell r="AD1116"/>
          <cell r="AE1116"/>
          <cell r="AF1116"/>
          <cell r="AG1116"/>
          <cell r="AH1116"/>
          <cell r="AI1116"/>
          <cell r="AJ1116"/>
          <cell r="AK1116"/>
          <cell r="AL1116"/>
          <cell r="AM1116"/>
          <cell r="AN1116"/>
          <cell r="AO1116"/>
          <cell r="AP1116"/>
          <cell r="AQ1116"/>
          <cell r="AR1116"/>
          <cell r="AS1116"/>
          <cell r="AT1116"/>
          <cell r="AU1116"/>
        </row>
        <row r="1117">
          <cell r="A1117"/>
          <cell r="B1117"/>
          <cell r="C1117"/>
          <cell r="D1117"/>
          <cell r="E1117"/>
          <cell r="F1117"/>
          <cell r="G1117"/>
          <cell r="H1117"/>
          <cell r="I1117"/>
          <cell r="J1117"/>
          <cell r="K1117"/>
          <cell r="L1117"/>
          <cell r="M1117"/>
          <cell r="N1117"/>
          <cell r="O1117"/>
          <cell r="P1117"/>
          <cell r="Q1117"/>
          <cell r="R1117"/>
          <cell r="S1117"/>
          <cell r="T1117"/>
          <cell r="U1117"/>
          <cell r="V1117"/>
          <cell r="W1117"/>
          <cell r="X1117"/>
          <cell r="Y1117"/>
          <cell r="Z1117"/>
          <cell r="AA1117"/>
          <cell r="AB1117"/>
          <cell r="AC1117"/>
          <cell r="AD1117"/>
          <cell r="AE1117"/>
          <cell r="AF1117"/>
          <cell r="AG1117"/>
          <cell r="AH1117"/>
          <cell r="AI1117"/>
          <cell r="AJ1117"/>
          <cell r="AK1117"/>
          <cell r="AL1117"/>
          <cell r="AM1117"/>
          <cell r="AN1117"/>
          <cell r="AO1117"/>
          <cell r="AP1117"/>
          <cell r="AQ1117"/>
          <cell r="AR1117"/>
          <cell r="AS1117"/>
          <cell r="AT1117"/>
          <cell r="AU1117"/>
        </row>
        <row r="1118">
          <cell r="A1118"/>
          <cell r="B1118"/>
          <cell r="C1118"/>
          <cell r="D1118"/>
          <cell r="E1118"/>
          <cell r="F1118"/>
          <cell r="G1118"/>
          <cell r="H1118"/>
          <cell r="I1118"/>
          <cell r="J1118"/>
          <cell r="K1118"/>
          <cell r="L1118"/>
          <cell r="M1118"/>
          <cell r="N1118"/>
          <cell r="O1118"/>
          <cell r="P1118"/>
          <cell r="Q1118"/>
          <cell r="R1118"/>
          <cell r="S1118"/>
          <cell r="T1118"/>
          <cell r="U1118"/>
          <cell r="V1118"/>
          <cell r="W1118"/>
          <cell r="X1118"/>
          <cell r="Y1118"/>
          <cell r="Z1118"/>
          <cell r="AA1118"/>
          <cell r="AB1118"/>
          <cell r="AC1118"/>
          <cell r="AD1118"/>
          <cell r="AE1118"/>
          <cell r="AF1118"/>
          <cell r="AG1118"/>
          <cell r="AH1118"/>
          <cell r="AI1118"/>
          <cell r="AJ1118"/>
          <cell r="AK1118"/>
          <cell r="AL1118"/>
          <cell r="AM1118"/>
          <cell r="AN1118"/>
          <cell r="AO1118"/>
          <cell r="AP1118"/>
          <cell r="AQ1118"/>
          <cell r="AR1118"/>
          <cell r="AS1118"/>
          <cell r="AT1118"/>
          <cell r="AU1118"/>
        </row>
        <row r="1119">
          <cell r="A1119"/>
          <cell r="B1119"/>
          <cell r="C1119"/>
          <cell r="D1119"/>
          <cell r="E1119"/>
          <cell r="F1119"/>
          <cell r="G1119"/>
          <cell r="H1119"/>
          <cell r="I1119"/>
          <cell r="J1119"/>
          <cell r="K1119"/>
          <cell r="L1119"/>
          <cell r="M1119"/>
          <cell r="N1119"/>
          <cell r="O1119"/>
          <cell r="P1119"/>
          <cell r="Q1119"/>
          <cell r="R1119"/>
          <cell r="S1119"/>
          <cell r="T1119"/>
          <cell r="U1119"/>
          <cell r="V1119"/>
          <cell r="W1119"/>
          <cell r="X1119"/>
          <cell r="Y1119"/>
          <cell r="Z1119"/>
          <cell r="AA1119"/>
          <cell r="AB1119"/>
          <cell r="AC1119"/>
          <cell r="AD1119"/>
          <cell r="AE1119"/>
          <cell r="AF1119"/>
          <cell r="AG1119"/>
          <cell r="AH1119"/>
          <cell r="AI1119"/>
          <cell r="AJ1119"/>
          <cell r="AK1119"/>
          <cell r="AL1119"/>
          <cell r="AM1119"/>
          <cell r="AN1119"/>
          <cell r="AO1119"/>
          <cell r="AP1119"/>
          <cell r="AQ1119"/>
          <cell r="AR1119"/>
          <cell r="AS1119"/>
          <cell r="AT1119"/>
          <cell r="AU1119"/>
        </row>
        <row r="1120">
          <cell r="A1120"/>
          <cell r="B1120"/>
          <cell r="C1120"/>
          <cell r="D1120"/>
          <cell r="E1120"/>
          <cell r="F1120"/>
          <cell r="G1120"/>
          <cell r="H1120"/>
          <cell r="I1120"/>
          <cell r="J1120"/>
          <cell r="K1120"/>
          <cell r="L1120"/>
          <cell r="M1120"/>
          <cell r="N1120"/>
          <cell r="O1120"/>
          <cell r="P1120"/>
          <cell r="Q1120"/>
          <cell r="R1120"/>
          <cell r="S1120"/>
          <cell r="T1120"/>
          <cell r="U1120"/>
          <cell r="V1120"/>
          <cell r="W1120"/>
          <cell r="X1120"/>
          <cell r="Y1120"/>
          <cell r="Z1120"/>
          <cell r="AA1120"/>
          <cell r="AB1120"/>
          <cell r="AC1120"/>
          <cell r="AD1120"/>
          <cell r="AE1120"/>
          <cell r="AF1120"/>
          <cell r="AG1120"/>
          <cell r="AH1120"/>
          <cell r="AI1120"/>
          <cell r="AJ1120"/>
          <cell r="AK1120"/>
          <cell r="AL1120"/>
          <cell r="AM1120"/>
          <cell r="AN1120"/>
          <cell r="AO1120"/>
          <cell r="AP1120"/>
          <cell r="AQ1120"/>
          <cell r="AR1120"/>
          <cell r="AS1120"/>
          <cell r="AT1120"/>
          <cell r="AU1120"/>
        </row>
        <row r="1121">
          <cell r="A1121"/>
          <cell r="B1121"/>
          <cell r="C1121"/>
          <cell r="D1121"/>
          <cell r="E1121"/>
          <cell r="F1121"/>
          <cell r="G1121"/>
          <cell r="H1121"/>
          <cell r="I1121"/>
          <cell r="J1121"/>
          <cell r="K1121"/>
          <cell r="L1121"/>
          <cell r="M1121"/>
          <cell r="N1121"/>
          <cell r="O1121"/>
          <cell r="P1121"/>
          <cell r="Q1121"/>
          <cell r="R1121"/>
          <cell r="S1121"/>
          <cell r="T1121"/>
          <cell r="U1121"/>
          <cell r="V1121"/>
          <cell r="W1121"/>
          <cell r="X1121"/>
          <cell r="Y1121"/>
          <cell r="Z1121"/>
          <cell r="AA1121"/>
          <cell r="AB1121"/>
          <cell r="AC1121"/>
          <cell r="AD1121"/>
          <cell r="AE1121"/>
          <cell r="AF1121"/>
          <cell r="AG1121"/>
          <cell r="AH1121"/>
          <cell r="AI1121"/>
          <cell r="AJ1121"/>
          <cell r="AK1121"/>
          <cell r="AL1121"/>
          <cell r="AM1121"/>
          <cell r="AN1121"/>
          <cell r="AO1121"/>
          <cell r="AP1121"/>
          <cell r="AQ1121"/>
          <cell r="AR1121"/>
          <cell r="AS1121"/>
          <cell r="AT1121"/>
          <cell r="AU1121"/>
        </row>
        <row r="1122">
          <cell r="A1122"/>
          <cell r="B1122"/>
          <cell r="C1122"/>
          <cell r="D1122"/>
          <cell r="E1122"/>
          <cell r="F1122"/>
          <cell r="G1122"/>
          <cell r="H1122"/>
          <cell r="I1122"/>
          <cell r="J1122"/>
          <cell r="K1122"/>
          <cell r="L1122"/>
          <cell r="M1122"/>
          <cell r="N1122"/>
          <cell r="O1122"/>
          <cell r="P1122"/>
          <cell r="Q1122"/>
          <cell r="R1122"/>
          <cell r="S1122"/>
          <cell r="T1122"/>
          <cell r="U1122"/>
          <cell r="V1122"/>
          <cell r="W1122"/>
          <cell r="X1122"/>
          <cell r="Y1122"/>
          <cell r="Z1122"/>
          <cell r="AA1122"/>
          <cell r="AB1122"/>
          <cell r="AC1122"/>
          <cell r="AD1122"/>
          <cell r="AE1122"/>
          <cell r="AF1122"/>
          <cell r="AG1122"/>
          <cell r="AH1122"/>
          <cell r="AI1122"/>
          <cell r="AJ1122"/>
          <cell r="AK1122"/>
          <cell r="AL1122"/>
          <cell r="AM1122"/>
          <cell r="AN1122"/>
          <cell r="AO1122"/>
          <cell r="AP1122"/>
          <cell r="AQ1122"/>
          <cell r="AR1122"/>
          <cell r="AS1122"/>
          <cell r="AT1122"/>
          <cell r="AU1122"/>
        </row>
        <row r="1123">
          <cell r="A1123"/>
          <cell r="B1123"/>
          <cell r="C1123"/>
          <cell r="D1123"/>
          <cell r="E1123"/>
          <cell r="F1123"/>
          <cell r="G1123"/>
          <cell r="H1123"/>
          <cell r="I1123"/>
          <cell r="J1123"/>
          <cell r="K1123"/>
          <cell r="L1123"/>
          <cell r="M1123"/>
          <cell r="N1123"/>
          <cell r="O1123"/>
          <cell r="P1123"/>
          <cell r="Q1123"/>
          <cell r="R1123"/>
          <cell r="S1123"/>
          <cell r="T1123"/>
          <cell r="U1123"/>
          <cell r="V1123"/>
          <cell r="W1123"/>
          <cell r="X1123"/>
          <cell r="Y1123"/>
          <cell r="Z1123"/>
          <cell r="AA1123"/>
          <cell r="AB1123"/>
          <cell r="AC1123"/>
          <cell r="AD1123"/>
          <cell r="AE1123"/>
          <cell r="AF1123"/>
          <cell r="AG1123"/>
          <cell r="AH1123"/>
          <cell r="AI1123"/>
          <cell r="AJ1123"/>
          <cell r="AK1123"/>
          <cell r="AL1123"/>
          <cell r="AM1123"/>
          <cell r="AN1123"/>
          <cell r="AO1123"/>
          <cell r="AP1123"/>
          <cell r="AQ1123"/>
          <cell r="AR1123"/>
          <cell r="AS1123"/>
          <cell r="AT1123"/>
          <cell r="AU1123"/>
        </row>
        <row r="1124">
          <cell r="A1124"/>
          <cell r="B1124"/>
          <cell r="C1124"/>
          <cell r="D1124"/>
          <cell r="E1124"/>
          <cell r="F1124"/>
          <cell r="G1124"/>
          <cell r="H1124"/>
          <cell r="I1124"/>
          <cell r="J1124"/>
          <cell r="K1124"/>
          <cell r="L1124"/>
          <cell r="M1124"/>
          <cell r="N1124"/>
          <cell r="O1124"/>
          <cell r="P1124"/>
          <cell r="Q1124"/>
          <cell r="R1124"/>
          <cell r="S1124"/>
          <cell r="T1124"/>
          <cell r="U1124"/>
          <cell r="V1124"/>
          <cell r="W1124"/>
          <cell r="X1124"/>
          <cell r="Y1124"/>
          <cell r="Z1124"/>
          <cell r="AA1124"/>
          <cell r="AB1124"/>
          <cell r="AC1124"/>
          <cell r="AD1124"/>
          <cell r="AE1124"/>
          <cell r="AF1124"/>
          <cell r="AG1124"/>
          <cell r="AH1124"/>
          <cell r="AI1124"/>
          <cell r="AJ1124"/>
          <cell r="AK1124"/>
          <cell r="AL1124"/>
          <cell r="AM1124"/>
          <cell r="AN1124"/>
          <cell r="AO1124"/>
          <cell r="AP1124"/>
          <cell r="AQ1124"/>
          <cell r="AR1124"/>
          <cell r="AS1124"/>
          <cell r="AT1124"/>
          <cell r="AU1124"/>
        </row>
        <row r="1125">
          <cell r="A1125"/>
          <cell r="B1125"/>
          <cell r="C1125"/>
          <cell r="D1125"/>
          <cell r="E1125"/>
          <cell r="F1125"/>
          <cell r="G1125"/>
          <cell r="H1125"/>
          <cell r="I1125"/>
          <cell r="J1125"/>
          <cell r="K1125"/>
          <cell r="L1125"/>
          <cell r="M1125"/>
          <cell r="N1125"/>
          <cell r="O1125"/>
          <cell r="P1125"/>
          <cell r="Q1125"/>
          <cell r="R1125"/>
          <cell r="S1125"/>
          <cell r="T1125"/>
          <cell r="U1125"/>
          <cell r="V1125"/>
          <cell r="W1125"/>
          <cell r="X1125"/>
          <cell r="Y1125"/>
          <cell r="Z1125"/>
          <cell r="AA1125"/>
          <cell r="AB1125"/>
          <cell r="AC1125"/>
          <cell r="AD1125"/>
          <cell r="AE1125"/>
          <cell r="AF1125"/>
          <cell r="AG1125"/>
          <cell r="AH1125"/>
          <cell r="AI1125"/>
          <cell r="AJ1125"/>
          <cell r="AK1125"/>
          <cell r="AL1125"/>
          <cell r="AM1125"/>
          <cell r="AN1125"/>
          <cell r="AO1125"/>
          <cell r="AP1125"/>
          <cell r="AQ1125"/>
          <cell r="AR1125"/>
          <cell r="AS1125"/>
          <cell r="AT1125"/>
          <cell r="AU1125"/>
        </row>
        <row r="1126">
          <cell r="A1126"/>
          <cell r="B1126"/>
          <cell r="C1126"/>
          <cell r="D1126"/>
          <cell r="E1126"/>
          <cell r="F1126"/>
          <cell r="G1126"/>
          <cell r="H1126"/>
          <cell r="I1126"/>
          <cell r="J1126"/>
          <cell r="K1126"/>
          <cell r="L1126"/>
          <cell r="M1126"/>
          <cell r="N1126"/>
          <cell r="O1126"/>
          <cell r="P1126"/>
          <cell r="Q1126"/>
          <cell r="R1126"/>
          <cell r="S1126"/>
          <cell r="T1126"/>
          <cell r="U1126"/>
          <cell r="V1126"/>
          <cell r="W1126"/>
          <cell r="X1126"/>
          <cell r="Y1126"/>
          <cell r="Z1126"/>
          <cell r="AA1126"/>
          <cell r="AB1126"/>
          <cell r="AC1126"/>
          <cell r="AD1126"/>
          <cell r="AE1126"/>
          <cell r="AF1126"/>
          <cell r="AG1126"/>
          <cell r="AH1126"/>
          <cell r="AI1126"/>
          <cell r="AJ1126"/>
          <cell r="AK1126"/>
          <cell r="AL1126"/>
          <cell r="AM1126"/>
          <cell r="AN1126"/>
          <cell r="AO1126"/>
          <cell r="AP1126"/>
          <cell r="AQ1126"/>
          <cell r="AR1126"/>
          <cell r="AS1126"/>
          <cell r="AT1126"/>
          <cell r="AU1126"/>
        </row>
        <row r="1127">
          <cell r="A1127"/>
          <cell r="B1127"/>
          <cell r="C1127"/>
          <cell r="D1127"/>
          <cell r="E1127"/>
          <cell r="F1127"/>
          <cell r="G1127"/>
          <cell r="H1127"/>
          <cell r="I1127"/>
          <cell r="J1127"/>
          <cell r="K1127"/>
          <cell r="L1127"/>
          <cell r="M1127"/>
          <cell r="N1127"/>
          <cell r="O1127"/>
          <cell r="P1127"/>
          <cell r="Q1127"/>
          <cell r="R1127"/>
          <cell r="S1127"/>
          <cell r="T1127"/>
          <cell r="U1127"/>
          <cell r="V1127"/>
          <cell r="W1127"/>
          <cell r="X1127"/>
          <cell r="Y1127"/>
          <cell r="Z1127"/>
          <cell r="AA1127"/>
          <cell r="AB1127"/>
          <cell r="AC1127"/>
          <cell r="AD1127"/>
          <cell r="AE1127"/>
          <cell r="AF1127"/>
          <cell r="AG1127"/>
          <cell r="AH1127"/>
          <cell r="AI1127"/>
          <cell r="AJ1127"/>
          <cell r="AK1127"/>
          <cell r="AL1127"/>
          <cell r="AM1127"/>
          <cell r="AN1127"/>
          <cell r="AO1127"/>
          <cell r="AP1127"/>
          <cell r="AQ1127"/>
          <cell r="AR1127"/>
          <cell r="AS1127"/>
          <cell r="AT1127"/>
          <cell r="AU1127"/>
        </row>
        <row r="1128">
          <cell r="A1128"/>
          <cell r="B1128"/>
          <cell r="C1128"/>
          <cell r="D1128"/>
          <cell r="E1128"/>
          <cell r="F1128"/>
          <cell r="G1128"/>
          <cell r="H1128"/>
          <cell r="I1128"/>
          <cell r="J1128"/>
          <cell r="K1128"/>
          <cell r="L1128"/>
          <cell r="M1128"/>
          <cell r="N1128"/>
          <cell r="O1128"/>
          <cell r="P1128"/>
          <cell r="Q1128"/>
          <cell r="R1128"/>
          <cell r="S1128"/>
          <cell r="T1128"/>
          <cell r="U1128"/>
          <cell r="V1128"/>
          <cell r="W1128"/>
          <cell r="X1128"/>
          <cell r="Y1128"/>
          <cell r="Z1128"/>
          <cell r="AA1128"/>
          <cell r="AB1128"/>
          <cell r="AC1128"/>
          <cell r="AD1128"/>
          <cell r="AE1128"/>
          <cell r="AF1128"/>
          <cell r="AG1128"/>
          <cell r="AH1128"/>
          <cell r="AI1128"/>
          <cell r="AJ1128"/>
          <cell r="AK1128"/>
          <cell r="AL1128"/>
          <cell r="AM1128"/>
          <cell r="AN1128"/>
          <cell r="AO1128"/>
          <cell r="AP1128"/>
          <cell r="AQ1128"/>
          <cell r="AR1128"/>
          <cell r="AS1128"/>
          <cell r="AT1128"/>
          <cell r="AU1128"/>
        </row>
        <row r="1129">
          <cell r="A1129"/>
          <cell r="B1129"/>
          <cell r="C1129"/>
          <cell r="D1129"/>
          <cell r="E1129"/>
          <cell r="F1129"/>
          <cell r="G1129"/>
          <cell r="H1129"/>
          <cell r="I1129"/>
          <cell r="J1129"/>
          <cell r="K1129"/>
          <cell r="L1129"/>
          <cell r="M1129"/>
          <cell r="N1129"/>
          <cell r="O1129"/>
          <cell r="P1129"/>
          <cell r="Q1129"/>
          <cell r="R1129"/>
          <cell r="S1129"/>
          <cell r="T1129"/>
          <cell r="U1129"/>
          <cell r="V1129"/>
          <cell r="W1129"/>
          <cell r="X1129"/>
          <cell r="Y1129"/>
          <cell r="Z1129"/>
          <cell r="AA1129"/>
          <cell r="AB1129"/>
          <cell r="AC1129"/>
          <cell r="AD1129"/>
          <cell r="AE1129"/>
          <cell r="AF1129"/>
          <cell r="AG1129"/>
          <cell r="AH1129"/>
          <cell r="AI1129"/>
          <cell r="AJ1129"/>
          <cell r="AK1129"/>
          <cell r="AL1129"/>
          <cell r="AM1129"/>
          <cell r="AN1129"/>
          <cell r="AO1129"/>
          <cell r="AP1129"/>
          <cell r="AQ1129"/>
          <cell r="AR1129"/>
          <cell r="AS1129"/>
          <cell r="AT1129"/>
          <cell r="AU1129"/>
        </row>
        <row r="1130">
          <cell r="A1130"/>
          <cell r="B1130"/>
          <cell r="C1130"/>
          <cell r="D1130"/>
          <cell r="E1130"/>
          <cell r="F1130"/>
          <cell r="G1130"/>
          <cell r="H1130"/>
          <cell r="I1130"/>
          <cell r="J1130"/>
          <cell r="K1130"/>
          <cell r="L1130"/>
          <cell r="M1130"/>
          <cell r="N1130"/>
          <cell r="O1130"/>
          <cell r="P1130"/>
          <cell r="Q1130"/>
          <cell r="R1130"/>
          <cell r="S1130"/>
          <cell r="T1130"/>
          <cell r="U1130"/>
          <cell r="V1130"/>
          <cell r="W1130"/>
          <cell r="X1130"/>
          <cell r="Y1130"/>
          <cell r="Z1130"/>
          <cell r="AA1130"/>
          <cell r="AB1130"/>
          <cell r="AC1130"/>
          <cell r="AD1130"/>
          <cell r="AE1130"/>
          <cell r="AF1130"/>
          <cell r="AG1130"/>
          <cell r="AH1130"/>
          <cell r="AI1130"/>
          <cell r="AJ1130"/>
          <cell r="AK1130"/>
          <cell r="AL1130"/>
          <cell r="AM1130"/>
          <cell r="AN1130"/>
          <cell r="AO1130"/>
          <cell r="AP1130"/>
          <cell r="AQ1130"/>
          <cell r="AR1130"/>
          <cell r="AS1130"/>
          <cell r="AT1130"/>
          <cell r="AU1130"/>
        </row>
        <row r="1131">
          <cell r="A1131"/>
          <cell r="B1131"/>
          <cell r="C1131"/>
          <cell r="D1131"/>
          <cell r="E1131"/>
          <cell r="F1131"/>
          <cell r="G1131"/>
          <cell r="H1131"/>
          <cell r="I1131"/>
          <cell r="J1131"/>
          <cell r="K1131"/>
          <cell r="L1131"/>
          <cell r="M1131"/>
          <cell r="N1131"/>
          <cell r="O1131"/>
          <cell r="P1131"/>
          <cell r="Q1131"/>
          <cell r="R1131"/>
          <cell r="S1131"/>
          <cell r="T1131"/>
          <cell r="U1131"/>
          <cell r="V1131"/>
          <cell r="W1131"/>
          <cell r="X1131"/>
          <cell r="Y1131"/>
          <cell r="Z1131"/>
          <cell r="AA1131"/>
          <cell r="AB1131"/>
          <cell r="AC1131"/>
          <cell r="AD1131"/>
          <cell r="AE1131"/>
          <cell r="AF1131"/>
          <cell r="AG1131"/>
          <cell r="AH1131"/>
          <cell r="AI1131"/>
          <cell r="AJ1131"/>
          <cell r="AK1131"/>
          <cell r="AL1131"/>
          <cell r="AM1131"/>
          <cell r="AN1131"/>
          <cell r="AO1131"/>
          <cell r="AP1131"/>
          <cell r="AQ1131"/>
          <cell r="AR1131"/>
          <cell r="AS1131"/>
          <cell r="AT1131"/>
          <cell r="AU1131"/>
        </row>
        <row r="1132">
          <cell r="A1132"/>
          <cell r="B1132"/>
          <cell r="C1132"/>
          <cell r="D1132"/>
          <cell r="E1132"/>
          <cell r="F1132"/>
          <cell r="G1132"/>
          <cell r="H1132"/>
          <cell r="I1132"/>
          <cell r="J1132"/>
          <cell r="K1132"/>
          <cell r="L1132"/>
          <cell r="M1132"/>
          <cell r="N1132"/>
          <cell r="O1132"/>
          <cell r="P1132"/>
          <cell r="Q1132"/>
          <cell r="R1132"/>
          <cell r="S1132"/>
          <cell r="T1132"/>
          <cell r="U1132"/>
          <cell r="V1132"/>
          <cell r="W1132"/>
          <cell r="X1132"/>
          <cell r="Y1132"/>
          <cell r="Z1132"/>
          <cell r="AA1132"/>
          <cell r="AB1132"/>
          <cell r="AC1132"/>
          <cell r="AD1132"/>
          <cell r="AE1132"/>
          <cell r="AF1132"/>
          <cell r="AG1132"/>
          <cell r="AH1132"/>
          <cell r="AI1132"/>
          <cell r="AJ1132"/>
          <cell r="AK1132"/>
          <cell r="AL1132"/>
          <cell r="AM1132"/>
          <cell r="AN1132"/>
          <cell r="AO1132"/>
          <cell r="AP1132"/>
          <cell r="AQ1132"/>
          <cell r="AR1132"/>
          <cell r="AS1132"/>
          <cell r="AT1132"/>
          <cell r="AU1132"/>
        </row>
        <row r="1133">
          <cell r="A1133"/>
          <cell r="B1133"/>
          <cell r="C1133"/>
          <cell r="D1133"/>
          <cell r="E1133"/>
          <cell r="F1133"/>
          <cell r="G1133"/>
          <cell r="H1133"/>
          <cell r="I1133"/>
          <cell r="J1133"/>
          <cell r="K1133"/>
          <cell r="L1133"/>
          <cell r="M1133"/>
          <cell r="N1133"/>
          <cell r="O1133"/>
          <cell r="P1133"/>
          <cell r="Q1133"/>
          <cell r="R1133"/>
          <cell r="S1133"/>
          <cell r="T1133"/>
          <cell r="U1133"/>
          <cell r="V1133"/>
          <cell r="W1133"/>
          <cell r="X1133"/>
          <cell r="Y1133"/>
          <cell r="Z1133"/>
          <cell r="AA1133"/>
          <cell r="AB1133"/>
          <cell r="AC1133"/>
          <cell r="AD1133"/>
          <cell r="AE1133"/>
          <cell r="AF1133"/>
          <cell r="AG1133"/>
          <cell r="AH1133"/>
          <cell r="AI1133"/>
          <cell r="AJ1133"/>
          <cell r="AK1133"/>
          <cell r="AL1133"/>
          <cell r="AM1133"/>
          <cell r="AN1133"/>
          <cell r="AO1133"/>
          <cell r="AP1133"/>
          <cell r="AQ1133"/>
          <cell r="AR1133"/>
          <cell r="AS1133"/>
          <cell r="AT1133"/>
          <cell r="AU1133"/>
        </row>
        <row r="1134">
          <cell r="A1134"/>
          <cell r="B1134"/>
          <cell r="C1134"/>
          <cell r="D1134"/>
          <cell r="E1134"/>
          <cell r="F1134"/>
          <cell r="G1134"/>
          <cell r="H1134"/>
          <cell r="I1134"/>
          <cell r="J1134"/>
          <cell r="K1134"/>
          <cell r="L1134"/>
          <cell r="M1134"/>
          <cell r="N1134"/>
          <cell r="O1134"/>
          <cell r="P1134"/>
          <cell r="Q1134"/>
          <cell r="R1134"/>
          <cell r="S1134"/>
          <cell r="T1134"/>
          <cell r="U1134"/>
          <cell r="V1134"/>
          <cell r="W1134"/>
          <cell r="X1134"/>
          <cell r="Y1134"/>
          <cell r="Z1134"/>
          <cell r="AA1134"/>
          <cell r="AB1134"/>
          <cell r="AC1134"/>
          <cell r="AD1134"/>
          <cell r="AE1134"/>
          <cell r="AF1134"/>
          <cell r="AG1134"/>
          <cell r="AH1134"/>
          <cell r="AI1134"/>
          <cell r="AJ1134"/>
          <cell r="AK1134"/>
          <cell r="AL1134"/>
          <cell r="AM1134"/>
          <cell r="AN1134"/>
          <cell r="AO1134"/>
          <cell r="AP1134"/>
          <cell r="AQ1134"/>
          <cell r="AR1134"/>
          <cell r="AS1134"/>
          <cell r="AT1134"/>
          <cell r="AU1134"/>
        </row>
        <row r="1135">
          <cell r="A1135"/>
          <cell r="B1135"/>
          <cell r="C1135"/>
          <cell r="D1135"/>
          <cell r="E1135"/>
          <cell r="F1135"/>
          <cell r="G1135"/>
          <cell r="H1135"/>
          <cell r="I1135"/>
          <cell r="J1135"/>
          <cell r="K1135"/>
          <cell r="L1135"/>
          <cell r="M1135"/>
          <cell r="N1135"/>
          <cell r="O1135"/>
          <cell r="P1135"/>
          <cell r="Q1135"/>
          <cell r="R1135"/>
          <cell r="S1135"/>
          <cell r="T1135"/>
          <cell r="U1135"/>
          <cell r="V1135"/>
          <cell r="W1135"/>
          <cell r="X1135"/>
          <cell r="Y1135"/>
          <cell r="Z1135"/>
          <cell r="AA1135"/>
          <cell r="AB1135"/>
          <cell r="AC1135"/>
          <cell r="AD1135"/>
          <cell r="AE1135"/>
          <cell r="AF1135"/>
          <cell r="AG1135"/>
          <cell r="AH1135"/>
          <cell r="AI1135"/>
          <cell r="AJ1135"/>
          <cell r="AK1135"/>
          <cell r="AL1135"/>
          <cell r="AM1135"/>
          <cell r="AN1135"/>
          <cell r="AO1135"/>
          <cell r="AP1135"/>
          <cell r="AQ1135"/>
          <cell r="AR1135"/>
          <cell r="AS1135"/>
          <cell r="AT1135"/>
          <cell r="AU1135"/>
        </row>
        <row r="1136">
          <cell r="A1136"/>
          <cell r="B1136"/>
          <cell r="C1136"/>
          <cell r="D1136"/>
          <cell r="E1136"/>
          <cell r="F1136"/>
          <cell r="G1136"/>
          <cell r="H1136"/>
          <cell r="I1136"/>
          <cell r="J1136"/>
          <cell r="K1136"/>
          <cell r="L1136"/>
          <cell r="M1136"/>
          <cell r="N1136"/>
          <cell r="O1136"/>
          <cell r="P1136"/>
          <cell r="Q1136"/>
          <cell r="R1136"/>
          <cell r="S1136"/>
          <cell r="T1136"/>
          <cell r="U1136"/>
          <cell r="V1136"/>
          <cell r="W1136"/>
          <cell r="X1136"/>
          <cell r="Y1136"/>
          <cell r="Z1136"/>
          <cell r="AA1136"/>
          <cell r="AB1136"/>
          <cell r="AC1136"/>
          <cell r="AD1136"/>
          <cell r="AE1136"/>
          <cell r="AF1136"/>
          <cell r="AG1136"/>
          <cell r="AH1136"/>
          <cell r="AI1136"/>
          <cell r="AJ1136"/>
          <cell r="AK1136"/>
          <cell r="AL1136"/>
          <cell r="AM1136"/>
          <cell r="AN1136"/>
          <cell r="AO1136"/>
          <cell r="AP1136"/>
          <cell r="AQ1136"/>
          <cell r="AR1136"/>
          <cell r="AS1136"/>
          <cell r="AT1136"/>
          <cell r="AU1136"/>
        </row>
        <row r="1137">
          <cell r="A1137"/>
          <cell r="B1137"/>
          <cell r="C1137"/>
          <cell r="D1137"/>
          <cell r="E1137"/>
          <cell r="F1137"/>
          <cell r="G1137"/>
          <cell r="H1137"/>
          <cell r="I1137"/>
          <cell r="J1137"/>
          <cell r="K1137"/>
          <cell r="L1137"/>
          <cell r="M1137"/>
          <cell r="N1137"/>
          <cell r="O1137"/>
          <cell r="P1137"/>
          <cell r="Q1137"/>
          <cell r="R1137"/>
          <cell r="S1137"/>
          <cell r="T1137"/>
          <cell r="U1137"/>
          <cell r="V1137"/>
          <cell r="W1137"/>
          <cell r="X1137"/>
          <cell r="Y1137"/>
          <cell r="Z1137"/>
          <cell r="AA1137"/>
          <cell r="AB1137"/>
          <cell r="AC1137"/>
          <cell r="AD1137"/>
          <cell r="AE1137"/>
          <cell r="AF1137"/>
          <cell r="AG1137"/>
          <cell r="AH1137"/>
          <cell r="AI1137"/>
          <cell r="AJ1137"/>
          <cell r="AK1137"/>
          <cell r="AL1137"/>
          <cell r="AM1137"/>
          <cell r="AN1137"/>
          <cell r="AO1137"/>
          <cell r="AP1137"/>
          <cell r="AQ1137"/>
          <cell r="AR1137"/>
          <cell r="AS1137"/>
          <cell r="AT1137"/>
          <cell r="AU1137"/>
        </row>
        <row r="1138">
          <cell r="A1138"/>
          <cell r="B1138"/>
          <cell r="C1138"/>
          <cell r="D1138"/>
          <cell r="E1138"/>
          <cell r="F1138"/>
          <cell r="G1138"/>
          <cell r="H1138"/>
          <cell r="I1138"/>
          <cell r="J1138"/>
          <cell r="K1138"/>
          <cell r="L1138"/>
          <cell r="M1138"/>
          <cell r="N1138"/>
          <cell r="O1138"/>
          <cell r="P1138"/>
          <cell r="Q1138"/>
          <cell r="R1138"/>
          <cell r="S1138"/>
          <cell r="T1138"/>
          <cell r="U1138"/>
          <cell r="V1138"/>
          <cell r="W1138"/>
          <cell r="X1138"/>
          <cell r="Y1138"/>
          <cell r="Z1138"/>
          <cell r="AA1138"/>
          <cell r="AB1138"/>
          <cell r="AC1138"/>
          <cell r="AD1138"/>
          <cell r="AE1138"/>
          <cell r="AF1138"/>
          <cell r="AG1138"/>
          <cell r="AH1138"/>
          <cell r="AI1138"/>
          <cell r="AJ1138"/>
          <cell r="AK1138"/>
          <cell r="AL1138"/>
          <cell r="AM1138"/>
          <cell r="AN1138"/>
          <cell r="AO1138"/>
          <cell r="AP1138"/>
          <cell r="AQ1138"/>
          <cell r="AR1138"/>
          <cell r="AS1138"/>
          <cell r="AT1138"/>
          <cell r="AU1138"/>
        </row>
        <row r="1139">
          <cell r="A1139"/>
          <cell r="B1139"/>
          <cell r="C1139"/>
          <cell r="D1139"/>
          <cell r="E1139"/>
          <cell r="F1139"/>
          <cell r="G1139"/>
          <cell r="H1139"/>
          <cell r="I1139"/>
          <cell r="J1139"/>
          <cell r="K1139"/>
          <cell r="L1139"/>
          <cell r="M1139"/>
          <cell r="N1139"/>
          <cell r="O1139"/>
          <cell r="P1139"/>
          <cell r="Q1139"/>
          <cell r="R1139"/>
          <cell r="S1139"/>
          <cell r="T1139"/>
          <cell r="U1139"/>
          <cell r="V1139"/>
          <cell r="W1139"/>
          <cell r="X1139"/>
          <cell r="Y1139"/>
          <cell r="Z1139"/>
          <cell r="AA1139"/>
          <cell r="AB1139"/>
          <cell r="AC1139"/>
          <cell r="AD1139"/>
          <cell r="AE1139"/>
          <cell r="AF1139"/>
          <cell r="AG1139"/>
          <cell r="AH1139"/>
          <cell r="AI1139"/>
          <cell r="AJ1139"/>
          <cell r="AK1139"/>
          <cell r="AL1139"/>
          <cell r="AM1139"/>
          <cell r="AN1139"/>
          <cell r="AO1139"/>
          <cell r="AP1139"/>
          <cell r="AQ1139"/>
          <cell r="AR1139"/>
          <cell r="AS1139"/>
          <cell r="AT1139"/>
          <cell r="AU1139"/>
        </row>
        <row r="1140">
          <cell r="A1140"/>
          <cell r="B1140"/>
          <cell r="C1140"/>
          <cell r="D1140"/>
          <cell r="E1140"/>
          <cell r="F1140"/>
          <cell r="G1140"/>
          <cell r="H1140"/>
          <cell r="I1140"/>
          <cell r="J1140"/>
          <cell r="K1140"/>
          <cell r="L1140"/>
          <cell r="M1140"/>
          <cell r="N1140"/>
          <cell r="O1140"/>
          <cell r="P1140"/>
          <cell r="Q1140"/>
          <cell r="R1140"/>
          <cell r="S1140"/>
          <cell r="T1140"/>
          <cell r="U1140"/>
          <cell r="V1140"/>
          <cell r="W1140"/>
          <cell r="X1140"/>
          <cell r="Y1140"/>
          <cell r="Z1140"/>
          <cell r="AA1140"/>
          <cell r="AB1140"/>
          <cell r="AC1140"/>
          <cell r="AD1140"/>
          <cell r="AE1140"/>
          <cell r="AF1140"/>
          <cell r="AG1140"/>
          <cell r="AH1140"/>
          <cell r="AI1140"/>
          <cell r="AJ1140"/>
          <cell r="AK1140"/>
          <cell r="AL1140"/>
          <cell r="AM1140"/>
          <cell r="AN1140"/>
          <cell r="AO1140"/>
          <cell r="AP1140"/>
          <cell r="AQ1140"/>
          <cell r="AR1140"/>
          <cell r="AS1140"/>
          <cell r="AT1140"/>
          <cell r="AU1140"/>
        </row>
        <row r="1141">
          <cell r="A1141"/>
          <cell r="B1141"/>
          <cell r="C1141"/>
          <cell r="D1141"/>
          <cell r="E1141"/>
          <cell r="F1141"/>
          <cell r="G1141"/>
          <cell r="H1141"/>
          <cell r="I1141"/>
          <cell r="J1141"/>
          <cell r="K1141"/>
          <cell r="L1141"/>
          <cell r="M1141"/>
          <cell r="N1141"/>
          <cell r="O1141"/>
          <cell r="P1141"/>
          <cell r="Q1141"/>
          <cell r="R1141"/>
          <cell r="S1141"/>
          <cell r="T1141"/>
          <cell r="U1141"/>
          <cell r="V1141"/>
          <cell r="W1141"/>
          <cell r="X1141"/>
          <cell r="Y1141"/>
          <cell r="Z1141"/>
          <cell r="AA1141"/>
          <cell r="AB1141"/>
          <cell r="AC1141"/>
          <cell r="AD1141"/>
          <cell r="AE1141"/>
          <cell r="AF1141"/>
          <cell r="AG1141"/>
          <cell r="AH1141"/>
          <cell r="AI1141"/>
          <cell r="AJ1141"/>
          <cell r="AK1141"/>
          <cell r="AL1141"/>
          <cell r="AM1141"/>
          <cell r="AN1141"/>
          <cell r="AO1141"/>
          <cell r="AP1141"/>
          <cell r="AQ1141"/>
          <cell r="AR1141"/>
          <cell r="AS1141"/>
          <cell r="AT1141"/>
          <cell r="AU1141"/>
        </row>
        <row r="1142">
          <cell r="A1142"/>
          <cell r="B1142"/>
          <cell r="C1142"/>
          <cell r="D1142"/>
          <cell r="E1142"/>
          <cell r="F1142"/>
          <cell r="G1142"/>
          <cell r="H1142"/>
          <cell r="I1142"/>
          <cell r="J1142"/>
          <cell r="K1142"/>
          <cell r="L1142"/>
          <cell r="M1142"/>
          <cell r="N1142"/>
          <cell r="O1142"/>
          <cell r="P1142"/>
          <cell r="Q1142"/>
          <cell r="R1142"/>
          <cell r="S1142"/>
          <cell r="T1142"/>
          <cell r="U1142"/>
          <cell r="V1142"/>
          <cell r="W1142"/>
          <cell r="X1142"/>
          <cell r="Y1142"/>
          <cell r="Z1142"/>
          <cell r="AA1142"/>
          <cell r="AB1142"/>
          <cell r="AC1142"/>
          <cell r="AD1142"/>
          <cell r="AE1142"/>
          <cell r="AF1142"/>
          <cell r="AG1142"/>
          <cell r="AH1142"/>
          <cell r="AI1142"/>
          <cell r="AJ1142"/>
          <cell r="AK1142"/>
          <cell r="AL1142"/>
          <cell r="AM1142"/>
          <cell r="AN1142"/>
          <cell r="AO1142"/>
          <cell r="AP1142"/>
          <cell r="AQ1142"/>
          <cell r="AR1142"/>
          <cell r="AS1142"/>
          <cell r="AT1142"/>
          <cell r="AU1142"/>
        </row>
        <row r="1143">
          <cell r="A1143"/>
          <cell r="B1143"/>
          <cell r="C1143"/>
          <cell r="D1143"/>
          <cell r="E1143"/>
          <cell r="F1143"/>
          <cell r="G1143"/>
          <cell r="H1143"/>
          <cell r="I1143"/>
          <cell r="J1143"/>
          <cell r="K1143"/>
          <cell r="L1143"/>
          <cell r="M1143"/>
          <cell r="N1143"/>
          <cell r="O1143"/>
          <cell r="P1143"/>
          <cell r="Q1143"/>
          <cell r="R1143"/>
          <cell r="S1143"/>
          <cell r="T1143"/>
          <cell r="U1143"/>
          <cell r="V1143"/>
          <cell r="W1143"/>
          <cell r="X1143"/>
          <cell r="Y1143"/>
          <cell r="Z1143"/>
          <cell r="AA1143"/>
          <cell r="AB1143"/>
          <cell r="AC1143"/>
          <cell r="AD1143"/>
          <cell r="AE1143"/>
          <cell r="AF1143"/>
          <cell r="AG1143"/>
          <cell r="AH1143"/>
          <cell r="AI1143"/>
          <cell r="AJ1143"/>
          <cell r="AK1143"/>
          <cell r="AL1143"/>
          <cell r="AM1143"/>
          <cell r="AN1143"/>
          <cell r="AO1143"/>
          <cell r="AP1143"/>
          <cell r="AQ1143"/>
          <cell r="AR1143"/>
          <cell r="AS1143"/>
          <cell r="AT1143"/>
          <cell r="AU1143"/>
        </row>
        <row r="1144">
          <cell r="A1144"/>
          <cell r="B1144"/>
          <cell r="C1144"/>
          <cell r="D1144"/>
          <cell r="E1144"/>
          <cell r="F1144"/>
          <cell r="G1144"/>
          <cell r="H1144"/>
          <cell r="I1144"/>
          <cell r="J1144"/>
          <cell r="K1144"/>
          <cell r="L1144"/>
          <cell r="M1144"/>
          <cell r="N1144"/>
          <cell r="O1144"/>
          <cell r="P1144"/>
          <cell r="Q1144"/>
          <cell r="R1144"/>
          <cell r="S1144"/>
          <cell r="T1144"/>
          <cell r="U1144"/>
          <cell r="V1144"/>
          <cell r="W1144"/>
          <cell r="X1144"/>
          <cell r="Y1144"/>
          <cell r="Z1144"/>
          <cell r="AA1144"/>
          <cell r="AB1144"/>
          <cell r="AC1144"/>
          <cell r="AD1144"/>
          <cell r="AE1144"/>
          <cell r="AF1144"/>
          <cell r="AG1144"/>
          <cell r="AH1144"/>
          <cell r="AI1144"/>
          <cell r="AJ1144"/>
          <cell r="AK1144"/>
          <cell r="AL1144"/>
          <cell r="AM1144"/>
          <cell r="AN1144"/>
          <cell r="AO1144"/>
          <cell r="AP1144"/>
          <cell r="AQ1144"/>
          <cell r="AR1144"/>
          <cell r="AS1144"/>
          <cell r="AT1144"/>
          <cell r="AU1144"/>
        </row>
        <row r="1145">
          <cell r="A1145"/>
          <cell r="B1145"/>
          <cell r="C1145"/>
          <cell r="D1145"/>
          <cell r="E1145"/>
          <cell r="F1145"/>
          <cell r="G1145"/>
          <cell r="H1145"/>
          <cell r="I1145"/>
          <cell r="J1145"/>
          <cell r="K1145"/>
          <cell r="L1145"/>
          <cell r="M1145"/>
          <cell r="N1145"/>
          <cell r="O1145"/>
          <cell r="P1145"/>
          <cell r="Q1145"/>
          <cell r="R1145"/>
          <cell r="S1145"/>
          <cell r="T1145"/>
          <cell r="U1145"/>
          <cell r="V1145"/>
          <cell r="W1145"/>
          <cell r="X1145"/>
          <cell r="Y1145"/>
          <cell r="Z1145"/>
          <cell r="AA1145"/>
          <cell r="AB1145"/>
          <cell r="AC1145"/>
          <cell r="AD1145"/>
          <cell r="AE1145"/>
          <cell r="AF1145"/>
          <cell r="AG1145"/>
          <cell r="AH1145"/>
          <cell r="AI1145"/>
          <cell r="AJ1145"/>
          <cell r="AK1145"/>
          <cell r="AL1145"/>
          <cell r="AM1145"/>
          <cell r="AN1145"/>
          <cell r="AO1145"/>
          <cell r="AP1145"/>
          <cell r="AQ1145"/>
          <cell r="AR1145"/>
          <cell r="AS1145"/>
          <cell r="AT1145"/>
          <cell r="AU1145"/>
        </row>
        <row r="1146">
          <cell r="A1146"/>
          <cell r="B1146"/>
          <cell r="C1146"/>
          <cell r="D1146"/>
          <cell r="E1146"/>
          <cell r="F1146"/>
          <cell r="G1146"/>
          <cell r="H1146"/>
          <cell r="I1146"/>
          <cell r="J1146"/>
          <cell r="K1146"/>
          <cell r="L1146"/>
          <cell r="M1146"/>
          <cell r="N1146"/>
          <cell r="O1146"/>
          <cell r="P1146"/>
          <cell r="Q1146"/>
          <cell r="R1146"/>
          <cell r="S1146"/>
          <cell r="T1146"/>
          <cell r="U1146"/>
          <cell r="V1146"/>
          <cell r="W1146"/>
          <cell r="X1146"/>
          <cell r="Y1146"/>
          <cell r="Z1146"/>
          <cell r="AA1146"/>
          <cell r="AB1146"/>
          <cell r="AC1146"/>
          <cell r="AD1146"/>
          <cell r="AE1146"/>
          <cell r="AF1146"/>
          <cell r="AG1146"/>
          <cell r="AH1146"/>
          <cell r="AI1146"/>
          <cell r="AJ1146"/>
          <cell r="AK1146"/>
          <cell r="AL1146"/>
          <cell r="AM1146"/>
          <cell r="AN1146"/>
          <cell r="AO1146"/>
          <cell r="AP1146"/>
          <cell r="AQ1146"/>
          <cell r="AR1146"/>
          <cell r="AS1146"/>
          <cell r="AT1146"/>
          <cell r="AU1146"/>
        </row>
        <row r="1147">
          <cell r="A1147"/>
          <cell r="B1147"/>
          <cell r="C1147"/>
          <cell r="D1147"/>
          <cell r="E1147"/>
          <cell r="F1147"/>
          <cell r="G1147"/>
          <cell r="H1147"/>
          <cell r="I1147"/>
          <cell r="J1147"/>
          <cell r="K1147"/>
          <cell r="L1147"/>
          <cell r="M1147"/>
          <cell r="N1147"/>
          <cell r="O1147"/>
          <cell r="P1147"/>
          <cell r="Q1147"/>
          <cell r="R1147"/>
          <cell r="S1147"/>
          <cell r="T1147"/>
          <cell r="U1147"/>
          <cell r="V1147"/>
          <cell r="W1147"/>
          <cell r="X1147"/>
          <cell r="Y1147"/>
          <cell r="Z1147"/>
          <cell r="AA1147"/>
          <cell r="AB1147"/>
          <cell r="AC1147"/>
          <cell r="AD1147"/>
          <cell r="AE1147"/>
          <cell r="AF1147"/>
          <cell r="AG1147"/>
          <cell r="AH1147"/>
          <cell r="AI1147"/>
          <cell r="AJ1147"/>
          <cell r="AK1147"/>
          <cell r="AL1147"/>
          <cell r="AM1147"/>
          <cell r="AN1147"/>
          <cell r="AO1147"/>
          <cell r="AP1147"/>
          <cell r="AQ1147"/>
          <cell r="AR1147"/>
          <cell r="AS1147"/>
          <cell r="AT1147"/>
          <cell r="AU1147"/>
        </row>
        <row r="1148">
          <cell r="A1148"/>
          <cell r="B1148"/>
          <cell r="C1148"/>
          <cell r="D1148"/>
          <cell r="E1148"/>
          <cell r="F1148"/>
          <cell r="G1148"/>
          <cell r="H1148"/>
          <cell r="I1148"/>
          <cell r="J1148"/>
          <cell r="K1148"/>
          <cell r="L1148"/>
          <cell r="M1148"/>
          <cell r="N1148"/>
          <cell r="O1148"/>
          <cell r="P1148"/>
          <cell r="Q1148"/>
          <cell r="R1148"/>
          <cell r="S1148"/>
          <cell r="T1148"/>
          <cell r="U1148"/>
          <cell r="V1148"/>
          <cell r="W1148"/>
          <cell r="X1148"/>
          <cell r="Y1148"/>
          <cell r="Z1148"/>
          <cell r="AA1148"/>
          <cell r="AB1148"/>
          <cell r="AC1148"/>
          <cell r="AD1148"/>
          <cell r="AE1148"/>
          <cell r="AF1148"/>
          <cell r="AG1148"/>
          <cell r="AH1148"/>
          <cell r="AI1148"/>
          <cell r="AJ1148"/>
          <cell r="AK1148"/>
          <cell r="AL1148"/>
          <cell r="AM1148"/>
          <cell r="AN1148"/>
          <cell r="AO1148"/>
          <cell r="AP1148"/>
          <cell r="AQ1148"/>
          <cell r="AR1148"/>
          <cell r="AS1148"/>
          <cell r="AT1148"/>
          <cell r="AU1148"/>
        </row>
        <row r="1149">
          <cell r="A1149"/>
          <cell r="B1149"/>
          <cell r="C1149"/>
          <cell r="D1149"/>
          <cell r="E1149"/>
          <cell r="F1149"/>
          <cell r="G1149"/>
          <cell r="H1149"/>
          <cell r="I1149"/>
          <cell r="J1149"/>
          <cell r="K1149"/>
          <cell r="L1149"/>
          <cell r="M1149"/>
          <cell r="N1149"/>
          <cell r="O1149"/>
          <cell r="P1149"/>
          <cell r="Q1149"/>
          <cell r="R1149"/>
          <cell r="S1149"/>
          <cell r="T1149"/>
          <cell r="U1149"/>
          <cell r="V1149"/>
          <cell r="W1149"/>
          <cell r="X1149"/>
          <cell r="Y1149"/>
          <cell r="Z1149"/>
          <cell r="AA1149"/>
          <cell r="AB1149"/>
          <cell r="AC1149"/>
          <cell r="AD1149"/>
          <cell r="AE1149"/>
          <cell r="AF1149"/>
          <cell r="AG1149"/>
          <cell r="AH1149"/>
          <cell r="AI1149"/>
          <cell r="AJ1149"/>
          <cell r="AK1149"/>
          <cell r="AL1149"/>
          <cell r="AM1149"/>
          <cell r="AN1149"/>
          <cell r="AO1149"/>
          <cell r="AP1149"/>
          <cell r="AQ1149"/>
          <cell r="AR1149"/>
          <cell r="AS1149"/>
          <cell r="AT1149"/>
          <cell r="AU1149"/>
        </row>
        <row r="1150">
          <cell r="A1150"/>
          <cell r="B1150"/>
          <cell r="C1150"/>
          <cell r="D1150"/>
          <cell r="E1150"/>
          <cell r="F1150"/>
          <cell r="G1150"/>
          <cell r="H1150"/>
          <cell r="I1150"/>
          <cell r="J1150"/>
          <cell r="K1150"/>
          <cell r="L1150"/>
          <cell r="M1150"/>
          <cell r="N1150"/>
          <cell r="O1150"/>
          <cell r="P1150"/>
          <cell r="Q1150"/>
          <cell r="R1150"/>
          <cell r="S1150"/>
          <cell r="T1150"/>
          <cell r="U1150"/>
          <cell r="V1150"/>
          <cell r="W1150"/>
          <cell r="X1150"/>
          <cell r="Y1150"/>
          <cell r="Z1150"/>
          <cell r="AA1150"/>
          <cell r="AB1150"/>
          <cell r="AC1150"/>
          <cell r="AD1150"/>
          <cell r="AE1150"/>
          <cell r="AF1150"/>
          <cell r="AG1150"/>
          <cell r="AH1150"/>
          <cell r="AI1150"/>
          <cell r="AJ1150"/>
          <cell r="AK1150"/>
          <cell r="AL1150"/>
          <cell r="AM1150"/>
          <cell r="AN1150"/>
          <cell r="AO1150"/>
          <cell r="AP1150"/>
          <cell r="AQ1150"/>
          <cell r="AR1150"/>
          <cell r="AS1150"/>
          <cell r="AT1150"/>
          <cell r="AU1150"/>
        </row>
        <row r="1151">
          <cell r="A1151"/>
          <cell r="B1151"/>
          <cell r="C1151"/>
          <cell r="D1151"/>
          <cell r="E1151"/>
          <cell r="F1151"/>
          <cell r="G1151"/>
          <cell r="H1151"/>
          <cell r="I1151"/>
          <cell r="J1151"/>
          <cell r="K1151"/>
          <cell r="L1151"/>
          <cell r="M1151"/>
          <cell r="N1151"/>
          <cell r="O1151"/>
          <cell r="P1151"/>
          <cell r="Q1151"/>
          <cell r="R1151"/>
          <cell r="S1151"/>
          <cell r="T1151"/>
          <cell r="U1151"/>
          <cell r="V1151"/>
          <cell r="W1151"/>
          <cell r="X1151"/>
          <cell r="Y1151"/>
          <cell r="Z1151"/>
          <cell r="AA1151"/>
          <cell r="AB1151"/>
          <cell r="AC1151"/>
          <cell r="AD1151"/>
          <cell r="AE1151"/>
          <cell r="AF1151"/>
          <cell r="AG1151"/>
          <cell r="AH1151"/>
          <cell r="AI1151"/>
          <cell r="AJ1151"/>
          <cell r="AK1151"/>
          <cell r="AL1151"/>
          <cell r="AM1151"/>
          <cell r="AN1151"/>
          <cell r="AO1151"/>
          <cell r="AP1151"/>
          <cell r="AQ1151"/>
          <cell r="AR1151"/>
          <cell r="AS1151"/>
          <cell r="AT1151"/>
          <cell r="AU1151"/>
        </row>
        <row r="1152">
          <cell r="A1152"/>
          <cell r="B1152"/>
          <cell r="C1152"/>
          <cell r="D1152"/>
          <cell r="E1152"/>
          <cell r="F1152"/>
          <cell r="G1152"/>
          <cell r="H1152"/>
          <cell r="I1152"/>
          <cell r="J1152"/>
          <cell r="K1152"/>
          <cell r="L1152"/>
          <cell r="M1152"/>
          <cell r="N1152"/>
          <cell r="O1152"/>
          <cell r="P1152"/>
          <cell r="Q1152"/>
          <cell r="R1152"/>
          <cell r="S1152"/>
          <cell r="T1152"/>
          <cell r="U1152"/>
          <cell r="V1152"/>
          <cell r="W1152"/>
          <cell r="X1152"/>
          <cell r="Y1152"/>
          <cell r="Z1152"/>
          <cell r="AA1152"/>
          <cell r="AB1152"/>
          <cell r="AC1152"/>
          <cell r="AD1152"/>
          <cell r="AE1152"/>
          <cell r="AF1152"/>
          <cell r="AG1152"/>
          <cell r="AH1152"/>
          <cell r="AI1152"/>
          <cell r="AJ1152"/>
          <cell r="AK1152"/>
          <cell r="AL1152"/>
          <cell r="AM1152"/>
          <cell r="AN1152"/>
          <cell r="AO1152"/>
          <cell r="AP1152"/>
          <cell r="AQ1152"/>
          <cell r="AR1152"/>
          <cell r="AS1152"/>
          <cell r="AT1152"/>
          <cell r="AU1152"/>
        </row>
        <row r="1153">
          <cell r="A1153"/>
          <cell r="B1153"/>
          <cell r="C1153"/>
          <cell r="D1153"/>
          <cell r="E1153"/>
          <cell r="F1153"/>
          <cell r="G1153"/>
          <cell r="H1153"/>
          <cell r="I1153"/>
          <cell r="J1153"/>
          <cell r="K1153"/>
          <cell r="L1153"/>
          <cell r="M1153"/>
          <cell r="N1153"/>
          <cell r="O1153"/>
          <cell r="P1153"/>
          <cell r="Q1153"/>
          <cell r="R1153"/>
          <cell r="S1153"/>
          <cell r="T1153"/>
          <cell r="U1153"/>
          <cell r="V1153"/>
          <cell r="W1153"/>
          <cell r="X1153"/>
          <cell r="Y1153"/>
          <cell r="Z1153"/>
          <cell r="AA1153"/>
          <cell r="AB1153"/>
          <cell r="AC1153"/>
          <cell r="AD1153"/>
          <cell r="AE1153"/>
          <cell r="AF1153"/>
          <cell r="AG1153"/>
          <cell r="AH1153"/>
          <cell r="AI1153"/>
          <cell r="AJ1153"/>
          <cell r="AK1153"/>
          <cell r="AL1153"/>
          <cell r="AM1153"/>
          <cell r="AN1153"/>
          <cell r="AO1153"/>
          <cell r="AP1153"/>
          <cell r="AQ1153"/>
          <cell r="AR1153"/>
          <cell r="AS1153"/>
          <cell r="AT1153"/>
          <cell r="AU1153"/>
        </row>
        <row r="1154">
          <cell r="A1154"/>
          <cell r="B1154"/>
          <cell r="C1154"/>
          <cell r="D1154"/>
          <cell r="E1154"/>
          <cell r="F1154"/>
          <cell r="G1154"/>
          <cell r="H1154"/>
          <cell r="I1154"/>
          <cell r="J1154"/>
          <cell r="K1154"/>
          <cell r="L1154"/>
          <cell r="M1154"/>
          <cell r="N1154"/>
          <cell r="O1154"/>
          <cell r="P1154"/>
          <cell r="Q1154"/>
          <cell r="R1154"/>
          <cell r="S1154"/>
          <cell r="T1154"/>
          <cell r="U1154"/>
          <cell r="V1154"/>
          <cell r="W1154"/>
          <cell r="X1154"/>
          <cell r="Y1154"/>
          <cell r="Z1154"/>
          <cell r="AA1154"/>
          <cell r="AB1154"/>
          <cell r="AC1154"/>
          <cell r="AD1154"/>
          <cell r="AE1154"/>
          <cell r="AF1154"/>
          <cell r="AG1154"/>
          <cell r="AH1154"/>
          <cell r="AI1154"/>
          <cell r="AJ1154"/>
          <cell r="AK1154"/>
          <cell r="AL1154"/>
          <cell r="AM1154"/>
          <cell r="AN1154"/>
          <cell r="AO1154"/>
          <cell r="AP1154"/>
          <cell r="AQ1154"/>
          <cell r="AR1154"/>
          <cell r="AS1154"/>
          <cell r="AT1154"/>
          <cell r="AU1154"/>
        </row>
        <row r="1155">
          <cell r="A1155"/>
          <cell r="B1155"/>
          <cell r="C1155"/>
          <cell r="D1155"/>
          <cell r="E1155"/>
          <cell r="F1155"/>
          <cell r="G1155"/>
          <cell r="H1155"/>
          <cell r="I1155"/>
          <cell r="J1155"/>
          <cell r="K1155"/>
          <cell r="L1155"/>
          <cell r="M1155"/>
          <cell r="N1155"/>
          <cell r="O1155"/>
          <cell r="P1155"/>
          <cell r="Q1155"/>
          <cell r="R1155"/>
          <cell r="S1155"/>
          <cell r="T1155"/>
          <cell r="U1155"/>
          <cell r="V1155"/>
          <cell r="W1155"/>
          <cell r="X1155"/>
          <cell r="Y1155"/>
          <cell r="Z1155"/>
          <cell r="AA1155"/>
          <cell r="AB1155"/>
          <cell r="AC1155"/>
          <cell r="AD1155"/>
          <cell r="AE1155"/>
          <cell r="AF1155"/>
          <cell r="AG1155"/>
          <cell r="AH1155"/>
          <cell r="AI1155"/>
          <cell r="AJ1155"/>
          <cell r="AK1155"/>
          <cell r="AL1155"/>
          <cell r="AM1155"/>
          <cell r="AN1155"/>
          <cell r="AO1155"/>
          <cell r="AP1155"/>
          <cell r="AQ1155"/>
          <cell r="AR1155"/>
          <cell r="AS1155"/>
          <cell r="AT1155"/>
          <cell r="AU1155"/>
        </row>
        <row r="1156">
          <cell r="A1156"/>
          <cell r="B1156"/>
          <cell r="C1156"/>
          <cell r="D1156"/>
          <cell r="E1156"/>
          <cell r="F1156"/>
          <cell r="G1156"/>
          <cell r="H1156"/>
          <cell r="I1156"/>
          <cell r="J1156"/>
          <cell r="K1156"/>
          <cell r="L1156"/>
          <cell r="M1156"/>
          <cell r="N1156"/>
          <cell r="O1156"/>
          <cell r="P1156"/>
          <cell r="Q1156"/>
          <cell r="R1156"/>
          <cell r="S1156"/>
          <cell r="T1156"/>
          <cell r="U1156"/>
          <cell r="V1156"/>
          <cell r="W1156"/>
          <cell r="X1156"/>
          <cell r="Y1156"/>
          <cell r="Z1156"/>
          <cell r="AA1156"/>
          <cell r="AB1156"/>
          <cell r="AC1156"/>
          <cell r="AD1156"/>
          <cell r="AE1156"/>
          <cell r="AF1156"/>
          <cell r="AG1156"/>
          <cell r="AH1156"/>
          <cell r="AI1156"/>
          <cell r="AJ1156"/>
          <cell r="AK1156"/>
          <cell r="AL1156"/>
          <cell r="AM1156"/>
          <cell r="AN1156"/>
          <cell r="AO1156"/>
          <cell r="AP1156"/>
          <cell r="AQ1156"/>
          <cell r="AR1156"/>
          <cell r="AS1156"/>
          <cell r="AT1156"/>
          <cell r="AU1156"/>
        </row>
        <row r="1157">
          <cell r="A1157"/>
          <cell r="B1157"/>
          <cell r="C1157"/>
          <cell r="D1157"/>
          <cell r="E1157"/>
          <cell r="F1157"/>
          <cell r="G1157"/>
          <cell r="H1157"/>
          <cell r="I1157"/>
          <cell r="J1157"/>
          <cell r="K1157"/>
          <cell r="L1157"/>
          <cell r="M1157"/>
          <cell r="N1157"/>
          <cell r="O1157"/>
          <cell r="P1157"/>
          <cell r="Q1157"/>
          <cell r="R1157"/>
          <cell r="S1157"/>
          <cell r="T1157"/>
          <cell r="U1157"/>
          <cell r="V1157"/>
          <cell r="W1157"/>
          <cell r="X1157"/>
          <cell r="Y1157"/>
          <cell r="Z1157"/>
          <cell r="AA1157"/>
          <cell r="AB1157"/>
          <cell r="AC1157"/>
          <cell r="AD1157"/>
          <cell r="AE1157"/>
          <cell r="AF1157"/>
          <cell r="AG1157"/>
          <cell r="AH1157"/>
          <cell r="AI1157"/>
          <cell r="AJ1157"/>
          <cell r="AK1157"/>
          <cell r="AL1157"/>
          <cell r="AM1157"/>
          <cell r="AN1157"/>
          <cell r="AO1157"/>
          <cell r="AP1157"/>
          <cell r="AQ1157"/>
          <cell r="AR1157"/>
          <cell r="AS1157"/>
          <cell r="AT1157"/>
          <cell r="AU1157"/>
        </row>
        <row r="1158">
          <cell r="A1158"/>
          <cell r="B1158"/>
          <cell r="C1158"/>
          <cell r="D1158"/>
          <cell r="E1158"/>
          <cell r="F1158"/>
          <cell r="G1158"/>
          <cell r="H1158"/>
          <cell r="I1158"/>
          <cell r="J1158"/>
          <cell r="K1158"/>
          <cell r="L1158"/>
          <cell r="M1158"/>
          <cell r="N1158"/>
          <cell r="O1158"/>
          <cell r="P1158"/>
          <cell r="Q1158"/>
          <cell r="R1158"/>
          <cell r="S1158"/>
          <cell r="T1158"/>
          <cell r="U1158"/>
          <cell r="V1158"/>
          <cell r="W1158"/>
          <cell r="X1158"/>
          <cell r="Y1158"/>
          <cell r="Z1158"/>
          <cell r="AA1158"/>
          <cell r="AB1158"/>
          <cell r="AC1158"/>
          <cell r="AD1158"/>
          <cell r="AE1158"/>
          <cell r="AF1158"/>
          <cell r="AG1158"/>
          <cell r="AH1158"/>
          <cell r="AI1158"/>
          <cell r="AJ1158"/>
          <cell r="AK1158"/>
          <cell r="AL1158"/>
          <cell r="AM1158"/>
          <cell r="AN1158"/>
          <cell r="AO1158"/>
          <cell r="AP1158"/>
          <cell r="AQ1158"/>
          <cell r="AR1158"/>
          <cell r="AS1158"/>
          <cell r="AT1158"/>
          <cell r="AU1158"/>
        </row>
        <row r="1159">
          <cell r="A1159"/>
          <cell r="B1159"/>
          <cell r="C1159"/>
          <cell r="D1159"/>
          <cell r="E1159"/>
          <cell r="F1159"/>
          <cell r="G1159"/>
          <cell r="H1159"/>
          <cell r="I1159"/>
          <cell r="J1159"/>
          <cell r="K1159"/>
          <cell r="L1159"/>
          <cell r="M1159"/>
          <cell r="N1159"/>
          <cell r="O1159"/>
          <cell r="P1159"/>
          <cell r="Q1159"/>
          <cell r="R1159"/>
          <cell r="S1159"/>
          <cell r="T1159"/>
          <cell r="U1159"/>
          <cell r="V1159"/>
          <cell r="W1159"/>
          <cell r="X1159"/>
          <cell r="Y1159"/>
          <cell r="Z1159"/>
          <cell r="AA1159"/>
          <cell r="AB1159"/>
          <cell r="AC1159"/>
          <cell r="AD1159"/>
          <cell r="AE1159"/>
          <cell r="AF1159"/>
          <cell r="AG1159"/>
          <cell r="AH1159"/>
          <cell r="AI1159"/>
          <cell r="AJ1159"/>
          <cell r="AK1159"/>
          <cell r="AL1159"/>
          <cell r="AM1159"/>
          <cell r="AN1159"/>
          <cell r="AO1159"/>
          <cell r="AP1159"/>
          <cell r="AQ1159"/>
          <cell r="AR1159"/>
          <cell r="AS1159"/>
          <cell r="AT1159"/>
          <cell r="AU1159"/>
        </row>
        <row r="1160">
          <cell r="A1160"/>
          <cell r="B1160"/>
          <cell r="C1160"/>
          <cell r="D1160"/>
          <cell r="E1160"/>
          <cell r="F1160"/>
          <cell r="G1160"/>
          <cell r="H1160"/>
          <cell r="I1160"/>
          <cell r="J1160"/>
          <cell r="K1160"/>
          <cell r="L1160"/>
          <cell r="M1160"/>
          <cell r="N1160"/>
          <cell r="O1160"/>
          <cell r="P1160"/>
          <cell r="Q1160"/>
          <cell r="R1160"/>
          <cell r="S1160"/>
          <cell r="T1160"/>
          <cell r="U1160"/>
          <cell r="V1160"/>
          <cell r="W1160"/>
          <cell r="X1160"/>
          <cell r="Y1160"/>
          <cell r="Z1160"/>
          <cell r="AA1160"/>
          <cell r="AB1160"/>
          <cell r="AC1160"/>
          <cell r="AD1160"/>
          <cell r="AE1160"/>
          <cell r="AF1160"/>
          <cell r="AG1160"/>
          <cell r="AH1160"/>
          <cell r="AI1160"/>
          <cell r="AJ1160"/>
          <cell r="AK1160"/>
          <cell r="AL1160"/>
          <cell r="AM1160"/>
          <cell r="AN1160"/>
          <cell r="AO1160"/>
          <cell r="AP1160"/>
          <cell r="AQ1160"/>
          <cell r="AR1160"/>
          <cell r="AS1160"/>
          <cell r="AT1160"/>
          <cell r="AU1160"/>
        </row>
        <row r="1161">
          <cell r="A1161"/>
          <cell r="B1161"/>
          <cell r="C1161"/>
          <cell r="D1161"/>
          <cell r="E1161"/>
          <cell r="F1161"/>
          <cell r="G1161"/>
          <cell r="H1161"/>
          <cell r="I1161"/>
          <cell r="J1161"/>
          <cell r="K1161"/>
          <cell r="L1161"/>
          <cell r="M1161"/>
          <cell r="N1161"/>
          <cell r="O1161"/>
          <cell r="P1161"/>
          <cell r="Q1161"/>
          <cell r="R1161"/>
          <cell r="S1161"/>
          <cell r="T1161"/>
          <cell r="U1161"/>
          <cell r="V1161"/>
          <cell r="W1161"/>
          <cell r="X1161"/>
          <cell r="Y1161"/>
          <cell r="Z1161"/>
          <cell r="AA1161"/>
          <cell r="AB1161"/>
          <cell r="AC1161"/>
          <cell r="AD1161"/>
          <cell r="AE1161"/>
          <cell r="AF1161"/>
          <cell r="AG1161"/>
          <cell r="AH1161"/>
          <cell r="AI1161"/>
          <cell r="AJ1161"/>
          <cell r="AK1161"/>
          <cell r="AL1161"/>
          <cell r="AM1161"/>
          <cell r="AN1161"/>
          <cell r="AO1161"/>
          <cell r="AP1161"/>
          <cell r="AQ1161"/>
          <cell r="AR1161"/>
          <cell r="AS1161"/>
          <cell r="AT1161"/>
          <cell r="AU1161"/>
        </row>
        <row r="1162">
          <cell r="A1162"/>
          <cell r="B1162"/>
          <cell r="C1162"/>
          <cell r="D1162"/>
          <cell r="E1162"/>
          <cell r="F1162"/>
          <cell r="G1162"/>
          <cell r="H1162"/>
          <cell r="I1162"/>
          <cell r="J1162"/>
          <cell r="K1162"/>
          <cell r="L1162"/>
          <cell r="M1162"/>
          <cell r="N1162"/>
          <cell r="O1162"/>
          <cell r="P1162"/>
          <cell r="Q1162"/>
          <cell r="R1162"/>
          <cell r="S1162"/>
          <cell r="T1162"/>
          <cell r="U1162"/>
          <cell r="V1162"/>
          <cell r="W1162"/>
          <cell r="X1162"/>
          <cell r="Y1162"/>
          <cell r="Z1162"/>
          <cell r="AA1162"/>
          <cell r="AB1162"/>
          <cell r="AC1162"/>
          <cell r="AD1162"/>
          <cell r="AE1162"/>
          <cell r="AF1162"/>
          <cell r="AG1162"/>
          <cell r="AH1162"/>
          <cell r="AI1162"/>
          <cell r="AJ1162"/>
          <cell r="AK1162"/>
          <cell r="AL1162"/>
          <cell r="AM1162"/>
          <cell r="AN1162"/>
          <cell r="AO1162"/>
          <cell r="AP1162"/>
          <cell r="AQ1162"/>
          <cell r="AR1162"/>
          <cell r="AS1162"/>
          <cell r="AT1162"/>
          <cell r="AU1162"/>
        </row>
        <row r="1163">
          <cell r="A1163"/>
          <cell r="B1163"/>
          <cell r="C1163"/>
          <cell r="D1163"/>
          <cell r="E1163"/>
          <cell r="F1163"/>
          <cell r="G1163"/>
          <cell r="H1163"/>
          <cell r="I1163"/>
          <cell r="J1163"/>
          <cell r="K1163"/>
          <cell r="L1163"/>
          <cell r="M1163"/>
          <cell r="N1163"/>
          <cell r="O1163"/>
          <cell r="P1163"/>
          <cell r="Q1163"/>
          <cell r="R1163"/>
          <cell r="S1163"/>
          <cell r="T1163"/>
          <cell r="U1163"/>
          <cell r="V1163"/>
          <cell r="W1163"/>
          <cell r="X1163"/>
          <cell r="Y1163"/>
          <cell r="Z1163"/>
          <cell r="AA1163"/>
          <cell r="AB1163"/>
          <cell r="AC1163"/>
          <cell r="AD1163"/>
          <cell r="AE1163"/>
          <cell r="AF1163"/>
          <cell r="AG1163"/>
          <cell r="AH1163"/>
          <cell r="AI1163"/>
          <cell r="AJ1163"/>
          <cell r="AK1163"/>
          <cell r="AL1163"/>
          <cell r="AM1163"/>
          <cell r="AN1163"/>
          <cell r="AO1163"/>
          <cell r="AP1163"/>
          <cell r="AQ1163"/>
          <cell r="AR1163"/>
          <cell r="AS1163"/>
          <cell r="AT1163"/>
          <cell r="AU1163"/>
        </row>
        <row r="1164">
          <cell r="A1164"/>
          <cell r="B1164"/>
          <cell r="C1164"/>
          <cell r="D1164"/>
          <cell r="E1164"/>
          <cell r="F1164"/>
          <cell r="G1164"/>
          <cell r="H1164"/>
          <cell r="I1164"/>
          <cell r="J1164"/>
          <cell r="K1164"/>
          <cell r="L1164"/>
          <cell r="M1164"/>
          <cell r="N1164"/>
          <cell r="O1164"/>
          <cell r="P1164"/>
          <cell r="Q1164"/>
          <cell r="R1164"/>
          <cell r="S1164"/>
          <cell r="T1164"/>
          <cell r="U1164"/>
          <cell r="V1164"/>
          <cell r="W1164"/>
          <cell r="X1164"/>
          <cell r="Y1164"/>
          <cell r="Z1164"/>
          <cell r="AA1164"/>
          <cell r="AB1164"/>
          <cell r="AC1164"/>
          <cell r="AD1164"/>
          <cell r="AE1164"/>
          <cell r="AF1164"/>
          <cell r="AG1164"/>
          <cell r="AH1164"/>
          <cell r="AI1164"/>
          <cell r="AJ1164"/>
          <cell r="AK1164"/>
          <cell r="AL1164"/>
          <cell r="AM1164"/>
          <cell r="AN1164"/>
          <cell r="AO1164"/>
          <cell r="AP1164"/>
          <cell r="AQ1164"/>
          <cell r="AR1164"/>
          <cell r="AS1164"/>
          <cell r="AT1164"/>
          <cell r="AU1164"/>
        </row>
        <row r="1165">
          <cell r="A1165"/>
          <cell r="B1165"/>
          <cell r="C1165"/>
          <cell r="D1165"/>
          <cell r="E1165"/>
          <cell r="F1165"/>
          <cell r="G1165"/>
          <cell r="H1165"/>
          <cell r="I1165"/>
          <cell r="J1165"/>
          <cell r="K1165"/>
          <cell r="L1165"/>
          <cell r="M1165"/>
          <cell r="N1165"/>
          <cell r="O1165"/>
          <cell r="P1165"/>
          <cell r="Q1165"/>
          <cell r="R1165"/>
          <cell r="S1165"/>
          <cell r="T1165"/>
          <cell r="U1165"/>
          <cell r="V1165"/>
          <cell r="W1165"/>
          <cell r="X1165"/>
          <cell r="Y1165"/>
          <cell r="Z1165"/>
          <cell r="AA1165"/>
          <cell r="AB1165"/>
          <cell r="AC1165"/>
          <cell r="AD1165"/>
          <cell r="AE1165"/>
          <cell r="AF1165"/>
          <cell r="AG1165"/>
          <cell r="AH1165"/>
          <cell r="AI1165"/>
          <cell r="AJ1165"/>
          <cell r="AK1165"/>
          <cell r="AL1165"/>
          <cell r="AM1165"/>
          <cell r="AN1165"/>
          <cell r="AO1165"/>
          <cell r="AP1165"/>
          <cell r="AQ1165"/>
          <cell r="AR1165"/>
          <cell r="AS1165"/>
          <cell r="AT1165"/>
          <cell r="AU1165"/>
        </row>
        <row r="1166">
          <cell r="A1166"/>
          <cell r="B1166"/>
          <cell r="C1166"/>
          <cell r="D1166"/>
          <cell r="E1166"/>
          <cell r="F1166"/>
          <cell r="G1166"/>
          <cell r="H1166"/>
          <cell r="I1166"/>
          <cell r="J1166"/>
          <cell r="K1166"/>
          <cell r="L1166"/>
          <cell r="M1166"/>
          <cell r="N1166"/>
          <cell r="O1166"/>
          <cell r="P1166"/>
          <cell r="Q1166"/>
          <cell r="R1166"/>
          <cell r="S1166"/>
          <cell r="T1166"/>
          <cell r="U1166"/>
          <cell r="V1166"/>
          <cell r="W1166"/>
          <cell r="X1166"/>
          <cell r="Y1166"/>
          <cell r="Z1166"/>
          <cell r="AA1166"/>
          <cell r="AB1166"/>
          <cell r="AC1166"/>
          <cell r="AD1166"/>
          <cell r="AE1166"/>
          <cell r="AF1166"/>
          <cell r="AG1166"/>
          <cell r="AH1166"/>
          <cell r="AI1166"/>
          <cell r="AJ1166"/>
          <cell r="AK1166"/>
          <cell r="AL1166"/>
          <cell r="AM1166"/>
          <cell r="AN1166"/>
          <cell r="AO1166"/>
          <cell r="AP1166"/>
          <cell r="AQ1166"/>
          <cell r="AR1166"/>
          <cell r="AS1166"/>
          <cell r="AT1166"/>
          <cell r="AU1166"/>
        </row>
        <row r="1167">
          <cell r="A1167"/>
          <cell r="B1167"/>
          <cell r="C1167"/>
          <cell r="D1167"/>
          <cell r="E1167"/>
          <cell r="F1167"/>
          <cell r="G1167"/>
          <cell r="H1167"/>
          <cell r="I1167"/>
          <cell r="J1167"/>
          <cell r="K1167"/>
          <cell r="L1167"/>
          <cell r="M1167"/>
          <cell r="N1167"/>
          <cell r="O1167"/>
          <cell r="P1167"/>
          <cell r="Q1167"/>
          <cell r="R1167"/>
          <cell r="S1167"/>
          <cell r="T1167"/>
          <cell r="U1167"/>
          <cell r="V1167"/>
          <cell r="W1167"/>
          <cell r="X1167"/>
          <cell r="Y1167"/>
          <cell r="Z1167"/>
          <cell r="AA1167"/>
          <cell r="AB1167"/>
          <cell r="AC1167"/>
          <cell r="AD1167"/>
          <cell r="AE1167"/>
          <cell r="AF1167"/>
          <cell r="AG1167"/>
          <cell r="AH1167"/>
          <cell r="AI1167"/>
          <cell r="AJ1167"/>
          <cell r="AK1167"/>
          <cell r="AL1167"/>
          <cell r="AM1167"/>
          <cell r="AN1167"/>
          <cell r="AO1167"/>
          <cell r="AP1167"/>
          <cell r="AQ1167"/>
          <cell r="AR1167"/>
          <cell r="AS1167"/>
          <cell r="AT1167"/>
          <cell r="AU1167"/>
        </row>
        <row r="1168">
          <cell r="A1168"/>
          <cell r="B1168"/>
          <cell r="C1168"/>
          <cell r="D1168"/>
          <cell r="E1168"/>
          <cell r="F1168"/>
          <cell r="G1168"/>
          <cell r="H1168"/>
          <cell r="I1168"/>
          <cell r="J1168"/>
          <cell r="K1168"/>
          <cell r="L1168"/>
          <cell r="M1168"/>
          <cell r="N1168"/>
          <cell r="O1168"/>
          <cell r="P1168"/>
          <cell r="Q1168"/>
          <cell r="R1168"/>
          <cell r="S1168"/>
          <cell r="T1168"/>
          <cell r="U1168"/>
          <cell r="V1168"/>
          <cell r="W1168"/>
          <cell r="X1168"/>
          <cell r="Y1168"/>
          <cell r="Z1168"/>
          <cell r="AA1168"/>
          <cell r="AB1168"/>
          <cell r="AC1168"/>
          <cell r="AD1168"/>
          <cell r="AE1168"/>
          <cell r="AF1168"/>
          <cell r="AG1168"/>
          <cell r="AH1168"/>
          <cell r="AI1168"/>
          <cell r="AJ1168"/>
          <cell r="AK1168"/>
          <cell r="AL1168"/>
          <cell r="AM1168"/>
          <cell r="AN1168"/>
          <cell r="AO1168"/>
          <cell r="AP1168"/>
          <cell r="AQ1168"/>
          <cell r="AR1168"/>
          <cell r="AS1168"/>
          <cell r="AT1168"/>
          <cell r="AU1168"/>
        </row>
        <row r="1169">
          <cell r="A1169"/>
          <cell r="B1169"/>
          <cell r="C1169"/>
          <cell r="D1169"/>
          <cell r="E1169"/>
          <cell r="F1169"/>
          <cell r="G1169"/>
          <cell r="H1169"/>
          <cell r="I1169"/>
          <cell r="J1169"/>
          <cell r="K1169"/>
          <cell r="L1169"/>
          <cell r="M1169"/>
          <cell r="N1169"/>
          <cell r="O1169"/>
          <cell r="P1169"/>
          <cell r="Q1169"/>
          <cell r="R1169"/>
          <cell r="S1169"/>
          <cell r="T1169"/>
          <cell r="U1169"/>
          <cell r="V1169"/>
          <cell r="W1169"/>
          <cell r="X1169"/>
          <cell r="Y1169"/>
          <cell r="Z1169"/>
          <cell r="AA1169"/>
          <cell r="AB1169"/>
          <cell r="AC1169"/>
          <cell r="AD1169"/>
          <cell r="AE1169"/>
          <cell r="AF1169"/>
          <cell r="AG1169"/>
          <cell r="AH1169"/>
          <cell r="AI1169"/>
          <cell r="AJ1169"/>
          <cell r="AK1169"/>
          <cell r="AL1169"/>
          <cell r="AM1169"/>
          <cell r="AN1169"/>
          <cell r="AO1169"/>
          <cell r="AP1169"/>
          <cell r="AQ1169"/>
          <cell r="AR1169"/>
          <cell r="AS1169"/>
          <cell r="AT1169"/>
          <cell r="AU1169"/>
        </row>
        <row r="1170">
          <cell r="A1170"/>
          <cell r="B1170"/>
          <cell r="C1170"/>
          <cell r="D1170"/>
          <cell r="E1170"/>
          <cell r="F1170"/>
          <cell r="G1170"/>
          <cell r="H1170"/>
          <cell r="I1170"/>
          <cell r="J1170"/>
          <cell r="K1170"/>
          <cell r="L1170"/>
          <cell r="M1170"/>
          <cell r="N1170"/>
          <cell r="O1170"/>
          <cell r="P1170"/>
          <cell r="Q1170"/>
          <cell r="R1170"/>
          <cell r="S1170"/>
          <cell r="T1170"/>
          <cell r="U1170"/>
          <cell r="V1170"/>
          <cell r="W1170"/>
          <cell r="X1170"/>
          <cell r="Y1170"/>
          <cell r="Z1170"/>
          <cell r="AA1170"/>
          <cell r="AB1170"/>
          <cell r="AC1170"/>
          <cell r="AD1170"/>
          <cell r="AE1170"/>
          <cell r="AF1170"/>
          <cell r="AG1170"/>
          <cell r="AH1170"/>
          <cell r="AI1170"/>
          <cell r="AJ1170"/>
          <cell r="AK1170"/>
          <cell r="AL1170"/>
          <cell r="AM1170"/>
          <cell r="AN1170"/>
          <cell r="AO1170"/>
          <cell r="AP1170"/>
          <cell r="AQ1170"/>
          <cell r="AR1170"/>
          <cell r="AS1170"/>
          <cell r="AT1170"/>
          <cell r="AU1170"/>
        </row>
        <row r="1171">
          <cell r="A1171"/>
          <cell r="B1171"/>
          <cell r="C1171"/>
          <cell r="D1171"/>
          <cell r="E1171"/>
          <cell r="F1171"/>
          <cell r="G1171"/>
          <cell r="H1171"/>
          <cell r="I1171"/>
          <cell r="J1171"/>
          <cell r="K1171"/>
          <cell r="L1171"/>
          <cell r="M1171"/>
          <cell r="N1171"/>
          <cell r="O1171"/>
          <cell r="P1171"/>
          <cell r="Q1171"/>
          <cell r="R1171"/>
          <cell r="S1171"/>
          <cell r="T1171"/>
          <cell r="U1171"/>
          <cell r="V1171"/>
          <cell r="W1171"/>
          <cell r="X1171"/>
          <cell r="Y1171"/>
          <cell r="Z1171"/>
          <cell r="AA1171"/>
          <cell r="AB1171"/>
          <cell r="AC1171"/>
          <cell r="AD1171"/>
          <cell r="AE1171"/>
          <cell r="AF1171"/>
          <cell r="AG1171"/>
          <cell r="AH1171"/>
          <cell r="AI1171"/>
          <cell r="AJ1171"/>
          <cell r="AK1171"/>
          <cell r="AL1171"/>
          <cell r="AM1171"/>
          <cell r="AN1171"/>
          <cell r="AO1171"/>
          <cell r="AP1171"/>
          <cell r="AQ1171"/>
          <cell r="AR1171"/>
          <cell r="AS1171"/>
          <cell r="AT1171"/>
          <cell r="AU1171"/>
        </row>
        <row r="1172">
          <cell r="A1172"/>
          <cell r="B1172"/>
          <cell r="C1172"/>
          <cell r="D1172"/>
          <cell r="E1172"/>
          <cell r="F1172"/>
          <cell r="G1172"/>
          <cell r="H1172"/>
          <cell r="I1172"/>
          <cell r="J1172"/>
          <cell r="K1172"/>
          <cell r="L1172"/>
          <cell r="M1172"/>
          <cell r="N1172"/>
          <cell r="O1172"/>
          <cell r="P1172"/>
          <cell r="Q1172"/>
          <cell r="R1172"/>
          <cell r="S1172"/>
          <cell r="T1172"/>
          <cell r="U1172"/>
          <cell r="V1172"/>
          <cell r="W1172"/>
          <cell r="X1172"/>
          <cell r="Y1172"/>
          <cell r="Z1172"/>
          <cell r="AA1172"/>
          <cell r="AB1172"/>
          <cell r="AC1172"/>
          <cell r="AD1172"/>
          <cell r="AE1172"/>
          <cell r="AF1172"/>
          <cell r="AG1172"/>
          <cell r="AH1172"/>
          <cell r="AI1172"/>
          <cell r="AJ1172"/>
          <cell r="AK1172"/>
          <cell r="AL1172"/>
          <cell r="AM1172"/>
          <cell r="AN1172"/>
          <cell r="AO1172"/>
          <cell r="AP1172"/>
          <cell r="AQ1172"/>
          <cell r="AR1172"/>
          <cell r="AS1172"/>
          <cell r="AT1172"/>
          <cell r="AU1172"/>
        </row>
        <row r="1173">
          <cell r="A1173"/>
          <cell r="B1173"/>
          <cell r="C1173"/>
          <cell r="D1173"/>
          <cell r="E1173"/>
          <cell r="F1173"/>
          <cell r="G1173"/>
          <cell r="H1173"/>
          <cell r="I1173"/>
          <cell r="J1173"/>
          <cell r="K1173"/>
          <cell r="L1173"/>
          <cell r="M1173"/>
          <cell r="N1173"/>
          <cell r="O1173"/>
          <cell r="P1173"/>
          <cell r="Q1173"/>
          <cell r="R1173"/>
          <cell r="S1173"/>
          <cell r="T1173"/>
          <cell r="U1173"/>
          <cell r="V1173"/>
          <cell r="W1173"/>
          <cell r="X1173"/>
          <cell r="Y1173"/>
          <cell r="Z1173"/>
          <cell r="AA1173"/>
          <cell r="AB1173"/>
          <cell r="AC1173"/>
          <cell r="AD1173"/>
          <cell r="AE1173"/>
          <cell r="AF1173"/>
          <cell r="AG1173"/>
          <cell r="AH1173"/>
          <cell r="AI1173"/>
          <cell r="AJ1173"/>
          <cell r="AK1173"/>
          <cell r="AL1173"/>
          <cell r="AM1173"/>
          <cell r="AN1173"/>
          <cell r="AO1173"/>
          <cell r="AP1173"/>
          <cell r="AQ1173"/>
          <cell r="AR1173"/>
          <cell r="AS1173"/>
          <cell r="AT1173"/>
          <cell r="AU1173"/>
        </row>
        <row r="1174">
          <cell r="A1174"/>
          <cell r="B1174"/>
          <cell r="C1174"/>
          <cell r="D1174"/>
          <cell r="E1174"/>
          <cell r="F1174"/>
          <cell r="G1174"/>
          <cell r="H1174"/>
          <cell r="I1174"/>
          <cell r="J1174"/>
          <cell r="K1174"/>
          <cell r="L1174"/>
          <cell r="M1174"/>
          <cell r="N1174"/>
          <cell r="O1174"/>
          <cell r="P1174"/>
          <cell r="Q1174"/>
          <cell r="R1174"/>
          <cell r="S1174"/>
          <cell r="T1174"/>
          <cell r="U1174"/>
          <cell r="V1174"/>
          <cell r="W1174"/>
          <cell r="X1174"/>
          <cell r="Y1174"/>
          <cell r="Z1174"/>
          <cell r="AA1174"/>
          <cell r="AB1174"/>
          <cell r="AC1174"/>
          <cell r="AD1174"/>
          <cell r="AE1174"/>
          <cell r="AF1174"/>
          <cell r="AG1174"/>
          <cell r="AH1174"/>
          <cell r="AI1174"/>
          <cell r="AJ1174"/>
          <cell r="AK1174"/>
          <cell r="AL1174"/>
          <cell r="AM1174"/>
          <cell r="AN1174"/>
          <cell r="AO1174"/>
          <cell r="AP1174"/>
          <cell r="AQ1174"/>
          <cell r="AR1174"/>
          <cell r="AS1174"/>
          <cell r="AT1174"/>
          <cell r="AU1174"/>
        </row>
        <row r="1175">
          <cell r="A1175"/>
          <cell r="B1175"/>
          <cell r="C1175"/>
          <cell r="D1175"/>
          <cell r="E1175"/>
          <cell r="F1175"/>
          <cell r="G1175"/>
          <cell r="H1175"/>
          <cell r="I1175"/>
          <cell r="J1175"/>
          <cell r="K1175"/>
          <cell r="L1175"/>
          <cell r="M1175"/>
          <cell r="N1175"/>
          <cell r="O1175"/>
          <cell r="P1175"/>
          <cell r="Q1175"/>
          <cell r="R1175"/>
          <cell r="S1175"/>
          <cell r="T1175"/>
          <cell r="U1175"/>
          <cell r="V1175"/>
          <cell r="W1175"/>
          <cell r="X1175"/>
          <cell r="Y1175"/>
          <cell r="Z1175"/>
          <cell r="AA1175"/>
          <cell r="AB1175"/>
          <cell r="AC1175"/>
          <cell r="AD1175"/>
          <cell r="AE1175"/>
          <cell r="AF1175"/>
          <cell r="AG1175"/>
          <cell r="AH1175"/>
          <cell r="AI1175"/>
          <cell r="AJ1175"/>
          <cell r="AK1175"/>
          <cell r="AL1175"/>
          <cell r="AM1175"/>
          <cell r="AN1175"/>
          <cell r="AO1175"/>
          <cell r="AP1175"/>
          <cell r="AQ1175"/>
          <cell r="AR1175"/>
          <cell r="AS1175"/>
          <cell r="AT1175"/>
          <cell r="AU1175"/>
        </row>
        <row r="1176">
          <cell r="A1176"/>
          <cell r="B1176"/>
          <cell r="C1176"/>
          <cell r="D1176"/>
          <cell r="E1176"/>
          <cell r="F1176"/>
          <cell r="G1176"/>
          <cell r="H1176"/>
          <cell r="I1176"/>
          <cell r="J1176"/>
          <cell r="K1176"/>
          <cell r="L1176"/>
          <cell r="M1176"/>
          <cell r="N1176"/>
          <cell r="O1176"/>
          <cell r="P1176"/>
          <cell r="Q1176"/>
          <cell r="R1176"/>
          <cell r="S1176"/>
          <cell r="T1176"/>
          <cell r="U1176"/>
          <cell r="V1176"/>
          <cell r="W1176"/>
          <cell r="X1176"/>
          <cell r="Y1176"/>
          <cell r="Z1176"/>
          <cell r="AA1176"/>
          <cell r="AB1176"/>
          <cell r="AC1176"/>
          <cell r="AD1176"/>
          <cell r="AE1176"/>
          <cell r="AF1176"/>
          <cell r="AG1176"/>
          <cell r="AH1176"/>
          <cell r="AI1176"/>
          <cell r="AJ1176"/>
          <cell r="AK1176"/>
          <cell r="AL1176"/>
          <cell r="AM1176"/>
          <cell r="AN1176"/>
          <cell r="AO1176"/>
          <cell r="AP1176"/>
          <cell r="AQ1176"/>
          <cell r="AR1176"/>
          <cell r="AS1176"/>
          <cell r="AT1176"/>
          <cell r="AU1176"/>
        </row>
        <row r="1177">
          <cell r="A1177"/>
          <cell r="B1177"/>
          <cell r="C1177"/>
          <cell r="D1177"/>
          <cell r="E1177"/>
          <cell r="F1177"/>
          <cell r="G1177"/>
          <cell r="H1177"/>
          <cell r="I1177"/>
          <cell r="J1177"/>
          <cell r="K1177"/>
          <cell r="L1177"/>
          <cell r="M1177"/>
          <cell r="N1177"/>
          <cell r="O1177"/>
          <cell r="P1177"/>
          <cell r="Q1177"/>
          <cell r="R1177"/>
          <cell r="S1177"/>
          <cell r="T1177"/>
          <cell r="U1177"/>
          <cell r="V1177"/>
          <cell r="W1177"/>
          <cell r="X1177"/>
          <cell r="Y1177"/>
          <cell r="Z1177"/>
          <cell r="AA1177"/>
          <cell r="AB1177"/>
          <cell r="AC1177"/>
          <cell r="AD1177"/>
          <cell r="AE1177"/>
          <cell r="AF1177"/>
          <cell r="AG1177"/>
          <cell r="AH1177"/>
          <cell r="AI1177"/>
          <cell r="AJ1177"/>
          <cell r="AK1177"/>
          <cell r="AL1177"/>
          <cell r="AM1177"/>
          <cell r="AN1177"/>
          <cell r="AO1177"/>
          <cell r="AP1177"/>
          <cell r="AQ1177"/>
          <cell r="AR1177"/>
          <cell r="AS1177"/>
          <cell r="AT1177"/>
          <cell r="AU1177"/>
        </row>
        <row r="1178">
          <cell r="A1178"/>
          <cell r="B1178"/>
          <cell r="C1178"/>
          <cell r="D1178"/>
          <cell r="E1178"/>
          <cell r="F1178"/>
          <cell r="G1178"/>
          <cell r="H1178"/>
          <cell r="I1178"/>
          <cell r="J1178"/>
          <cell r="K1178"/>
          <cell r="L1178"/>
          <cell r="M1178"/>
          <cell r="N1178"/>
          <cell r="O1178"/>
          <cell r="P1178"/>
          <cell r="Q1178"/>
          <cell r="R1178"/>
          <cell r="S1178"/>
          <cell r="T1178"/>
          <cell r="U1178"/>
          <cell r="V1178"/>
          <cell r="W1178"/>
          <cell r="X1178"/>
          <cell r="Y1178"/>
          <cell r="Z1178"/>
          <cell r="AA1178"/>
          <cell r="AB1178"/>
          <cell r="AC1178"/>
          <cell r="AD1178"/>
          <cell r="AE1178"/>
          <cell r="AF1178"/>
          <cell r="AG1178"/>
          <cell r="AH1178"/>
          <cell r="AI1178"/>
          <cell r="AJ1178"/>
          <cell r="AK1178"/>
          <cell r="AL1178"/>
          <cell r="AM1178"/>
          <cell r="AN1178"/>
          <cell r="AO1178"/>
          <cell r="AP1178"/>
          <cell r="AQ1178"/>
          <cell r="AR1178"/>
          <cell r="AS1178"/>
          <cell r="AT1178"/>
          <cell r="AU1178"/>
        </row>
        <row r="1179">
          <cell r="A1179"/>
          <cell r="B1179"/>
          <cell r="C1179"/>
          <cell r="D1179"/>
          <cell r="E1179"/>
          <cell r="F1179"/>
          <cell r="G1179"/>
          <cell r="H1179"/>
          <cell r="I1179"/>
          <cell r="J1179"/>
          <cell r="K1179"/>
          <cell r="L1179"/>
          <cell r="M1179"/>
          <cell r="N1179"/>
          <cell r="O1179"/>
          <cell r="P1179"/>
          <cell r="Q1179"/>
          <cell r="R1179"/>
          <cell r="S1179"/>
          <cell r="T1179"/>
          <cell r="U1179"/>
          <cell r="V1179"/>
          <cell r="W1179"/>
          <cell r="X1179"/>
          <cell r="Y1179"/>
          <cell r="Z1179"/>
          <cell r="AA1179"/>
          <cell r="AB1179"/>
          <cell r="AC1179"/>
          <cell r="AD1179"/>
          <cell r="AE1179"/>
          <cell r="AF1179"/>
          <cell r="AG1179"/>
          <cell r="AH1179"/>
          <cell r="AI1179"/>
          <cell r="AJ1179"/>
          <cell r="AK1179"/>
          <cell r="AL1179"/>
          <cell r="AM1179"/>
          <cell r="AN1179"/>
          <cell r="AO1179"/>
          <cell r="AP1179"/>
          <cell r="AQ1179"/>
          <cell r="AR1179"/>
          <cell r="AS1179"/>
          <cell r="AT1179"/>
          <cell r="AU1179"/>
        </row>
        <row r="1180">
          <cell r="A1180"/>
          <cell r="B1180"/>
          <cell r="C1180"/>
          <cell r="D1180"/>
          <cell r="E1180"/>
          <cell r="F1180"/>
          <cell r="G1180"/>
          <cell r="H1180"/>
          <cell r="I1180"/>
          <cell r="J1180"/>
          <cell r="K1180"/>
          <cell r="L1180"/>
          <cell r="M1180"/>
          <cell r="N1180"/>
          <cell r="O1180"/>
          <cell r="P1180"/>
          <cell r="Q1180"/>
          <cell r="R1180"/>
          <cell r="S1180"/>
          <cell r="T1180"/>
          <cell r="U1180"/>
          <cell r="V1180"/>
          <cell r="W1180"/>
          <cell r="X1180"/>
          <cell r="Y1180"/>
          <cell r="Z1180"/>
          <cell r="AA1180"/>
          <cell r="AB1180"/>
          <cell r="AC1180"/>
          <cell r="AD1180"/>
          <cell r="AE1180"/>
          <cell r="AF1180"/>
          <cell r="AG1180"/>
          <cell r="AH1180"/>
          <cell r="AI1180"/>
          <cell r="AJ1180"/>
          <cell r="AK1180"/>
          <cell r="AL1180"/>
          <cell r="AM1180"/>
          <cell r="AN1180"/>
          <cell r="AO1180"/>
          <cell r="AP1180"/>
          <cell r="AQ1180"/>
          <cell r="AR1180"/>
          <cell r="AS1180"/>
          <cell r="AT1180"/>
          <cell r="AU1180"/>
        </row>
        <row r="1181">
          <cell r="A1181"/>
          <cell r="B1181"/>
          <cell r="C1181"/>
          <cell r="D1181"/>
          <cell r="E1181"/>
          <cell r="F1181"/>
          <cell r="G1181"/>
          <cell r="H1181"/>
          <cell r="I1181"/>
          <cell r="J1181"/>
          <cell r="K1181"/>
          <cell r="L1181"/>
          <cell r="M1181"/>
          <cell r="N1181"/>
          <cell r="O1181"/>
          <cell r="P1181"/>
          <cell r="Q1181"/>
          <cell r="R1181"/>
          <cell r="S1181"/>
          <cell r="T1181"/>
          <cell r="U1181"/>
          <cell r="V1181"/>
          <cell r="W1181"/>
          <cell r="X1181"/>
          <cell r="Y1181"/>
          <cell r="Z1181"/>
          <cell r="AA1181"/>
          <cell r="AB1181"/>
          <cell r="AC1181"/>
          <cell r="AD1181"/>
          <cell r="AE1181"/>
          <cell r="AF1181"/>
          <cell r="AG1181"/>
          <cell r="AH1181"/>
          <cell r="AI1181"/>
          <cell r="AJ1181"/>
          <cell r="AK1181"/>
          <cell r="AL1181"/>
          <cell r="AM1181"/>
          <cell r="AN1181"/>
          <cell r="AO1181"/>
          <cell r="AP1181"/>
          <cell r="AQ1181"/>
          <cell r="AR1181"/>
          <cell r="AS1181"/>
          <cell r="AT1181"/>
          <cell r="AU1181"/>
        </row>
        <row r="1182">
          <cell r="A1182"/>
          <cell r="B1182"/>
          <cell r="C1182"/>
          <cell r="D1182"/>
          <cell r="E1182"/>
          <cell r="F1182"/>
          <cell r="G1182"/>
          <cell r="H1182"/>
          <cell r="I1182"/>
          <cell r="J1182"/>
          <cell r="K1182"/>
          <cell r="L1182"/>
          <cell r="M1182"/>
          <cell r="N1182"/>
          <cell r="O1182"/>
          <cell r="P1182"/>
          <cell r="Q1182"/>
          <cell r="R1182"/>
          <cell r="S1182"/>
          <cell r="T1182"/>
          <cell r="U1182"/>
          <cell r="V1182"/>
          <cell r="W1182"/>
          <cell r="X1182"/>
          <cell r="Y1182"/>
          <cell r="Z1182"/>
          <cell r="AA1182"/>
          <cell r="AB1182"/>
          <cell r="AC1182"/>
          <cell r="AD1182"/>
          <cell r="AE1182"/>
          <cell r="AF1182"/>
          <cell r="AG1182"/>
          <cell r="AH1182"/>
          <cell r="AI1182"/>
          <cell r="AJ1182"/>
          <cell r="AK1182"/>
          <cell r="AL1182"/>
          <cell r="AM1182"/>
          <cell r="AN1182"/>
          <cell r="AO1182"/>
          <cell r="AP1182"/>
          <cell r="AQ1182"/>
          <cell r="AR1182"/>
          <cell r="AS1182"/>
          <cell r="AT1182"/>
          <cell r="AU1182"/>
        </row>
        <row r="1183">
          <cell r="A1183"/>
          <cell r="B1183"/>
          <cell r="C1183"/>
          <cell r="D1183"/>
          <cell r="E1183"/>
          <cell r="F1183"/>
          <cell r="G1183"/>
          <cell r="H1183"/>
          <cell r="I1183"/>
          <cell r="J1183"/>
          <cell r="K1183"/>
          <cell r="L1183"/>
          <cell r="M1183"/>
          <cell r="N1183"/>
          <cell r="O1183"/>
          <cell r="P1183"/>
          <cell r="Q1183"/>
          <cell r="R1183"/>
          <cell r="S1183"/>
          <cell r="T1183"/>
          <cell r="U1183"/>
          <cell r="V1183"/>
          <cell r="W1183"/>
          <cell r="X1183"/>
          <cell r="Y1183"/>
          <cell r="Z1183"/>
          <cell r="AA1183"/>
          <cell r="AB1183"/>
          <cell r="AC1183"/>
          <cell r="AD1183"/>
          <cell r="AE1183"/>
          <cell r="AF1183"/>
          <cell r="AG1183"/>
          <cell r="AH1183"/>
          <cell r="AI1183"/>
          <cell r="AJ1183"/>
          <cell r="AK1183"/>
          <cell r="AL1183"/>
          <cell r="AM1183"/>
          <cell r="AN1183"/>
          <cell r="AO1183"/>
          <cell r="AP1183"/>
          <cell r="AQ1183"/>
          <cell r="AR1183"/>
          <cell r="AS1183"/>
          <cell r="AT1183"/>
          <cell r="AU1183"/>
        </row>
        <row r="1184">
          <cell r="A1184"/>
          <cell r="B1184"/>
          <cell r="C1184"/>
          <cell r="D1184"/>
          <cell r="E1184"/>
          <cell r="F1184"/>
          <cell r="G1184"/>
          <cell r="H1184"/>
          <cell r="I1184"/>
          <cell r="J1184"/>
          <cell r="K1184"/>
          <cell r="L1184"/>
          <cell r="M1184"/>
          <cell r="N1184"/>
          <cell r="O1184"/>
          <cell r="P1184"/>
          <cell r="Q1184"/>
          <cell r="R1184"/>
          <cell r="S1184"/>
          <cell r="T1184"/>
          <cell r="U1184"/>
          <cell r="V1184"/>
          <cell r="W1184"/>
          <cell r="X1184"/>
          <cell r="Y1184"/>
          <cell r="Z1184"/>
          <cell r="AA1184"/>
          <cell r="AB1184"/>
          <cell r="AC1184"/>
          <cell r="AD1184"/>
          <cell r="AE1184"/>
          <cell r="AF1184"/>
          <cell r="AG1184"/>
          <cell r="AH1184"/>
          <cell r="AI1184"/>
          <cell r="AJ1184"/>
          <cell r="AK1184"/>
          <cell r="AL1184"/>
          <cell r="AM1184"/>
          <cell r="AN1184"/>
          <cell r="AO1184"/>
          <cell r="AP1184"/>
          <cell r="AQ1184"/>
          <cell r="AR1184"/>
          <cell r="AS1184"/>
          <cell r="AT1184"/>
          <cell r="AU1184"/>
        </row>
        <row r="1185">
          <cell r="A1185"/>
          <cell r="B1185"/>
          <cell r="C1185"/>
          <cell r="D1185"/>
          <cell r="E1185"/>
          <cell r="F1185"/>
          <cell r="G1185"/>
          <cell r="H1185"/>
          <cell r="I1185"/>
          <cell r="J1185"/>
          <cell r="K1185"/>
          <cell r="L1185"/>
          <cell r="M1185"/>
          <cell r="N1185"/>
          <cell r="O1185"/>
          <cell r="P1185"/>
          <cell r="Q1185"/>
          <cell r="R1185"/>
          <cell r="S1185"/>
          <cell r="T1185"/>
          <cell r="U1185"/>
          <cell r="V1185"/>
          <cell r="W1185"/>
          <cell r="X1185"/>
          <cell r="Y1185"/>
          <cell r="Z1185"/>
          <cell r="AA1185"/>
          <cell r="AB1185"/>
          <cell r="AC1185"/>
          <cell r="AD1185"/>
          <cell r="AE1185"/>
          <cell r="AF1185"/>
          <cell r="AG1185"/>
          <cell r="AH1185"/>
          <cell r="AI1185"/>
          <cell r="AJ1185"/>
          <cell r="AK1185"/>
          <cell r="AL1185"/>
          <cell r="AM1185"/>
          <cell r="AN1185"/>
          <cell r="AO1185"/>
          <cell r="AP1185"/>
          <cell r="AQ1185"/>
          <cell r="AR1185"/>
          <cell r="AS1185"/>
          <cell r="AT1185"/>
          <cell r="AU1185"/>
        </row>
        <row r="1186">
          <cell r="A1186"/>
          <cell r="B1186"/>
          <cell r="C1186"/>
          <cell r="D1186"/>
          <cell r="E1186"/>
          <cell r="F1186"/>
          <cell r="G1186"/>
          <cell r="H1186"/>
          <cell r="I1186"/>
          <cell r="J1186"/>
          <cell r="K1186"/>
          <cell r="L1186"/>
          <cell r="M1186"/>
          <cell r="N1186"/>
          <cell r="O1186"/>
          <cell r="P1186"/>
          <cell r="Q1186"/>
          <cell r="R1186"/>
          <cell r="S1186"/>
          <cell r="T1186"/>
          <cell r="U1186"/>
          <cell r="V1186"/>
          <cell r="W1186"/>
          <cell r="X1186"/>
          <cell r="Y1186"/>
          <cell r="Z1186"/>
          <cell r="AA1186"/>
          <cell r="AB1186"/>
          <cell r="AC1186"/>
          <cell r="AD1186"/>
          <cell r="AE1186"/>
          <cell r="AF1186"/>
          <cell r="AG1186"/>
          <cell r="AH1186"/>
          <cell r="AI1186"/>
          <cell r="AJ1186"/>
          <cell r="AK1186"/>
          <cell r="AL1186"/>
          <cell r="AM1186"/>
          <cell r="AN1186"/>
          <cell r="AO1186"/>
          <cell r="AP1186"/>
          <cell r="AQ1186"/>
          <cell r="AR1186"/>
          <cell r="AS1186"/>
          <cell r="AT1186"/>
          <cell r="AU1186"/>
        </row>
        <row r="1187">
          <cell r="A1187"/>
          <cell r="B1187"/>
          <cell r="C1187"/>
          <cell r="D1187"/>
          <cell r="E1187"/>
          <cell r="F1187"/>
          <cell r="G1187"/>
          <cell r="H1187"/>
          <cell r="I1187"/>
          <cell r="J1187"/>
          <cell r="K1187"/>
          <cell r="L1187"/>
          <cell r="M1187"/>
          <cell r="N1187"/>
          <cell r="O1187"/>
          <cell r="P1187"/>
          <cell r="Q1187"/>
          <cell r="R1187"/>
          <cell r="S1187"/>
          <cell r="T1187"/>
          <cell r="U1187"/>
          <cell r="V1187"/>
          <cell r="W1187"/>
          <cell r="X1187"/>
          <cell r="Y1187"/>
          <cell r="Z1187"/>
          <cell r="AA1187"/>
          <cell r="AB1187"/>
          <cell r="AC1187"/>
          <cell r="AD1187"/>
          <cell r="AE1187"/>
          <cell r="AF1187"/>
          <cell r="AG1187"/>
          <cell r="AH1187"/>
          <cell r="AI1187"/>
          <cell r="AJ1187"/>
          <cell r="AK1187"/>
          <cell r="AL1187"/>
          <cell r="AM1187"/>
          <cell r="AN1187"/>
          <cell r="AO1187"/>
          <cell r="AP1187"/>
          <cell r="AQ1187"/>
          <cell r="AR1187"/>
          <cell r="AS1187"/>
          <cell r="AT1187"/>
          <cell r="AU1187"/>
        </row>
        <row r="1188">
          <cell r="A1188"/>
          <cell r="B1188"/>
          <cell r="C1188"/>
          <cell r="D1188"/>
          <cell r="E1188"/>
          <cell r="F1188"/>
          <cell r="G1188"/>
          <cell r="H1188"/>
          <cell r="I1188"/>
          <cell r="J1188"/>
          <cell r="K1188"/>
          <cell r="L1188"/>
          <cell r="M1188"/>
          <cell r="N1188"/>
          <cell r="O1188"/>
          <cell r="P1188"/>
          <cell r="Q1188"/>
          <cell r="R1188"/>
          <cell r="S1188"/>
          <cell r="T1188"/>
          <cell r="U1188"/>
          <cell r="V1188"/>
          <cell r="W1188"/>
          <cell r="X1188"/>
          <cell r="Y1188"/>
          <cell r="Z1188"/>
          <cell r="AA1188"/>
          <cell r="AB1188"/>
          <cell r="AC1188"/>
          <cell r="AD1188"/>
          <cell r="AE1188"/>
          <cell r="AF1188"/>
          <cell r="AG1188"/>
          <cell r="AH1188"/>
          <cell r="AI1188"/>
          <cell r="AJ1188"/>
          <cell r="AK1188"/>
          <cell r="AL1188"/>
          <cell r="AM1188"/>
          <cell r="AN1188"/>
          <cell r="AO1188"/>
          <cell r="AP1188"/>
          <cell r="AQ1188"/>
          <cell r="AR1188"/>
          <cell r="AS1188"/>
          <cell r="AT1188"/>
          <cell r="AU1188"/>
        </row>
        <row r="1189">
          <cell r="A1189"/>
          <cell r="B1189"/>
          <cell r="C1189"/>
          <cell r="D1189"/>
          <cell r="E1189"/>
          <cell r="F1189"/>
          <cell r="G1189"/>
          <cell r="H1189"/>
          <cell r="I1189"/>
          <cell r="J1189"/>
          <cell r="K1189"/>
          <cell r="L1189"/>
          <cell r="M1189"/>
          <cell r="N1189"/>
          <cell r="O1189"/>
          <cell r="P1189"/>
          <cell r="Q1189"/>
          <cell r="R1189"/>
          <cell r="S1189"/>
          <cell r="T1189"/>
          <cell r="U1189"/>
          <cell r="V1189"/>
          <cell r="W1189"/>
          <cell r="X1189"/>
          <cell r="Y1189"/>
          <cell r="Z1189"/>
          <cell r="AA1189"/>
          <cell r="AB1189"/>
          <cell r="AC1189"/>
          <cell r="AD1189"/>
          <cell r="AE1189"/>
          <cell r="AF1189"/>
          <cell r="AG1189"/>
          <cell r="AH1189"/>
          <cell r="AI1189"/>
          <cell r="AJ1189"/>
          <cell r="AK1189"/>
          <cell r="AL1189"/>
          <cell r="AM1189"/>
          <cell r="AN1189"/>
          <cell r="AO1189"/>
          <cell r="AP1189"/>
          <cell r="AQ1189"/>
          <cell r="AR1189"/>
          <cell r="AS1189"/>
          <cell r="AT1189"/>
          <cell r="AU1189"/>
        </row>
        <row r="1190">
          <cell r="A1190"/>
          <cell r="B1190"/>
          <cell r="C1190"/>
          <cell r="D1190"/>
          <cell r="E1190"/>
          <cell r="F1190"/>
          <cell r="G1190"/>
          <cell r="H1190"/>
          <cell r="I1190"/>
          <cell r="J1190"/>
          <cell r="K1190"/>
          <cell r="L1190"/>
          <cell r="M1190"/>
          <cell r="N1190"/>
          <cell r="O1190"/>
          <cell r="P1190"/>
          <cell r="Q1190"/>
          <cell r="R1190"/>
          <cell r="S1190"/>
          <cell r="T1190"/>
          <cell r="U1190"/>
          <cell r="V1190"/>
          <cell r="W1190"/>
          <cell r="X1190"/>
          <cell r="Y1190"/>
          <cell r="Z1190"/>
          <cell r="AA1190"/>
          <cell r="AB1190"/>
          <cell r="AC1190"/>
          <cell r="AD1190"/>
          <cell r="AE1190"/>
          <cell r="AF1190"/>
          <cell r="AG1190"/>
          <cell r="AH1190"/>
          <cell r="AI1190"/>
          <cell r="AJ1190"/>
          <cell r="AK1190"/>
          <cell r="AL1190"/>
          <cell r="AM1190"/>
          <cell r="AN1190"/>
          <cell r="AO1190"/>
          <cell r="AP1190"/>
          <cell r="AQ1190"/>
          <cell r="AR1190"/>
          <cell r="AS1190"/>
          <cell r="AT1190"/>
          <cell r="AU1190"/>
        </row>
        <row r="1191">
          <cell r="A1191"/>
          <cell r="B1191"/>
          <cell r="C1191"/>
          <cell r="D1191"/>
          <cell r="E1191"/>
          <cell r="F1191"/>
          <cell r="G1191"/>
          <cell r="H1191"/>
          <cell r="I1191"/>
          <cell r="J1191"/>
          <cell r="K1191"/>
          <cell r="L1191"/>
          <cell r="M1191"/>
          <cell r="N1191"/>
          <cell r="O1191"/>
          <cell r="P1191"/>
          <cell r="Q1191"/>
          <cell r="R1191"/>
          <cell r="S1191"/>
          <cell r="T1191"/>
          <cell r="U1191"/>
          <cell r="V1191"/>
          <cell r="W1191"/>
          <cell r="X1191"/>
          <cell r="Y1191"/>
          <cell r="Z1191"/>
          <cell r="AA1191"/>
          <cell r="AB1191"/>
          <cell r="AC1191"/>
          <cell r="AD1191"/>
          <cell r="AE1191"/>
          <cell r="AF1191"/>
          <cell r="AG1191"/>
          <cell r="AH1191"/>
          <cell r="AI1191"/>
          <cell r="AJ1191"/>
          <cell r="AK1191"/>
          <cell r="AL1191"/>
          <cell r="AM1191"/>
          <cell r="AN1191"/>
          <cell r="AO1191"/>
          <cell r="AP1191"/>
          <cell r="AQ1191"/>
          <cell r="AR1191"/>
          <cell r="AS1191"/>
          <cell r="AT1191"/>
          <cell r="AU1191"/>
        </row>
        <row r="1192">
          <cell r="A1192"/>
          <cell r="B1192"/>
          <cell r="C1192"/>
          <cell r="D1192"/>
          <cell r="E1192"/>
          <cell r="F1192"/>
          <cell r="G1192"/>
          <cell r="H1192"/>
          <cell r="I1192"/>
          <cell r="J1192"/>
          <cell r="K1192"/>
          <cell r="L1192"/>
          <cell r="M1192"/>
          <cell r="N1192"/>
          <cell r="O1192"/>
          <cell r="P1192"/>
          <cell r="Q1192"/>
          <cell r="R1192"/>
          <cell r="S1192"/>
          <cell r="T1192"/>
          <cell r="U1192"/>
          <cell r="V1192"/>
          <cell r="W1192"/>
          <cell r="X1192"/>
          <cell r="Y1192"/>
          <cell r="Z1192"/>
          <cell r="AA1192"/>
          <cell r="AB1192"/>
          <cell r="AC1192"/>
          <cell r="AD1192"/>
          <cell r="AE1192"/>
          <cell r="AF1192"/>
          <cell r="AG1192"/>
          <cell r="AH1192"/>
          <cell r="AI1192"/>
          <cell r="AJ1192"/>
          <cell r="AK1192"/>
          <cell r="AL1192"/>
          <cell r="AM1192"/>
          <cell r="AN1192"/>
          <cell r="AO1192"/>
          <cell r="AP1192"/>
          <cell r="AQ1192"/>
          <cell r="AR1192"/>
          <cell r="AS1192"/>
          <cell r="AT1192"/>
          <cell r="AU1192"/>
        </row>
        <row r="1193">
          <cell r="A1193"/>
          <cell r="B1193"/>
          <cell r="C1193"/>
          <cell r="D1193"/>
          <cell r="E1193"/>
          <cell r="F1193"/>
          <cell r="G1193"/>
          <cell r="H1193"/>
          <cell r="I1193"/>
          <cell r="J1193"/>
          <cell r="K1193"/>
          <cell r="L1193"/>
          <cell r="M1193"/>
          <cell r="N1193"/>
          <cell r="O1193"/>
          <cell r="P1193"/>
          <cell r="Q1193"/>
          <cell r="R1193"/>
          <cell r="S1193"/>
          <cell r="T1193"/>
          <cell r="U1193"/>
          <cell r="V1193"/>
          <cell r="W1193"/>
          <cell r="X1193"/>
          <cell r="Y1193"/>
          <cell r="Z1193"/>
          <cell r="AA1193"/>
          <cell r="AB1193"/>
          <cell r="AC1193"/>
          <cell r="AD1193"/>
          <cell r="AE1193"/>
          <cell r="AF1193"/>
          <cell r="AG1193"/>
          <cell r="AH1193"/>
          <cell r="AI1193"/>
          <cell r="AJ1193"/>
          <cell r="AK1193"/>
          <cell r="AL1193"/>
          <cell r="AM1193"/>
          <cell r="AN1193"/>
          <cell r="AO1193"/>
          <cell r="AP1193"/>
          <cell r="AQ1193"/>
          <cell r="AR1193"/>
          <cell r="AS1193"/>
          <cell r="AT1193"/>
          <cell r="AU1193"/>
        </row>
        <row r="1194">
          <cell r="A1194"/>
          <cell r="B1194"/>
          <cell r="C1194"/>
          <cell r="D1194"/>
          <cell r="E1194"/>
          <cell r="F1194"/>
          <cell r="G1194"/>
          <cell r="H1194"/>
          <cell r="I1194"/>
          <cell r="J1194"/>
          <cell r="K1194"/>
          <cell r="L1194"/>
          <cell r="M1194"/>
          <cell r="N1194"/>
          <cell r="O1194"/>
          <cell r="P1194"/>
          <cell r="Q1194"/>
          <cell r="R1194"/>
          <cell r="S1194"/>
          <cell r="T1194"/>
          <cell r="U1194"/>
          <cell r="V1194"/>
          <cell r="W1194"/>
          <cell r="X1194"/>
          <cell r="Y1194"/>
          <cell r="Z1194"/>
          <cell r="AA1194"/>
          <cell r="AB1194"/>
          <cell r="AC1194"/>
          <cell r="AD1194"/>
          <cell r="AE1194"/>
          <cell r="AF1194"/>
          <cell r="AG1194"/>
          <cell r="AH1194"/>
          <cell r="AI1194"/>
          <cell r="AJ1194"/>
          <cell r="AK1194"/>
          <cell r="AL1194"/>
          <cell r="AM1194"/>
          <cell r="AN1194"/>
          <cell r="AO1194"/>
          <cell r="AP1194"/>
          <cell r="AQ1194"/>
          <cell r="AR1194"/>
          <cell r="AS1194"/>
          <cell r="AT1194"/>
          <cell r="AU1194"/>
        </row>
        <row r="1195">
          <cell r="A1195"/>
          <cell r="B1195"/>
          <cell r="C1195"/>
          <cell r="D1195"/>
          <cell r="E1195"/>
          <cell r="F1195"/>
          <cell r="G1195"/>
          <cell r="H1195"/>
          <cell r="I1195"/>
          <cell r="J1195"/>
          <cell r="K1195"/>
          <cell r="L1195"/>
          <cell r="M1195"/>
          <cell r="N1195"/>
          <cell r="O1195"/>
          <cell r="P1195"/>
          <cell r="Q1195"/>
          <cell r="R1195"/>
          <cell r="S1195"/>
          <cell r="T1195"/>
          <cell r="U1195"/>
          <cell r="V1195"/>
          <cell r="W1195"/>
          <cell r="X1195"/>
          <cell r="Y1195"/>
          <cell r="Z1195"/>
          <cell r="AA1195"/>
          <cell r="AB1195"/>
          <cell r="AC1195"/>
          <cell r="AD1195"/>
          <cell r="AE1195"/>
          <cell r="AF1195"/>
          <cell r="AG1195"/>
          <cell r="AH1195"/>
          <cell r="AI1195"/>
          <cell r="AJ1195"/>
          <cell r="AK1195"/>
          <cell r="AL1195"/>
          <cell r="AM1195"/>
          <cell r="AN1195"/>
          <cell r="AO1195"/>
          <cell r="AP1195"/>
          <cell r="AQ1195"/>
          <cell r="AR1195"/>
          <cell r="AS1195"/>
          <cell r="AT1195"/>
          <cell r="AU1195"/>
        </row>
        <row r="1196">
          <cell r="A1196"/>
          <cell r="B1196"/>
          <cell r="C1196"/>
          <cell r="D1196"/>
          <cell r="E1196"/>
          <cell r="F1196"/>
          <cell r="G1196"/>
          <cell r="H1196"/>
          <cell r="I1196"/>
          <cell r="J1196"/>
          <cell r="K1196"/>
          <cell r="L1196"/>
          <cell r="M1196"/>
          <cell r="N1196"/>
          <cell r="O1196"/>
          <cell r="P1196"/>
          <cell r="Q1196"/>
          <cell r="R1196"/>
          <cell r="S1196"/>
          <cell r="T1196"/>
          <cell r="U1196"/>
          <cell r="V1196"/>
          <cell r="W1196"/>
          <cell r="X1196"/>
          <cell r="Y1196"/>
          <cell r="Z1196"/>
          <cell r="AA1196"/>
          <cell r="AB1196"/>
          <cell r="AC1196"/>
          <cell r="AD1196"/>
          <cell r="AE1196"/>
          <cell r="AF1196"/>
          <cell r="AG1196"/>
          <cell r="AH1196"/>
          <cell r="AI1196"/>
          <cell r="AJ1196"/>
          <cell r="AK1196"/>
          <cell r="AL1196"/>
          <cell r="AM1196"/>
          <cell r="AN1196"/>
          <cell r="AO1196"/>
          <cell r="AP1196"/>
          <cell r="AQ1196"/>
          <cell r="AR1196"/>
          <cell r="AS1196"/>
          <cell r="AT1196"/>
          <cell r="AU1196"/>
        </row>
        <row r="1197">
          <cell r="A1197"/>
          <cell r="B1197"/>
          <cell r="C1197"/>
          <cell r="D1197"/>
          <cell r="E1197"/>
          <cell r="F1197"/>
          <cell r="G1197"/>
          <cell r="H1197"/>
          <cell r="I1197"/>
          <cell r="J1197"/>
          <cell r="K1197"/>
          <cell r="L1197"/>
          <cell r="M1197"/>
          <cell r="N1197"/>
          <cell r="O1197"/>
          <cell r="P1197"/>
          <cell r="Q1197"/>
          <cell r="R1197"/>
          <cell r="S1197"/>
          <cell r="T1197"/>
          <cell r="U1197"/>
          <cell r="V1197"/>
          <cell r="W1197"/>
          <cell r="X1197"/>
          <cell r="Y1197"/>
          <cell r="Z1197"/>
          <cell r="AA1197"/>
          <cell r="AB1197"/>
          <cell r="AC1197"/>
          <cell r="AD1197"/>
          <cell r="AE1197"/>
          <cell r="AF1197"/>
          <cell r="AG1197"/>
          <cell r="AH1197"/>
          <cell r="AI1197"/>
          <cell r="AJ1197"/>
          <cell r="AK1197"/>
          <cell r="AL1197"/>
          <cell r="AM1197"/>
          <cell r="AN1197"/>
          <cell r="AO1197"/>
          <cell r="AP1197"/>
          <cell r="AQ1197"/>
          <cell r="AR1197"/>
          <cell r="AS1197"/>
          <cell r="AT1197"/>
          <cell r="AU1197"/>
        </row>
        <row r="1198">
          <cell r="A1198"/>
          <cell r="B1198"/>
          <cell r="C1198"/>
          <cell r="D1198"/>
          <cell r="E1198"/>
          <cell r="F1198"/>
          <cell r="G1198"/>
          <cell r="H1198"/>
          <cell r="I1198"/>
          <cell r="J1198"/>
          <cell r="K1198"/>
          <cell r="L1198"/>
          <cell r="M1198"/>
          <cell r="N1198"/>
          <cell r="O1198"/>
          <cell r="P1198"/>
          <cell r="Q1198"/>
          <cell r="R1198"/>
          <cell r="S1198"/>
          <cell r="T1198"/>
          <cell r="U1198"/>
          <cell r="V1198"/>
          <cell r="W1198"/>
          <cell r="X1198"/>
          <cell r="Y1198"/>
          <cell r="Z1198"/>
          <cell r="AA1198"/>
          <cell r="AB1198"/>
          <cell r="AC1198"/>
          <cell r="AD1198"/>
          <cell r="AE1198"/>
          <cell r="AF1198"/>
          <cell r="AG1198"/>
          <cell r="AH1198"/>
          <cell r="AI1198"/>
          <cell r="AJ1198"/>
          <cell r="AK1198"/>
          <cell r="AL1198"/>
          <cell r="AM1198"/>
          <cell r="AN1198"/>
          <cell r="AO1198"/>
          <cell r="AP1198"/>
          <cell r="AQ1198"/>
          <cell r="AR1198"/>
          <cell r="AS1198"/>
          <cell r="AT1198"/>
          <cell r="AU1198"/>
        </row>
        <row r="1199">
          <cell r="A1199"/>
          <cell r="B1199"/>
          <cell r="C1199"/>
          <cell r="D1199"/>
          <cell r="E1199"/>
          <cell r="F1199"/>
          <cell r="G1199"/>
          <cell r="H1199"/>
          <cell r="I1199"/>
          <cell r="J1199"/>
          <cell r="K1199"/>
          <cell r="L1199"/>
          <cell r="M1199"/>
          <cell r="N1199"/>
          <cell r="O1199"/>
          <cell r="P1199"/>
          <cell r="Q1199"/>
          <cell r="R1199"/>
          <cell r="S1199"/>
          <cell r="T1199"/>
          <cell r="U1199"/>
          <cell r="V1199"/>
          <cell r="W1199"/>
          <cell r="X1199"/>
          <cell r="Y1199"/>
          <cell r="Z1199"/>
          <cell r="AA1199"/>
          <cell r="AB1199"/>
          <cell r="AC1199"/>
          <cell r="AD1199"/>
          <cell r="AE1199"/>
          <cell r="AF1199"/>
          <cell r="AG1199"/>
          <cell r="AH1199"/>
          <cell r="AI1199"/>
          <cell r="AJ1199"/>
          <cell r="AK1199"/>
          <cell r="AL1199"/>
          <cell r="AM1199"/>
          <cell r="AN1199"/>
          <cell r="AO1199"/>
          <cell r="AP1199"/>
          <cell r="AQ1199"/>
          <cell r="AR1199"/>
          <cell r="AS1199"/>
          <cell r="AT1199"/>
          <cell r="AU1199"/>
        </row>
        <row r="1200">
          <cell r="A1200"/>
          <cell r="B1200"/>
          <cell r="C1200"/>
          <cell r="D1200"/>
          <cell r="E1200"/>
          <cell r="F1200"/>
          <cell r="G1200"/>
          <cell r="H1200"/>
          <cell r="I1200"/>
          <cell r="J1200"/>
          <cell r="K1200"/>
          <cell r="L1200"/>
          <cell r="M1200"/>
          <cell r="N1200"/>
          <cell r="O1200"/>
          <cell r="P1200"/>
          <cell r="Q1200"/>
          <cell r="R1200"/>
          <cell r="S1200"/>
          <cell r="T1200"/>
          <cell r="U1200"/>
          <cell r="V1200"/>
          <cell r="W1200"/>
          <cell r="X1200"/>
          <cell r="Y1200"/>
          <cell r="Z1200"/>
          <cell r="AA1200"/>
          <cell r="AB1200"/>
          <cell r="AC1200"/>
          <cell r="AD1200"/>
          <cell r="AE1200"/>
          <cell r="AF1200"/>
          <cell r="AG1200"/>
          <cell r="AH1200"/>
          <cell r="AI1200"/>
          <cell r="AJ1200"/>
          <cell r="AK1200"/>
          <cell r="AL1200"/>
          <cell r="AM1200"/>
          <cell r="AN1200"/>
          <cell r="AO1200"/>
          <cell r="AP1200"/>
          <cell r="AQ1200"/>
          <cell r="AR1200"/>
          <cell r="AS1200"/>
          <cell r="AT1200"/>
          <cell r="AU1200"/>
        </row>
        <row r="1201">
          <cell r="A1201"/>
          <cell r="B1201"/>
          <cell r="C1201"/>
          <cell r="D1201"/>
          <cell r="E1201"/>
          <cell r="F1201"/>
          <cell r="G1201"/>
          <cell r="H1201"/>
          <cell r="I1201"/>
          <cell r="J1201"/>
          <cell r="K1201"/>
          <cell r="L1201"/>
          <cell r="M1201"/>
          <cell r="N1201"/>
          <cell r="O1201"/>
          <cell r="P1201"/>
          <cell r="Q1201"/>
          <cell r="R1201"/>
          <cell r="S1201"/>
          <cell r="T1201"/>
          <cell r="U1201"/>
          <cell r="V1201"/>
          <cell r="W1201"/>
          <cell r="X1201"/>
          <cell r="Y1201"/>
          <cell r="Z1201"/>
          <cell r="AA1201"/>
          <cell r="AB1201"/>
          <cell r="AC1201"/>
          <cell r="AD1201"/>
          <cell r="AE1201"/>
          <cell r="AF1201"/>
          <cell r="AG1201"/>
          <cell r="AH1201"/>
          <cell r="AI1201"/>
          <cell r="AJ1201"/>
          <cell r="AK1201"/>
          <cell r="AL1201"/>
          <cell r="AM1201"/>
          <cell r="AN1201"/>
          <cell r="AO1201"/>
          <cell r="AP1201"/>
          <cell r="AQ1201"/>
          <cell r="AR1201"/>
          <cell r="AS1201"/>
          <cell r="AT1201"/>
          <cell r="AU1201"/>
        </row>
        <row r="1202">
          <cell r="A1202"/>
          <cell r="B1202"/>
          <cell r="C1202"/>
          <cell r="D1202"/>
          <cell r="E1202"/>
          <cell r="F1202"/>
          <cell r="G1202"/>
          <cell r="H1202"/>
          <cell r="I1202"/>
          <cell r="J1202"/>
          <cell r="K1202"/>
          <cell r="L1202"/>
          <cell r="M1202"/>
          <cell r="N1202"/>
          <cell r="O1202"/>
          <cell r="P1202"/>
          <cell r="Q1202"/>
          <cell r="R1202"/>
          <cell r="S1202"/>
          <cell r="T1202"/>
          <cell r="U1202"/>
          <cell r="V1202"/>
          <cell r="W1202"/>
          <cell r="X1202"/>
          <cell r="Y1202"/>
          <cell r="Z1202"/>
          <cell r="AA1202"/>
          <cell r="AB1202"/>
          <cell r="AC1202"/>
          <cell r="AD1202"/>
          <cell r="AE1202"/>
          <cell r="AF1202"/>
          <cell r="AG1202"/>
          <cell r="AH1202"/>
          <cell r="AI1202"/>
          <cell r="AJ1202"/>
          <cell r="AK1202"/>
          <cell r="AL1202"/>
          <cell r="AM1202"/>
          <cell r="AN1202"/>
          <cell r="AO1202"/>
          <cell r="AP1202"/>
          <cell r="AQ1202"/>
          <cell r="AR1202"/>
          <cell r="AS1202"/>
          <cell r="AT1202"/>
          <cell r="AU1202"/>
        </row>
        <row r="1203">
          <cell r="A1203"/>
          <cell r="B1203"/>
          <cell r="C1203"/>
          <cell r="D1203"/>
          <cell r="E1203"/>
          <cell r="F1203"/>
          <cell r="G1203"/>
          <cell r="H1203"/>
          <cell r="I1203"/>
          <cell r="J1203"/>
          <cell r="K1203"/>
          <cell r="L1203"/>
          <cell r="M1203"/>
          <cell r="N1203"/>
          <cell r="O1203"/>
          <cell r="P1203"/>
          <cell r="Q1203"/>
          <cell r="R1203"/>
          <cell r="S1203"/>
          <cell r="T1203"/>
          <cell r="U1203"/>
          <cell r="V1203"/>
          <cell r="W1203"/>
          <cell r="X1203"/>
          <cell r="Y1203"/>
          <cell r="Z1203"/>
          <cell r="AA1203"/>
          <cell r="AB1203"/>
          <cell r="AC1203"/>
          <cell r="AD1203"/>
          <cell r="AE1203"/>
          <cell r="AF1203"/>
          <cell r="AG1203"/>
          <cell r="AH1203"/>
          <cell r="AI1203"/>
          <cell r="AJ1203"/>
          <cell r="AK1203"/>
          <cell r="AL1203"/>
          <cell r="AM1203"/>
          <cell r="AN1203"/>
          <cell r="AO1203"/>
          <cell r="AP1203"/>
          <cell r="AQ1203"/>
          <cell r="AR1203"/>
          <cell r="AS1203"/>
          <cell r="AT1203"/>
          <cell r="AU1203"/>
        </row>
        <row r="1204">
          <cell r="A1204"/>
          <cell r="B1204"/>
          <cell r="C1204"/>
          <cell r="D1204"/>
          <cell r="E1204"/>
          <cell r="F1204"/>
          <cell r="G1204"/>
          <cell r="H1204"/>
          <cell r="I1204"/>
          <cell r="J1204"/>
          <cell r="K1204"/>
          <cell r="L1204"/>
          <cell r="M1204"/>
          <cell r="N1204"/>
          <cell r="O1204"/>
          <cell r="P1204"/>
          <cell r="Q1204"/>
          <cell r="R1204"/>
          <cell r="S1204"/>
          <cell r="T1204"/>
          <cell r="U1204"/>
          <cell r="V1204"/>
          <cell r="W1204"/>
          <cell r="X1204"/>
          <cell r="Y1204"/>
          <cell r="Z1204"/>
          <cell r="AA1204"/>
          <cell r="AB1204"/>
          <cell r="AC1204"/>
          <cell r="AD1204"/>
          <cell r="AE1204"/>
          <cell r="AF1204"/>
          <cell r="AG1204"/>
          <cell r="AH1204"/>
          <cell r="AI1204"/>
          <cell r="AJ1204"/>
          <cell r="AK1204"/>
          <cell r="AL1204"/>
          <cell r="AM1204"/>
          <cell r="AN1204"/>
          <cell r="AO1204"/>
          <cell r="AP1204"/>
          <cell r="AQ1204"/>
          <cell r="AR1204"/>
          <cell r="AS1204"/>
          <cell r="AT1204"/>
          <cell r="AU1204"/>
        </row>
        <row r="1205">
          <cell r="A1205"/>
          <cell r="B1205"/>
          <cell r="C1205"/>
          <cell r="D1205"/>
          <cell r="E1205"/>
          <cell r="F1205"/>
          <cell r="G1205"/>
          <cell r="H1205"/>
          <cell r="I1205"/>
          <cell r="J1205"/>
          <cell r="K1205"/>
          <cell r="L1205"/>
          <cell r="M1205"/>
          <cell r="N1205"/>
          <cell r="O1205"/>
          <cell r="P1205"/>
          <cell r="Q1205"/>
          <cell r="R1205"/>
          <cell r="S1205"/>
          <cell r="T1205"/>
          <cell r="U1205"/>
          <cell r="V1205"/>
          <cell r="W1205"/>
          <cell r="X1205"/>
          <cell r="Y1205"/>
          <cell r="Z1205"/>
          <cell r="AA1205"/>
          <cell r="AB1205"/>
          <cell r="AC1205"/>
          <cell r="AD1205"/>
          <cell r="AE1205"/>
          <cell r="AF1205"/>
          <cell r="AG1205"/>
          <cell r="AH1205"/>
          <cell r="AI1205"/>
          <cell r="AJ1205"/>
          <cell r="AK1205"/>
          <cell r="AL1205"/>
          <cell r="AM1205"/>
          <cell r="AN1205"/>
          <cell r="AO1205"/>
          <cell r="AP1205"/>
          <cell r="AQ1205"/>
          <cell r="AR1205"/>
          <cell r="AS1205"/>
          <cell r="AT1205"/>
          <cell r="AU1205"/>
        </row>
        <row r="1206">
          <cell r="A1206"/>
          <cell r="B1206"/>
          <cell r="C1206"/>
          <cell r="D1206"/>
          <cell r="E1206"/>
          <cell r="F1206"/>
          <cell r="G1206"/>
          <cell r="H1206"/>
          <cell r="I1206"/>
          <cell r="J1206"/>
          <cell r="K1206"/>
          <cell r="L1206"/>
          <cell r="M1206"/>
          <cell r="N1206"/>
          <cell r="O1206"/>
          <cell r="P1206"/>
          <cell r="Q1206"/>
          <cell r="R1206"/>
          <cell r="S1206"/>
          <cell r="T1206"/>
          <cell r="U1206"/>
          <cell r="V1206"/>
          <cell r="W1206"/>
          <cell r="X1206"/>
          <cell r="Y1206"/>
          <cell r="Z1206"/>
          <cell r="AA1206"/>
          <cell r="AB1206"/>
          <cell r="AC1206"/>
          <cell r="AD1206"/>
          <cell r="AE1206"/>
          <cell r="AF1206"/>
          <cell r="AG1206"/>
          <cell r="AH1206"/>
          <cell r="AI1206"/>
          <cell r="AJ1206"/>
          <cell r="AK1206"/>
          <cell r="AL1206"/>
          <cell r="AM1206"/>
          <cell r="AN1206"/>
          <cell r="AO1206"/>
          <cell r="AP1206"/>
          <cell r="AQ1206"/>
          <cell r="AR1206"/>
          <cell r="AS1206"/>
          <cell r="AT1206"/>
          <cell r="AU1206"/>
        </row>
        <row r="1207">
          <cell r="A1207"/>
          <cell r="B1207"/>
          <cell r="C1207"/>
          <cell r="D1207"/>
          <cell r="E1207"/>
          <cell r="F1207"/>
          <cell r="G1207"/>
          <cell r="H1207"/>
          <cell r="I1207"/>
          <cell r="J1207"/>
          <cell r="K1207"/>
          <cell r="L1207"/>
          <cell r="M1207"/>
          <cell r="N1207"/>
          <cell r="O1207"/>
          <cell r="P1207"/>
          <cell r="Q1207"/>
          <cell r="R1207"/>
          <cell r="S1207"/>
          <cell r="T1207"/>
          <cell r="U1207"/>
          <cell r="V1207"/>
          <cell r="W1207"/>
          <cell r="X1207"/>
          <cell r="Y1207"/>
          <cell r="Z1207"/>
          <cell r="AA1207"/>
          <cell r="AB1207"/>
          <cell r="AC1207"/>
          <cell r="AD1207"/>
          <cell r="AE1207"/>
          <cell r="AF1207"/>
          <cell r="AG1207"/>
          <cell r="AH1207"/>
          <cell r="AI1207"/>
          <cell r="AJ1207"/>
          <cell r="AK1207"/>
          <cell r="AL1207"/>
          <cell r="AM1207"/>
          <cell r="AN1207"/>
          <cell r="AO1207"/>
          <cell r="AP1207"/>
          <cell r="AQ1207"/>
          <cell r="AR1207"/>
          <cell r="AS1207"/>
          <cell r="AT1207"/>
          <cell r="AU1207"/>
        </row>
        <row r="1208">
          <cell r="A1208"/>
          <cell r="B1208"/>
          <cell r="C1208"/>
          <cell r="D1208"/>
          <cell r="E1208"/>
          <cell r="F1208"/>
          <cell r="G1208"/>
          <cell r="H1208"/>
          <cell r="I1208"/>
          <cell r="J1208"/>
          <cell r="K1208"/>
          <cell r="L1208"/>
          <cell r="M1208"/>
          <cell r="N1208"/>
          <cell r="O1208"/>
          <cell r="P1208"/>
          <cell r="Q1208"/>
          <cell r="R1208"/>
          <cell r="S1208"/>
          <cell r="T1208"/>
          <cell r="U1208"/>
          <cell r="V1208"/>
          <cell r="W1208"/>
          <cell r="X1208"/>
          <cell r="Y1208"/>
          <cell r="Z1208"/>
          <cell r="AA1208"/>
          <cell r="AB1208"/>
          <cell r="AC1208"/>
          <cell r="AD1208"/>
          <cell r="AE1208"/>
          <cell r="AF1208"/>
          <cell r="AG1208"/>
          <cell r="AH1208"/>
          <cell r="AI1208"/>
          <cell r="AJ1208"/>
          <cell r="AK1208"/>
          <cell r="AL1208"/>
          <cell r="AM1208"/>
          <cell r="AN1208"/>
          <cell r="AO1208"/>
          <cell r="AP1208"/>
          <cell r="AQ1208"/>
          <cell r="AR1208"/>
          <cell r="AS1208"/>
          <cell r="AT1208"/>
          <cell r="AU1208"/>
        </row>
        <row r="1209">
          <cell r="A1209"/>
          <cell r="B1209"/>
          <cell r="C1209"/>
          <cell r="D1209"/>
          <cell r="E1209"/>
          <cell r="F1209"/>
          <cell r="G1209"/>
          <cell r="H1209"/>
          <cell r="I1209"/>
          <cell r="J1209"/>
          <cell r="K1209"/>
          <cell r="L1209"/>
          <cell r="M1209"/>
          <cell r="N1209"/>
          <cell r="O1209"/>
          <cell r="P1209"/>
          <cell r="Q1209"/>
          <cell r="R1209"/>
          <cell r="S1209"/>
          <cell r="T1209"/>
          <cell r="U1209"/>
          <cell r="V1209"/>
          <cell r="W1209"/>
          <cell r="X1209"/>
          <cell r="Y1209"/>
          <cell r="Z1209"/>
          <cell r="AA1209"/>
          <cell r="AB1209"/>
          <cell r="AC1209"/>
          <cell r="AD1209"/>
          <cell r="AE1209"/>
          <cell r="AF1209"/>
          <cell r="AG1209"/>
          <cell r="AH1209"/>
          <cell r="AI1209"/>
          <cell r="AJ1209"/>
          <cell r="AK1209"/>
          <cell r="AL1209"/>
          <cell r="AM1209"/>
          <cell r="AN1209"/>
          <cell r="AO1209"/>
          <cell r="AP1209"/>
          <cell r="AQ1209"/>
          <cell r="AR1209"/>
          <cell r="AS1209"/>
          <cell r="AT1209"/>
          <cell r="AU1209"/>
        </row>
        <row r="1210">
          <cell r="A1210"/>
          <cell r="B1210"/>
          <cell r="C1210"/>
          <cell r="D1210"/>
          <cell r="E1210"/>
          <cell r="F1210"/>
          <cell r="G1210"/>
          <cell r="H1210"/>
          <cell r="I1210"/>
          <cell r="J1210"/>
          <cell r="K1210"/>
          <cell r="L1210"/>
          <cell r="M1210"/>
          <cell r="N1210"/>
          <cell r="O1210"/>
          <cell r="P1210"/>
          <cell r="Q1210"/>
          <cell r="R1210"/>
          <cell r="S1210"/>
          <cell r="T1210"/>
          <cell r="U1210"/>
          <cell r="V1210"/>
          <cell r="W1210"/>
          <cell r="X1210"/>
          <cell r="Y1210"/>
          <cell r="Z1210"/>
          <cell r="AA1210"/>
          <cell r="AB1210"/>
          <cell r="AC1210"/>
          <cell r="AD1210"/>
          <cell r="AE1210"/>
          <cell r="AF1210"/>
          <cell r="AG1210"/>
          <cell r="AH1210"/>
          <cell r="AI1210"/>
          <cell r="AJ1210"/>
          <cell r="AK1210"/>
          <cell r="AL1210"/>
          <cell r="AM1210"/>
          <cell r="AN1210"/>
          <cell r="AO1210"/>
          <cell r="AP1210"/>
          <cell r="AQ1210"/>
          <cell r="AR1210"/>
          <cell r="AS1210"/>
          <cell r="AT1210"/>
          <cell r="AU1210"/>
        </row>
        <row r="1211">
          <cell r="A1211"/>
          <cell r="B1211"/>
          <cell r="C1211"/>
          <cell r="D1211"/>
          <cell r="E1211"/>
          <cell r="F1211"/>
          <cell r="G1211"/>
          <cell r="H1211"/>
          <cell r="I1211"/>
          <cell r="J1211"/>
          <cell r="K1211"/>
          <cell r="L1211"/>
          <cell r="M1211"/>
          <cell r="N1211"/>
          <cell r="O1211"/>
          <cell r="P1211"/>
          <cell r="Q1211"/>
          <cell r="R1211"/>
          <cell r="S1211"/>
          <cell r="T1211"/>
          <cell r="U1211"/>
          <cell r="V1211"/>
          <cell r="W1211"/>
          <cell r="X1211"/>
          <cell r="Y1211"/>
          <cell r="Z1211"/>
          <cell r="AA1211"/>
          <cell r="AB1211"/>
          <cell r="AC1211"/>
          <cell r="AD1211"/>
          <cell r="AE1211"/>
          <cell r="AF1211"/>
          <cell r="AG1211"/>
          <cell r="AH1211"/>
          <cell r="AI1211"/>
          <cell r="AJ1211"/>
          <cell r="AK1211"/>
          <cell r="AL1211"/>
          <cell r="AM1211"/>
          <cell r="AN1211"/>
          <cell r="AO1211"/>
          <cell r="AP1211"/>
          <cell r="AQ1211"/>
          <cell r="AR1211"/>
          <cell r="AS1211"/>
          <cell r="AT1211"/>
          <cell r="AU1211"/>
        </row>
        <row r="1212">
          <cell r="A1212"/>
          <cell r="B1212"/>
          <cell r="C1212"/>
          <cell r="D1212"/>
          <cell r="E1212"/>
          <cell r="F1212"/>
          <cell r="G1212"/>
          <cell r="H1212"/>
          <cell r="I1212"/>
          <cell r="J1212"/>
          <cell r="K1212"/>
          <cell r="L1212"/>
          <cell r="M1212"/>
          <cell r="N1212"/>
          <cell r="O1212"/>
          <cell r="P1212"/>
          <cell r="Q1212"/>
          <cell r="R1212"/>
          <cell r="S1212"/>
          <cell r="T1212"/>
          <cell r="U1212"/>
          <cell r="V1212"/>
          <cell r="W1212"/>
          <cell r="X1212"/>
          <cell r="Y1212"/>
          <cell r="Z1212"/>
          <cell r="AA1212"/>
          <cell r="AB1212"/>
          <cell r="AC1212"/>
          <cell r="AD1212"/>
          <cell r="AE1212"/>
          <cell r="AF1212"/>
          <cell r="AG1212"/>
          <cell r="AH1212"/>
          <cell r="AI1212"/>
          <cell r="AJ1212"/>
          <cell r="AK1212"/>
          <cell r="AL1212"/>
          <cell r="AM1212"/>
          <cell r="AN1212"/>
          <cell r="AO1212"/>
          <cell r="AP1212"/>
          <cell r="AQ1212"/>
          <cell r="AR1212"/>
          <cell r="AS1212"/>
          <cell r="AT1212"/>
          <cell r="AU1212"/>
        </row>
        <row r="1213">
          <cell r="A1213"/>
          <cell r="B1213"/>
          <cell r="C1213"/>
          <cell r="D1213"/>
          <cell r="E1213"/>
          <cell r="F1213"/>
          <cell r="G1213"/>
          <cell r="H1213"/>
          <cell r="I1213"/>
          <cell r="J1213"/>
          <cell r="K1213"/>
          <cell r="L1213"/>
          <cell r="M1213"/>
          <cell r="N1213"/>
          <cell r="O1213"/>
          <cell r="P1213"/>
          <cell r="Q1213"/>
          <cell r="R1213"/>
          <cell r="S1213"/>
          <cell r="T1213"/>
          <cell r="U1213"/>
          <cell r="V1213"/>
          <cell r="W1213"/>
          <cell r="X1213"/>
          <cell r="Y1213"/>
          <cell r="Z1213"/>
          <cell r="AA1213"/>
          <cell r="AB1213"/>
          <cell r="AC1213"/>
          <cell r="AD1213"/>
          <cell r="AE1213"/>
          <cell r="AF1213"/>
          <cell r="AG1213"/>
          <cell r="AH1213"/>
          <cell r="AI1213"/>
          <cell r="AJ1213"/>
          <cell r="AK1213"/>
          <cell r="AL1213"/>
          <cell r="AM1213"/>
          <cell r="AN1213"/>
          <cell r="AO1213"/>
          <cell r="AP1213"/>
          <cell r="AQ1213"/>
          <cell r="AR1213"/>
          <cell r="AS1213"/>
          <cell r="AT1213"/>
          <cell r="AU1213"/>
        </row>
        <row r="1214">
          <cell r="A1214"/>
          <cell r="B1214"/>
          <cell r="C1214"/>
          <cell r="D1214"/>
          <cell r="E1214"/>
          <cell r="F1214"/>
          <cell r="G1214"/>
          <cell r="H1214"/>
          <cell r="I1214"/>
          <cell r="J1214"/>
          <cell r="K1214"/>
          <cell r="L1214"/>
          <cell r="M1214"/>
          <cell r="N1214"/>
          <cell r="O1214"/>
          <cell r="P1214"/>
          <cell r="Q1214"/>
          <cell r="R1214"/>
          <cell r="S1214"/>
          <cell r="T1214"/>
          <cell r="U1214"/>
          <cell r="V1214"/>
          <cell r="W1214"/>
          <cell r="X1214"/>
          <cell r="Y1214"/>
          <cell r="Z1214"/>
          <cell r="AA1214"/>
          <cell r="AB1214"/>
          <cell r="AC1214"/>
          <cell r="AD1214"/>
          <cell r="AE1214"/>
          <cell r="AF1214"/>
          <cell r="AG1214"/>
          <cell r="AH1214"/>
          <cell r="AI1214"/>
          <cell r="AJ1214"/>
          <cell r="AK1214"/>
          <cell r="AL1214"/>
          <cell r="AM1214"/>
          <cell r="AN1214"/>
          <cell r="AO1214"/>
          <cell r="AP1214"/>
          <cell r="AQ1214"/>
          <cell r="AR1214"/>
          <cell r="AS1214"/>
          <cell r="AT1214"/>
          <cell r="AU1214"/>
        </row>
        <row r="1215">
          <cell r="A1215"/>
          <cell r="B1215"/>
          <cell r="C1215"/>
          <cell r="D1215"/>
          <cell r="E1215"/>
          <cell r="F1215"/>
          <cell r="G1215"/>
          <cell r="H1215"/>
          <cell r="I1215"/>
          <cell r="J1215"/>
          <cell r="K1215"/>
          <cell r="L1215"/>
          <cell r="M1215"/>
          <cell r="N1215"/>
          <cell r="O1215"/>
          <cell r="P1215"/>
          <cell r="Q1215"/>
          <cell r="R1215"/>
          <cell r="S1215"/>
          <cell r="T1215"/>
          <cell r="U1215"/>
          <cell r="V1215"/>
          <cell r="W1215"/>
          <cell r="X1215"/>
          <cell r="Y1215"/>
          <cell r="Z1215"/>
          <cell r="AA1215"/>
          <cell r="AB1215"/>
          <cell r="AC1215"/>
          <cell r="AD1215"/>
          <cell r="AE1215"/>
          <cell r="AF1215"/>
          <cell r="AG1215"/>
          <cell r="AH1215"/>
          <cell r="AI1215"/>
          <cell r="AJ1215"/>
          <cell r="AK1215"/>
          <cell r="AL1215"/>
          <cell r="AM1215"/>
          <cell r="AN1215"/>
          <cell r="AO1215"/>
          <cell r="AP1215"/>
          <cell r="AQ1215"/>
          <cell r="AR1215"/>
          <cell r="AS1215"/>
          <cell r="AT1215"/>
          <cell r="AU1215"/>
        </row>
        <row r="1216">
          <cell r="A1216"/>
          <cell r="B1216"/>
          <cell r="C1216"/>
          <cell r="D1216"/>
          <cell r="E1216"/>
          <cell r="F1216"/>
          <cell r="G1216"/>
          <cell r="H1216"/>
          <cell r="I1216"/>
          <cell r="J1216"/>
          <cell r="K1216"/>
          <cell r="L1216"/>
          <cell r="M1216"/>
          <cell r="N1216"/>
          <cell r="O1216"/>
          <cell r="P1216"/>
          <cell r="Q1216"/>
          <cell r="R1216"/>
          <cell r="S1216"/>
          <cell r="T1216"/>
          <cell r="U1216"/>
          <cell r="V1216"/>
          <cell r="W1216"/>
          <cell r="X1216"/>
          <cell r="Y1216"/>
          <cell r="Z1216"/>
          <cell r="AA1216"/>
          <cell r="AB1216"/>
          <cell r="AC1216"/>
          <cell r="AD1216"/>
          <cell r="AE1216"/>
          <cell r="AF1216"/>
          <cell r="AG1216"/>
          <cell r="AH1216"/>
          <cell r="AI1216"/>
          <cell r="AJ1216"/>
          <cell r="AK1216"/>
          <cell r="AL1216"/>
          <cell r="AM1216"/>
          <cell r="AN1216"/>
          <cell r="AO1216"/>
          <cell r="AP1216"/>
          <cell r="AQ1216"/>
          <cell r="AR1216"/>
          <cell r="AS1216"/>
          <cell r="AT1216"/>
          <cell r="AU1216"/>
        </row>
        <row r="1217">
          <cell r="A1217"/>
          <cell r="B1217"/>
          <cell r="C1217"/>
          <cell r="D1217"/>
          <cell r="E1217"/>
          <cell r="F1217"/>
          <cell r="G1217"/>
          <cell r="H1217"/>
          <cell r="I1217"/>
          <cell r="J1217"/>
          <cell r="K1217"/>
          <cell r="L1217"/>
          <cell r="M1217"/>
          <cell r="N1217"/>
          <cell r="O1217"/>
          <cell r="P1217"/>
          <cell r="Q1217"/>
          <cell r="R1217"/>
          <cell r="S1217"/>
          <cell r="T1217"/>
          <cell r="U1217"/>
          <cell r="V1217"/>
          <cell r="W1217"/>
          <cell r="X1217"/>
          <cell r="Y1217"/>
          <cell r="Z1217"/>
          <cell r="AA1217"/>
          <cell r="AB1217"/>
          <cell r="AC1217"/>
          <cell r="AD1217"/>
          <cell r="AE1217"/>
          <cell r="AF1217"/>
          <cell r="AG1217"/>
          <cell r="AH1217"/>
          <cell r="AI1217"/>
          <cell r="AJ1217"/>
          <cell r="AK1217"/>
          <cell r="AL1217"/>
          <cell r="AM1217"/>
          <cell r="AN1217"/>
          <cell r="AO1217"/>
          <cell r="AP1217"/>
          <cell r="AQ1217"/>
          <cell r="AR1217"/>
          <cell r="AS1217"/>
          <cell r="AT1217"/>
          <cell r="AU1217"/>
        </row>
        <row r="1218">
          <cell r="A1218"/>
          <cell r="B1218"/>
          <cell r="C1218"/>
          <cell r="D1218"/>
          <cell r="E1218"/>
          <cell r="F1218"/>
          <cell r="G1218"/>
          <cell r="H1218"/>
          <cell r="I1218"/>
          <cell r="J1218"/>
          <cell r="K1218"/>
          <cell r="L1218"/>
          <cell r="M1218"/>
          <cell r="N1218"/>
          <cell r="O1218"/>
          <cell r="P1218"/>
          <cell r="Q1218"/>
          <cell r="R1218"/>
          <cell r="S1218"/>
          <cell r="T1218"/>
          <cell r="U1218"/>
          <cell r="V1218"/>
          <cell r="W1218"/>
          <cell r="X1218"/>
          <cell r="Y1218"/>
          <cell r="Z1218"/>
          <cell r="AA1218"/>
          <cell r="AB1218"/>
          <cell r="AC1218"/>
          <cell r="AD1218"/>
          <cell r="AE1218"/>
          <cell r="AF1218"/>
          <cell r="AG1218"/>
          <cell r="AH1218"/>
          <cell r="AI1218"/>
          <cell r="AJ1218"/>
          <cell r="AK1218"/>
          <cell r="AL1218"/>
          <cell r="AM1218"/>
          <cell r="AN1218"/>
          <cell r="AO1218"/>
          <cell r="AP1218"/>
          <cell r="AQ1218"/>
          <cell r="AR1218"/>
          <cell r="AS1218"/>
          <cell r="AT1218"/>
          <cell r="AU1218"/>
        </row>
        <row r="1219">
          <cell r="A1219"/>
          <cell r="B1219"/>
          <cell r="C1219"/>
          <cell r="D1219"/>
          <cell r="E1219"/>
          <cell r="F1219"/>
          <cell r="G1219"/>
          <cell r="H1219"/>
          <cell r="I1219"/>
          <cell r="J1219"/>
          <cell r="K1219"/>
          <cell r="L1219"/>
          <cell r="M1219"/>
          <cell r="N1219"/>
          <cell r="O1219"/>
          <cell r="P1219"/>
          <cell r="Q1219"/>
          <cell r="R1219"/>
          <cell r="S1219"/>
          <cell r="T1219"/>
          <cell r="U1219"/>
          <cell r="V1219"/>
          <cell r="W1219"/>
          <cell r="X1219"/>
          <cell r="Y1219"/>
          <cell r="Z1219"/>
          <cell r="AA1219"/>
          <cell r="AB1219"/>
          <cell r="AC1219"/>
          <cell r="AD1219"/>
          <cell r="AE1219"/>
          <cell r="AF1219"/>
          <cell r="AG1219"/>
          <cell r="AH1219"/>
          <cell r="AI1219"/>
          <cell r="AJ1219"/>
          <cell r="AK1219"/>
          <cell r="AL1219"/>
          <cell r="AM1219"/>
          <cell r="AN1219"/>
          <cell r="AO1219"/>
          <cell r="AP1219"/>
          <cell r="AQ1219"/>
          <cell r="AR1219"/>
          <cell r="AS1219"/>
          <cell r="AT1219"/>
          <cell r="AU1219"/>
        </row>
        <row r="1220">
          <cell r="A1220"/>
          <cell r="B1220"/>
          <cell r="C1220"/>
          <cell r="D1220"/>
          <cell r="E1220"/>
          <cell r="F1220"/>
          <cell r="G1220"/>
          <cell r="H1220"/>
          <cell r="I1220"/>
          <cell r="J1220"/>
          <cell r="K1220"/>
          <cell r="L1220"/>
          <cell r="M1220"/>
          <cell r="N1220"/>
          <cell r="O1220"/>
          <cell r="P1220"/>
          <cell r="Q1220"/>
          <cell r="R1220"/>
          <cell r="S1220"/>
          <cell r="T1220"/>
          <cell r="U1220"/>
          <cell r="V1220"/>
          <cell r="W1220"/>
          <cell r="X1220"/>
          <cell r="Y1220"/>
          <cell r="Z1220"/>
          <cell r="AA1220"/>
          <cell r="AB1220"/>
          <cell r="AC1220"/>
          <cell r="AD1220"/>
          <cell r="AE1220"/>
          <cell r="AF1220"/>
          <cell r="AG1220"/>
          <cell r="AH1220"/>
          <cell r="AI1220"/>
          <cell r="AJ1220"/>
          <cell r="AK1220"/>
          <cell r="AL1220"/>
          <cell r="AM1220"/>
          <cell r="AN1220"/>
          <cell r="AO1220"/>
          <cell r="AP1220"/>
          <cell r="AQ1220"/>
          <cell r="AR1220"/>
          <cell r="AS1220"/>
          <cell r="AT1220"/>
          <cell r="AU1220"/>
        </row>
        <row r="1221">
          <cell r="A1221"/>
          <cell r="B1221"/>
          <cell r="C1221"/>
          <cell r="D1221"/>
          <cell r="E1221"/>
          <cell r="F1221"/>
          <cell r="G1221"/>
          <cell r="H1221"/>
          <cell r="I1221"/>
          <cell r="J1221"/>
          <cell r="K1221"/>
          <cell r="L1221"/>
          <cell r="M1221"/>
          <cell r="N1221"/>
          <cell r="O1221"/>
          <cell r="P1221"/>
          <cell r="Q1221"/>
          <cell r="R1221"/>
          <cell r="S1221"/>
          <cell r="T1221"/>
          <cell r="U1221"/>
          <cell r="V1221"/>
          <cell r="W1221"/>
          <cell r="X1221"/>
          <cell r="Y1221"/>
          <cell r="Z1221"/>
          <cell r="AA1221"/>
          <cell r="AB1221"/>
          <cell r="AC1221"/>
          <cell r="AD1221"/>
          <cell r="AE1221"/>
          <cell r="AF1221"/>
          <cell r="AG1221"/>
          <cell r="AH1221"/>
          <cell r="AI1221"/>
          <cell r="AJ1221"/>
          <cell r="AK1221"/>
          <cell r="AL1221"/>
          <cell r="AM1221"/>
          <cell r="AN1221"/>
          <cell r="AO1221"/>
          <cell r="AP1221"/>
          <cell r="AQ1221"/>
          <cell r="AR1221"/>
          <cell r="AS1221"/>
          <cell r="AT1221"/>
          <cell r="AU1221"/>
        </row>
        <row r="1222">
          <cell r="A1222"/>
          <cell r="B1222"/>
          <cell r="C1222"/>
          <cell r="D1222"/>
          <cell r="E1222"/>
          <cell r="F1222"/>
          <cell r="G1222"/>
          <cell r="H1222"/>
          <cell r="I1222"/>
          <cell r="J1222"/>
          <cell r="K1222"/>
          <cell r="L1222"/>
          <cell r="M1222"/>
          <cell r="N1222"/>
          <cell r="O1222"/>
          <cell r="P1222"/>
          <cell r="Q1222"/>
          <cell r="R1222"/>
          <cell r="S1222"/>
          <cell r="T1222"/>
          <cell r="U1222"/>
          <cell r="V1222"/>
          <cell r="W1222"/>
          <cell r="X1222"/>
          <cell r="Y1222"/>
          <cell r="Z1222"/>
          <cell r="AA1222"/>
          <cell r="AB1222"/>
          <cell r="AC1222"/>
          <cell r="AD1222"/>
          <cell r="AE1222"/>
          <cell r="AF1222"/>
          <cell r="AG1222"/>
          <cell r="AH1222"/>
          <cell r="AI1222"/>
          <cell r="AJ1222"/>
          <cell r="AK1222"/>
          <cell r="AL1222"/>
          <cell r="AM1222"/>
          <cell r="AN1222"/>
          <cell r="AO1222"/>
          <cell r="AP1222"/>
          <cell r="AQ1222"/>
          <cell r="AR1222"/>
          <cell r="AS1222"/>
          <cell r="AT1222"/>
          <cell r="AU1222"/>
        </row>
        <row r="1223">
          <cell r="A1223"/>
          <cell r="B1223"/>
          <cell r="C1223"/>
          <cell r="D1223"/>
          <cell r="E1223"/>
          <cell r="F1223"/>
          <cell r="G1223"/>
          <cell r="H1223"/>
          <cell r="I1223"/>
          <cell r="J1223"/>
          <cell r="K1223"/>
          <cell r="L1223"/>
          <cell r="M1223"/>
          <cell r="N1223"/>
          <cell r="O1223"/>
          <cell r="P1223"/>
          <cell r="Q1223"/>
          <cell r="R1223"/>
          <cell r="S1223"/>
          <cell r="T1223"/>
          <cell r="U1223"/>
          <cell r="V1223"/>
          <cell r="W1223"/>
          <cell r="X1223"/>
          <cell r="Y1223"/>
          <cell r="Z1223"/>
          <cell r="AA1223"/>
          <cell r="AB1223"/>
          <cell r="AC1223"/>
          <cell r="AD1223"/>
          <cell r="AE1223"/>
          <cell r="AF1223"/>
          <cell r="AG1223"/>
          <cell r="AH1223"/>
          <cell r="AI1223"/>
          <cell r="AJ1223"/>
          <cell r="AK1223"/>
          <cell r="AL1223"/>
          <cell r="AM1223"/>
          <cell r="AN1223"/>
          <cell r="AO1223"/>
          <cell r="AP1223"/>
          <cell r="AQ1223"/>
          <cell r="AR1223"/>
          <cell r="AS1223"/>
          <cell r="AT1223"/>
          <cell r="AU1223"/>
        </row>
        <row r="1224">
          <cell r="A1224"/>
          <cell r="B1224"/>
          <cell r="C1224"/>
          <cell r="D1224"/>
          <cell r="E1224"/>
          <cell r="F1224"/>
          <cell r="G1224"/>
          <cell r="H1224"/>
          <cell r="I1224"/>
          <cell r="J1224"/>
          <cell r="K1224"/>
          <cell r="L1224"/>
          <cell r="M1224"/>
          <cell r="N1224"/>
          <cell r="O1224"/>
          <cell r="P1224"/>
          <cell r="Q1224"/>
          <cell r="R1224"/>
          <cell r="S1224"/>
          <cell r="T1224"/>
          <cell r="U1224"/>
          <cell r="V1224"/>
          <cell r="W1224"/>
          <cell r="X1224"/>
          <cell r="Y1224"/>
          <cell r="Z1224"/>
          <cell r="AA1224"/>
          <cell r="AB1224"/>
          <cell r="AC1224"/>
          <cell r="AD1224"/>
          <cell r="AE1224"/>
          <cell r="AF1224"/>
          <cell r="AG1224"/>
          <cell r="AH1224"/>
          <cell r="AI1224"/>
          <cell r="AJ1224"/>
          <cell r="AK1224"/>
          <cell r="AL1224"/>
          <cell r="AM1224"/>
          <cell r="AN1224"/>
          <cell r="AO1224"/>
          <cell r="AP1224"/>
          <cell r="AQ1224"/>
          <cell r="AR1224"/>
          <cell r="AS1224"/>
          <cell r="AT1224"/>
          <cell r="AU1224"/>
        </row>
        <row r="1225">
          <cell r="A1225"/>
          <cell r="B1225"/>
          <cell r="C1225"/>
          <cell r="D1225"/>
          <cell r="E1225"/>
          <cell r="F1225"/>
          <cell r="G1225"/>
          <cell r="H1225"/>
          <cell r="I1225"/>
          <cell r="J1225"/>
          <cell r="K1225"/>
          <cell r="L1225"/>
          <cell r="M1225"/>
          <cell r="N1225"/>
          <cell r="O1225"/>
          <cell r="P1225"/>
          <cell r="Q1225"/>
          <cell r="R1225"/>
          <cell r="S1225"/>
          <cell r="T1225"/>
          <cell r="U1225"/>
          <cell r="V1225"/>
          <cell r="W1225"/>
          <cell r="X1225"/>
          <cell r="Y1225"/>
          <cell r="Z1225"/>
          <cell r="AA1225"/>
          <cell r="AB1225"/>
          <cell r="AC1225"/>
          <cell r="AD1225"/>
          <cell r="AE1225"/>
          <cell r="AF1225"/>
          <cell r="AG1225"/>
          <cell r="AH1225"/>
          <cell r="AI1225"/>
          <cell r="AJ1225"/>
          <cell r="AK1225"/>
          <cell r="AL1225"/>
          <cell r="AM1225"/>
          <cell r="AN1225"/>
          <cell r="AO1225"/>
          <cell r="AP1225"/>
          <cell r="AQ1225"/>
          <cell r="AR1225"/>
          <cell r="AS1225"/>
          <cell r="AT1225"/>
          <cell r="AU1225"/>
        </row>
        <row r="1226">
          <cell r="A1226"/>
          <cell r="B1226"/>
          <cell r="C1226"/>
          <cell r="D1226"/>
          <cell r="E1226"/>
          <cell r="F1226"/>
          <cell r="G1226"/>
          <cell r="H1226"/>
          <cell r="I1226"/>
          <cell r="J1226"/>
          <cell r="K1226"/>
          <cell r="L1226"/>
          <cell r="M1226"/>
          <cell r="N1226"/>
          <cell r="O1226"/>
          <cell r="P1226"/>
          <cell r="Q1226"/>
          <cell r="R1226"/>
          <cell r="S1226"/>
          <cell r="T1226"/>
          <cell r="U1226"/>
          <cell r="V1226"/>
          <cell r="W1226"/>
          <cell r="X1226"/>
          <cell r="Y1226"/>
          <cell r="Z1226"/>
          <cell r="AA1226"/>
          <cell r="AB1226"/>
          <cell r="AC1226"/>
          <cell r="AD1226"/>
          <cell r="AE1226"/>
          <cell r="AF1226"/>
          <cell r="AG1226"/>
          <cell r="AH1226"/>
          <cell r="AI1226"/>
          <cell r="AJ1226"/>
          <cell r="AK1226"/>
          <cell r="AL1226"/>
          <cell r="AM1226"/>
          <cell r="AN1226"/>
          <cell r="AO1226"/>
          <cell r="AP1226"/>
          <cell r="AQ1226"/>
          <cell r="AR1226"/>
          <cell r="AS1226"/>
          <cell r="AT1226"/>
          <cell r="AU1226"/>
        </row>
        <row r="1227">
          <cell r="A1227"/>
          <cell r="B1227"/>
          <cell r="C1227"/>
          <cell r="D1227"/>
          <cell r="E1227"/>
          <cell r="F1227"/>
          <cell r="G1227"/>
          <cell r="H1227"/>
          <cell r="I1227"/>
          <cell r="J1227"/>
          <cell r="K1227"/>
          <cell r="L1227"/>
          <cell r="M1227"/>
          <cell r="N1227"/>
          <cell r="O1227"/>
          <cell r="P1227"/>
          <cell r="Q1227"/>
          <cell r="R1227"/>
          <cell r="S1227"/>
          <cell r="T1227"/>
          <cell r="U1227"/>
          <cell r="V1227"/>
          <cell r="W1227"/>
          <cell r="X1227"/>
          <cell r="Y1227"/>
          <cell r="Z1227"/>
          <cell r="AA1227"/>
          <cell r="AB1227"/>
          <cell r="AC1227"/>
          <cell r="AD1227"/>
          <cell r="AE1227"/>
          <cell r="AF1227"/>
          <cell r="AG1227"/>
          <cell r="AH1227"/>
          <cell r="AI1227"/>
          <cell r="AJ1227"/>
          <cell r="AK1227"/>
          <cell r="AL1227"/>
          <cell r="AM1227"/>
          <cell r="AN1227"/>
          <cell r="AO1227"/>
          <cell r="AP1227"/>
          <cell r="AQ1227"/>
          <cell r="AR1227"/>
          <cell r="AS1227"/>
          <cell r="AT1227"/>
          <cell r="AU1227"/>
        </row>
        <row r="1228">
          <cell r="A1228"/>
          <cell r="B1228"/>
          <cell r="C1228"/>
          <cell r="D1228"/>
          <cell r="E1228"/>
          <cell r="F1228"/>
          <cell r="G1228"/>
          <cell r="H1228"/>
          <cell r="I1228"/>
          <cell r="J1228"/>
          <cell r="K1228"/>
          <cell r="L1228"/>
          <cell r="M1228"/>
          <cell r="N1228"/>
          <cell r="O1228"/>
          <cell r="P1228"/>
          <cell r="Q1228"/>
          <cell r="R1228"/>
          <cell r="S1228"/>
          <cell r="T1228"/>
          <cell r="U1228"/>
          <cell r="V1228"/>
          <cell r="W1228"/>
          <cell r="X1228"/>
          <cell r="Y1228"/>
          <cell r="Z1228"/>
          <cell r="AA1228"/>
          <cell r="AB1228"/>
          <cell r="AC1228"/>
          <cell r="AD1228"/>
          <cell r="AE1228"/>
          <cell r="AF1228"/>
          <cell r="AG1228"/>
          <cell r="AH1228"/>
          <cell r="AI1228"/>
          <cell r="AJ1228"/>
          <cell r="AK1228"/>
          <cell r="AL1228"/>
          <cell r="AM1228"/>
          <cell r="AN1228"/>
          <cell r="AO1228"/>
          <cell r="AP1228"/>
          <cell r="AQ1228"/>
          <cell r="AR1228"/>
          <cell r="AS1228"/>
          <cell r="AT1228"/>
          <cell r="AU1228"/>
        </row>
        <row r="1229">
          <cell r="A1229"/>
          <cell r="B1229"/>
          <cell r="C1229"/>
          <cell r="D1229"/>
          <cell r="E1229"/>
          <cell r="F1229"/>
          <cell r="G1229"/>
          <cell r="H1229"/>
          <cell r="I1229"/>
          <cell r="J1229"/>
          <cell r="K1229"/>
          <cell r="L1229"/>
          <cell r="M1229"/>
          <cell r="N1229"/>
          <cell r="O1229"/>
          <cell r="P1229"/>
          <cell r="Q1229"/>
          <cell r="R1229"/>
          <cell r="S1229"/>
          <cell r="T1229"/>
          <cell r="U1229"/>
          <cell r="V1229"/>
          <cell r="W1229"/>
          <cell r="X1229"/>
          <cell r="Y1229"/>
          <cell r="Z1229"/>
          <cell r="AA1229"/>
          <cell r="AB1229"/>
          <cell r="AC1229"/>
          <cell r="AD1229"/>
          <cell r="AE1229"/>
          <cell r="AF1229"/>
          <cell r="AG1229"/>
          <cell r="AH1229"/>
          <cell r="AI1229"/>
          <cell r="AJ1229"/>
          <cell r="AK1229"/>
          <cell r="AL1229"/>
          <cell r="AM1229"/>
          <cell r="AN1229"/>
          <cell r="AO1229"/>
          <cell r="AP1229"/>
          <cell r="AQ1229"/>
          <cell r="AR1229"/>
          <cell r="AS1229"/>
          <cell r="AT1229"/>
          <cell r="AU1229"/>
        </row>
        <row r="1230">
          <cell r="A1230"/>
          <cell r="B1230"/>
          <cell r="C1230"/>
          <cell r="D1230"/>
          <cell r="E1230"/>
          <cell r="F1230"/>
          <cell r="G1230"/>
          <cell r="H1230"/>
          <cell r="I1230"/>
          <cell r="J1230"/>
          <cell r="K1230"/>
          <cell r="L1230"/>
          <cell r="M1230"/>
          <cell r="N1230"/>
          <cell r="O1230"/>
          <cell r="P1230"/>
          <cell r="Q1230"/>
          <cell r="R1230"/>
          <cell r="S1230"/>
          <cell r="T1230"/>
          <cell r="U1230"/>
          <cell r="V1230"/>
          <cell r="W1230"/>
          <cell r="X1230"/>
          <cell r="Y1230"/>
          <cell r="Z1230"/>
          <cell r="AA1230"/>
          <cell r="AB1230"/>
          <cell r="AC1230"/>
          <cell r="AD1230"/>
          <cell r="AE1230"/>
          <cell r="AF1230"/>
          <cell r="AG1230"/>
          <cell r="AH1230"/>
          <cell r="AI1230"/>
          <cell r="AJ1230"/>
          <cell r="AK1230"/>
          <cell r="AL1230"/>
          <cell r="AM1230"/>
          <cell r="AN1230"/>
          <cell r="AO1230"/>
          <cell r="AP1230"/>
          <cell r="AQ1230"/>
          <cell r="AR1230"/>
          <cell r="AS1230"/>
          <cell r="AT1230"/>
          <cell r="AU1230"/>
        </row>
        <row r="1231">
          <cell r="A1231"/>
          <cell r="B1231"/>
          <cell r="C1231"/>
          <cell r="D1231"/>
          <cell r="E1231"/>
          <cell r="F1231"/>
          <cell r="G1231"/>
          <cell r="H1231"/>
          <cell r="I1231"/>
          <cell r="J1231"/>
          <cell r="K1231"/>
          <cell r="L1231"/>
          <cell r="M1231"/>
          <cell r="N1231"/>
          <cell r="O1231"/>
          <cell r="P1231"/>
          <cell r="Q1231"/>
          <cell r="R1231"/>
          <cell r="S1231"/>
          <cell r="T1231"/>
          <cell r="U1231"/>
          <cell r="V1231"/>
          <cell r="W1231"/>
          <cell r="X1231"/>
          <cell r="Y1231"/>
          <cell r="Z1231"/>
          <cell r="AA1231"/>
          <cell r="AB1231"/>
          <cell r="AC1231"/>
          <cell r="AD1231"/>
          <cell r="AE1231"/>
          <cell r="AF1231"/>
          <cell r="AG1231"/>
          <cell r="AH1231"/>
          <cell r="AI1231"/>
          <cell r="AJ1231"/>
          <cell r="AK1231"/>
          <cell r="AL1231"/>
          <cell r="AM1231"/>
          <cell r="AN1231"/>
          <cell r="AO1231"/>
          <cell r="AP1231"/>
          <cell r="AQ1231"/>
          <cell r="AR1231"/>
          <cell r="AS1231"/>
          <cell r="AT1231"/>
          <cell r="AU1231"/>
        </row>
        <row r="1232">
          <cell r="A1232"/>
          <cell r="B1232"/>
          <cell r="C1232"/>
          <cell r="D1232"/>
          <cell r="E1232"/>
          <cell r="F1232"/>
          <cell r="G1232"/>
          <cell r="H1232"/>
          <cell r="I1232"/>
          <cell r="J1232"/>
          <cell r="K1232"/>
          <cell r="L1232"/>
          <cell r="M1232"/>
          <cell r="N1232"/>
          <cell r="O1232"/>
          <cell r="P1232"/>
          <cell r="Q1232"/>
          <cell r="R1232"/>
          <cell r="S1232"/>
          <cell r="T1232"/>
          <cell r="U1232"/>
          <cell r="V1232"/>
          <cell r="W1232"/>
          <cell r="X1232"/>
          <cell r="Y1232"/>
          <cell r="Z1232"/>
          <cell r="AA1232"/>
          <cell r="AB1232"/>
          <cell r="AC1232"/>
          <cell r="AD1232"/>
          <cell r="AE1232"/>
          <cell r="AF1232"/>
          <cell r="AG1232"/>
          <cell r="AH1232"/>
          <cell r="AI1232"/>
          <cell r="AJ1232"/>
          <cell r="AK1232"/>
          <cell r="AL1232"/>
          <cell r="AM1232"/>
          <cell r="AN1232"/>
          <cell r="AO1232"/>
          <cell r="AP1232"/>
          <cell r="AQ1232"/>
          <cell r="AR1232"/>
          <cell r="AS1232"/>
          <cell r="AT1232"/>
          <cell r="AU1232"/>
        </row>
        <row r="1233">
          <cell r="A1233"/>
          <cell r="B1233"/>
          <cell r="C1233"/>
          <cell r="D1233"/>
          <cell r="E1233"/>
          <cell r="F1233"/>
          <cell r="G1233"/>
          <cell r="H1233"/>
          <cell r="I1233"/>
          <cell r="J1233"/>
          <cell r="K1233"/>
          <cell r="L1233"/>
          <cell r="M1233"/>
          <cell r="N1233"/>
          <cell r="O1233"/>
          <cell r="P1233"/>
          <cell r="Q1233"/>
          <cell r="R1233"/>
          <cell r="S1233"/>
          <cell r="T1233"/>
          <cell r="U1233"/>
          <cell r="V1233"/>
          <cell r="W1233"/>
          <cell r="X1233"/>
          <cell r="Y1233"/>
          <cell r="Z1233"/>
          <cell r="AA1233"/>
          <cell r="AB1233"/>
          <cell r="AC1233"/>
          <cell r="AD1233"/>
          <cell r="AE1233"/>
          <cell r="AF1233"/>
          <cell r="AG1233"/>
          <cell r="AH1233"/>
          <cell r="AI1233"/>
          <cell r="AJ1233"/>
          <cell r="AK1233"/>
          <cell r="AL1233"/>
          <cell r="AM1233"/>
          <cell r="AN1233"/>
          <cell r="AO1233"/>
          <cell r="AP1233"/>
          <cell r="AQ1233"/>
          <cell r="AR1233"/>
          <cell r="AS1233"/>
          <cell r="AT1233"/>
          <cell r="AU1233"/>
        </row>
        <row r="1234">
          <cell r="A1234"/>
          <cell r="B1234"/>
          <cell r="C1234"/>
          <cell r="D1234"/>
          <cell r="E1234"/>
          <cell r="F1234"/>
          <cell r="G1234"/>
          <cell r="H1234"/>
          <cell r="I1234"/>
          <cell r="J1234"/>
          <cell r="K1234"/>
          <cell r="L1234"/>
          <cell r="M1234"/>
          <cell r="N1234"/>
          <cell r="O1234"/>
          <cell r="P1234"/>
          <cell r="Q1234"/>
          <cell r="R1234"/>
          <cell r="S1234"/>
          <cell r="T1234"/>
          <cell r="U1234"/>
          <cell r="V1234"/>
          <cell r="W1234"/>
          <cell r="X1234"/>
          <cell r="Y1234"/>
          <cell r="Z1234"/>
          <cell r="AA1234"/>
          <cell r="AB1234"/>
          <cell r="AC1234"/>
          <cell r="AD1234"/>
          <cell r="AE1234"/>
          <cell r="AF1234"/>
          <cell r="AG1234"/>
          <cell r="AH1234"/>
          <cell r="AI1234"/>
          <cell r="AJ1234"/>
          <cell r="AK1234"/>
          <cell r="AL1234"/>
          <cell r="AM1234"/>
          <cell r="AN1234"/>
          <cell r="AO1234"/>
          <cell r="AP1234"/>
          <cell r="AQ1234"/>
          <cell r="AR1234"/>
          <cell r="AS1234"/>
          <cell r="AT1234"/>
          <cell r="AU1234"/>
        </row>
        <row r="1235">
          <cell r="A1235"/>
          <cell r="B1235"/>
          <cell r="C1235"/>
          <cell r="D1235"/>
          <cell r="E1235"/>
          <cell r="F1235"/>
          <cell r="G1235"/>
          <cell r="H1235"/>
          <cell r="I1235"/>
          <cell r="J1235"/>
          <cell r="K1235"/>
          <cell r="L1235"/>
          <cell r="M1235"/>
          <cell r="N1235"/>
          <cell r="O1235"/>
          <cell r="P1235"/>
          <cell r="Q1235"/>
          <cell r="R1235"/>
          <cell r="S1235"/>
          <cell r="T1235"/>
          <cell r="U1235"/>
          <cell r="V1235"/>
          <cell r="W1235"/>
          <cell r="X1235"/>
          <cell r="Y1235"/>
          <cell r="Z1235"/>
          <cell r="AA1235"/>
          <cell r="AB1235"/>
          <cell r="AC1235"/>
          <cell r="AD1235"/>
          <cell r="AE1235"/>
          <cell r="AF1235"/>
          <cell r="AG1235"/>
          <cell r="AH1235"/>
          <cell r="AI1235"/>
          <cell r="AJ1235"/>
          <cell r="AK1235"/>
          <cell r="AL1235"/>
          <cell r="AM1235"/>
          <cell r="AN1235"/>
          <cell r="AO1235"/>
          <cell r="AP1235"/>
          <cell r="AQ1235"/>
          <cell r="AR1235"/>
          <cell r="AS1235"/>
          <cell r="AT1235"/>
          <cell r="AU1235"/>
        </row>
        <row r="1236">
          <cell r="A1236"/>
          <cell r="B1236"/>
          <cell r="C1236"/>
          <cell r="D1236"/>
          <cell r="E1236"/>
          <cell r="F1236"/>
          <cell r="G1236"/>
          <cell r="H1236"/>
          <cell r="I1236"/>
          <cell r="J1236"/>
          <cell r="K1236"/>
          <cell r="L1236"/>
          <cell r="M1236"/>
          <cell r="N1236"/>
          <cell r="O1236"/>
          <cell r="P1236"/>
          <cell r="Q1236"/>
          <cell r="R1236"/>
          <cell r="S1236"/>
          <cell r="T1236"/>
          <cell r="U1236"/>
          <cell r="V1236"/>
          <cell r="W1236"/>
          <cell r="X1236"/>
          <cell r="Y1236"/>
          <cell r="Z1236"/>
          <cell r="AA1236"/>
          <cell r="AB1236"/>
          <cell r="AC1236"/>
          <cell r="AD1236"/>
          <cell r="AE1236"/>
          <cell r="AF1236"/>
          <cell r="AG1236"/>
          <cell r="AH1236"/>
          <cell r="AI1236"/>
          <cell r="AJ1236"/>
          <cell r="AK1236"/>
          <cell r="AL1236"/>
          <cell r="AM1236"/>
          <cell r="AN1236"/>
          <cell r="AO1236"/>
          <cell r="AP1236"/>
          <cell r="AQ1236"/>
          <cell r="AR1236"/>
          <cell r="AS1236"/>
          <cell r="AT1236"/>
          <cell r="AU1236"/>
        </row>
        <row r="1237">
          <cell r="A1237"/>
          <cell r="B1237"/>
          <cell r="C1237"/>
          <cell r="D1237"/>
          <cell r="E1237"/>
          <cell r="F1237"/>
          <cell r="G1237"/>
          <cell r="H1237"/>
          <cell r="I1237"/>
          <cell r="J1237"/>
          <cell r="K1237"/>
          <cell r="L1237"/>
          <cell r="M1237"/>
          <cell r="N1237"/>
          <cell r="O1237"/>
          <cell r="P1237"/>
          <cell r="Q1237"/>
          <cell r="R1237"/>
          <cell r="S1237"/>
          <cell r="T1237"/>
          <cell r="U1237"/>
          <cell r="V1237"/>
          <cell r="W1237"/>
          <cell r="X1237"/>
          <cell r="Y1237"/>
          <cell r="Z1237"/>
          <cell r="AA1237"/>
          <cell r="AB1237"/>
          <cell r="AC1237"/>
          <cell r="AD1237"/>
          <cell r="AE1237"/>
          <cell r="AF1237"/>
          <cell r="AG1237"/>
          <cell r="AH1237"/>
          <cell r="AI1237"/>
          <cell r="AJ1237"/>
          <cell r="AK1237"/>
          <cell r="AL1237"/>
          <cell r="AM1237"/>
          <cell r="AN1237"/>
          <cell r="AO1237"/>
          <cell r="AP1237"/>
          <cell r="AQ1237"/>
          <cell r="AR1237"/>
          <cell r="AS1237"/>
          <cell r="AT1237"/>
          <cell r="AU1237"/>
        </row>
        <row r="1238">
          <cell r="A1238"/>
          <cell r="B1238"/>
          <cell r="C1238"/>
          <cell r="D1238"/>
          <cell r="E1238"/>
          <cell r="F1238"/>
          <cell r="G1238"/>
          <cell r="H1238"/>
          <cell r="I1238"/>
          <cell r="J1238"/>
          <cell r="K1238"/>
          <cell r="L1238"/>
          <cell r="M1238"/>
          <cell r="N1238"/>
          <cell r="O1238"/>
          <cell r="P1238"/>
          <cell r="Q1238"/>
          <cell r="R1238"/>
          <cell r="S1238"/>
          <cell r="T1238"/>
          <cell r="U1238"/>
          <cell r="V1238"/>
          <cell r="W1238"/>
          <cell r="X1238"/>
          <cell r="Y1238"/>
          <cell r="Z1238"/>
          <cell r="AA1238"/>
          <cell r="AB1238"/>
          <cell r="AC1238"/>
          <cell r="AD1238"/>
          <cell r="AE1238"/>
          <cell r="AF1238"/>
          <cell r="AG1238"/>
          <cell r="AH1238"/>
          <cell r="AI1238"/>
          <cell r="AJ1238"/>
          <cell r="AK1238"/>
          <cell r="AL1238"/>
          <cell r="AM1238"/>
          <cell r="AN1238"/>
          <cell r="AO1238"/>
          <cell r="AP1238"/>
          <cell r="AQ1238"/>
          <cell r="AR1238"/>
          <cell r="AS1238"/>
          <cell r="AT1238"/>
          <cell r="AU1238"/>
        </row>
        <row r="1239">
          <cell r="A1239"/>
          <cell r="B1239"/>
          <cell r="C1239"/>
          <cell r="D1239"/>
          <cell r="E1239"/>
          <cell r="F1239"/>
          <cell r="G1239"/>
          <cell r="H1239"/>
          <cell r="I1239"/>
          <cell r="J1239"/>
          <cell r="K1239"/>
          <cell r="L1239"/>
          <cell r="M1239"/>
          <cell r="N1239"/>
          <cell r="O1239"/>
          <cell r="P1239"/>
          <cell r="Q1239"/>
          <cell r="R1239"/>
          <cell r="S1239"/>
          <cell r="T1239"/>
          <cell r="U1239"/>
          <cell r="V1239"/>
          <cell r="W1239"/>
          <cell r="X1239"/>
          <cell r="Y1239"/>
          <cell r="Z1239"/>
          <cell r="AA1239"/>
          <cell r="AB1239"/>
          <cell r="AC1239"/>
          <cell r="AD1239"/>
          <cell r="AE1239"/>
          <cell r="AF1239"/>
          <cell r="AG1239"/>
          <cell r="AH1239"/>
          <cell r="AI1239"/>
          <cell r="AJ1239"/>
          <cell r="AK1239"/>
          <cell r="AL1239"/>
          <cell r="AM1239"/>
          <cell r="AN1239"/>
          <cell r="AO1239"/>
          <cell r="AP1239"/>
          <cell r="AQ1239"/>
          <cell r="AR1239"/>
          <cell r="AS1239"/>
          <cell r="AT1239"/>
          <cell r="AU1239"/>
        </row>
        <row r="1240">
          <cell r="A1240"/>
          <cell r="B1240"/>
          <cell r="C1240"/>
          <cell r="D1240"/>
          <cell r="E1240"/>
          <cell r="F1240"/>
          <cell r="G1240"/>
          <cell r="H1240"/>
          <cell r="I1240"/>
          <cell r="J1240"/>
          <cell r="K1240"/>
          <cell r="L1240"/>
          <cell r="M1240"/>
          <cell r="N1240"/>
          <cell r="O1240"/>
          <cell r="P1240"/>
          <cell r="Q1240"/>
          <cell r="R1240"/>
          <cell r="S1240"/>
          <cell r="T1240"/>
          <cell r="U1240"/>
          <cell r="V1240"/>
          <cell r="W1240"/>
          <cell r="X1240"/>
          <cell r="Y1240"/>
          <cell r="Z1240"/>
          <cell r="AA1240"/>
          <cell r="AB1240"/>
          <cell r="AC1240"/>
          <cell r="AD1240"/>
          <cell r="AE1240"/>
          <cell r="AF1240"/>
          <cell r="AG1240"/>
          <cell r="AH1240"/>
          <cell r="AI1240"/>
          <cell r="AJ1240"/>
          <cell r="AK1240"/>
          <cell r="AL1240"/>
          <cell r="AM1240"/>
          <cell r="AN1240"/>
          <cell r="AO1240"/>
          <cell r="AP1240"/>
          <cell r="AQ1240"/>
          <cell r="AR1240"/>
          <cell r="AS1240"/>
          <cell r="AT1240"/>
          <cell r="AU1240"/>
        </row>
        <row r="1241">
          <cell r="A1241"/>
          <cell r="B1241"/>
          <cell r="C1241"/>
          <cell r="D1241"/>
          <cell r="E1241"/>
          <cell r="F1241"/>
          <cell r="G1241"/>
          <cell r="H1241"/>
          <cell r="I1241"/>
          <cell r="J1241"/>
          <cell r="K1241"/>
          <cell r="L1241"/>
          <cell r="M1241"/>
          <cell r="N1241"/>
          <cell r="O1241"/>
          <cell r="P1241"/>
          <cell r="Q1241"/>
          <cell r="R1241"/>
          <cell r="S1241"/>
          <cell r="T1241"/>
          <cell r="U1241"/>
          <cell r="V1241"/>
          <cell r="W1241"/>
          <cell r="X1241"/>
          <cell r="Y1241"/>
          <cell r="Z1241"/>
          <cell r="AA1241"/>
          <cell r="AB1241"/>
          <cell r="AC1241"/>
          <cell r="AD1241"/>
          <cell r="AE1241"/>
          <cell r="AF1241"/>
          <cell r="AG1241"/>
          <cell r="AH1241"/>
          <cell r="AI1241"/>
          <cell r="AJ1241"/>
          <cell r="AK1241"/>
          <cell r="AL1241"/>
          <cell r="AM1241"/>
          <cell r="AN1241"/>
          <cell r="AO1241"/>
          <cell r="AP1241"/>
          <cell r="AQ1241"/>
          <cell r="AR1241"/>
          <cell r="AS1241"/>
          <cell r="AT1241"/>
          <cell r="AU1241"/>
        </row>
        <row r="1242">
          <cell r="A1242"/>
          <cell r="B1242"/>
          <cell r="C1242"/>
          <cell r="D1242"/>
          <cell r="E1242"/>
          <cell r="F1242"/>
          <cell r="G1242"/>
          <cell r="H1242"/>
          <cell r="I1242"/>
          <cell r="J1242"/>
          <cell r="K1242"/>
          <cell r="L1242"/>
          <cell r="M1242"/>
          <cell r="N1242"/>
          <cell r="O1242"/>
          <cell r="P1242"/>
          <cell r="Q1242"/>
          <cell r="R1242"/>
          <cell r="S1242"/>
          <cell r="T1242"/>
          <cell r="U1242"/>
          <cell r="V1242"/>
          <cell r="W1242"/>
          <cell r="X1242"/>
          <cell r="Y1242"/>
          <cell r="Z1242"/>
          <cell r="AA1242"/>
          <cell r="AB1242"/>
          <cell r="AC1242"/>
          <cell r="AD1242"/>
          <cell r="AE1242"/>
          <cell r="AF1242"/>
          <cell r="AG1242"/>
          <cell r="AH1242"/>
          <cell r="AI1242"/>
          <cell r="AJ1242"/>
          <cell r="AK1242"/>
          <cell r="AL1242"/>
          <cell r="AM1242"/>
          <cell r="AN1242"/>
          <cell r="AO1242"/>
          <cell r="AP1242"/>
          <cell r="AQ1242"/>
          <cell r="AR1242"/>
          <cell r="AS1242"/>
          <cell r="AT1242"/>
          <cell r="AU1242"/>
        </row>
        <row r="1243">
          <cell r="A1243"/>
          <cell r="B1243"/>
          <cell r="C1243"/>
          <cell r="D1243"/>
          <cell r="E1243"/>
          <cell r="F1243"/>
          <cell r="G1243"/>
          <cell r="H1243"/>
          <cell r="I1243"/>
          <cell r="J1243"/>
          <cell r="K1243"/>
          <cell r="L1243"/>
          <cell r="M1243"/>
          <cell r="N1243"/>
          <cell r="O1243"/>
          <cell r="P1243"/>
          <cell r="Q1243"/>
          <cell r="R1243"/>
          <cell r="S1243"/>
          <cell r="T1243"/>
          <cell r="U1243"/>
          <cell r="V1243"/>
          <cell r="W1243"/>
          <cell r="X1243"/>
          <cell r="Y1243"/>
          <cell r="Z1243"/>
          <cell r="AA1243"/>
          <cell r="AB1243"/>
          <cell r="AC1243"/>
          <cell r="AD1243"/>
          <cell r="AE1243"/>
          <cell r="AF1243"/>
          <cell r="AG1243"/>
          <cell r="AH1243"/>
          <cell r="AI1243"/>
          <cell r="AJ1243"/>
          <cell r="AK1243"/>
          <cell r="AL1243"/>
          <cell r="AM1243"/>
          <cell r="AN1243"/>
          <cell r="AO1243"/>
          <cell r="AP1243"/>
          <cell r="AQ1243"/>
          <cell r="AR1243"/>
          <cell r="AS1243"/>
          <cell r="AT1243"/>
          <cell r="AU1243"/>
        </row>
        <row r="1244">
          <cell r="A1244"/>
          <cell r="B1244"/>
          <cell r="C1244"/>
          <cell r="D1244"/>
          <cell r="E1244"/>
          <cell r="F1244"/>
          <cell r="G1244"/>
          <cell r="H1244"/>
          <cell r="I1244"/>
          <cell r="J1244"/>
          <cell r="K1244"/>
          <cell r="L1244"/>
          <cell r="M1244"/>
          <cell r="N1244"/>
          <cell r="O1244"/>
          <cell r="P1244"/>
          <cell r="Q1244"/>
          <cell r="R1244"/>
          <cell r="S1244"/>
          <cell r="T1244"/>
          <cell r="U1244"/>
          <cell r="V1244"/>
          <cell r="W1244"/>
          <cell r="X1244"/>
          <cell r="Y1244"/>
          <cell r="Z1244"/>
          <cell r="AA1244"/>
          <cell r="AB1244"/>
          <cell r="AC1244"/>
          <cell r="AD1244"/>
          <cell r="AE1244"/>
          <cell r="AF1244"/>
          <cell r="AG1244"/>
          <cell r="AH1244"/>
          <cell r="AI1244"/>
          <cell r="AJ1244"/>
          <cell r="AK1244"/>
          <cell r="AL1244"/>
          <cell r="AM1244"/>
          <cell r="AN1244"/>
          <cell r="AO1244"/>
          <cell r="AP1244"/>
          <cell r="AQ1244"/>
          <cell r="AR1244"/>
          <cell r="AS1244"/>
          <cell r="AT1244"/>
          <cell r="AU1244"/>
        </row>
        <row r="1245">
          <cell r="A1245"/>
          <cell r="B1245"/>
          <cell r="C1245"/>
          <cell r="D1245"/>
          <cell r="E1245"/>
          <cell r="F1245"/>
          <cell r="G1245"/>
          <cell r="H1245"/>
          <cell r="I1245"/>
          <cell r="J1245"/>
          <cell r="K1245"/>
          <cell r="L1245"/>
          <cell r="M1245"/>
          <cell r="N1245"/>
          <cell r="O1245"/>
          <cell r="P1245"/>
          <cell r="Q1245"/>
          <cell r="R1245"/>
          <cell r="S1245"/>
          <cell r="T1245"/>
          <cell r="U1245"/>
          <cell r="V1245"/>
          <cell r="W1245"/>
          <cell r="X1245"/>
          <cell r="Y1245"/>
          <cell r="Z1245"/>
          <cell r="AA1245"/>
          <cell r="AB1245"/>
          <cell r="AC1245"/>
          <cell r="AD1245"/>
          <cell r="AE1245"/>
          <cell r="AF1245"/>
          <cell r="AG1245"/>
          <cell r="AH1245"/>
          <cell r="AI1245"/>
          <cell r="AJ1245"/>
          <cell r="AK1245"/>
          <cell r="AL1245"/>
          <cell r="AM1245"/>
          <cell r="AN1245"/>
          <cell r="AO1245"/>
          <cell r="AP1245"/>
          <cell r="AQ1245"/>
          <cell r="AR1245"/>
          <cell r="AS1245"/>
          <cell r="AT1245"/>
          <cell r="AU1245"/>
        </row>
        <row r="1246">
          <cell r="A1246"/>
          <cell r="B1246"/>
          <cell r="C1246"/>
          <cell r="D1246"/>
          <cell r="E1246"/>
          <cell r="F1246"/>
          <cell r="G1246"/>
          <cell r="H1246"/>
          <cell r="I1246"/>
          <cell r="J1246"/>
          <cell r="K1246"/>
          <cell r="L1246"/>
          <cell r="M1246"/>
          <cell r="N1246"/>
          <cell r="O1246"/>
          <cell r="P1246"/>
          <cell r="Q1246"/>
          <cell r="R1246"/>
          <cell r="S1246"/>
          <cell r="T1246"/>
          <cell r="U1246"/>
          <cell r="V1246"/>
          <cell r="W1246"/>
          <cell r="X1246"/>
          <cell r="Y1246"/>
          <cell r="Z1246"/>
          <cell r="AA1246"/>
          <cell r="AB1246"/>
          <cell r="AC1246"/>
          <cell r="AD1246"/>
          <cell r="AE1246"/>
          <cell r="AF1246"/>
          <cell r="AG1246"/>
          <cell r="AH1246"/>
          <cell r="AI1246"/>
          <cell r="AJ1246"/>
          <cell r="AK1246"/>
          <cell r="AL1246"/>
          <cell r="AM1246"/>
          <cell r="AN1246"/>
          <cell r="AO1246"/>
          <cell r="AP1246"/>
          <cell r="AQ1246"/>
          <cell r="AR1246"/>
          <cell r="AS1246"/>
          <cell r="AT1246"/>
          <cell r="AU1246"/>
        </row>
        <row r="1247">
          <cell r="A1247"/>
          <cell r="B1247"/>
          <cell r="C1247"/>
          <cell r="D1247"/>
          <cell r="E1247"/>
          <cell r="F1247"/>
          <cell r="G1247"/>
          <cell r="H1247"/>
          <cell r="I1247"/>
          <cell r="J1247"/>
          <cell r="K1247"/>
          <cell r="L1247"/>
          <cell r="M1247"/>
          <cell r="N1247"/>
          <cell r="O1247"/>
          <cell r="P1247"/>
          <cell r="Q1247"/>
          <cell r="R1247"/>
          <cell r="S1247"/>
          <cell r="T1247"/>
          <cell r="U1247"/>
          <cell r="V1247"/>
          <cell r="W1247"/>
          <cell r="X1247"/>
          <cell r="Y1247"/>
          <cell r="Z1247"/>
          <cell r="AA1247"/>
          <cell r="AB1247"/>
          <cell r="AC1247"/>
          <cell r="AD1247"/>
          <cell r="AE1247"/>
          <cell r="AF1247"/>
          <cell r="AG1247"/>
          <cell r="AH1247"/>
          <cell r="AI1247"/>
          <cell r="AJ1247"/>
          <cell r="AK1247"/>
          <cell r="AL1247"/>
          <cell r="AM1247"/>
          <cell r="AN1247"/>
          <cell r="AO1247"/>
          <cell r="AP1247"/>
          <cell r="AQ1247"/>
          <cell r="AR1247"/>
          <cell r="AS1247"/>
          <cell r="AT1247"/>
          <cell r="AU1247"/>
        </row>
        <row r="1248">
          <cell r="A1248"/>
          <cell r="B1248"/>
          <cell r="C1248"/>
          <cell r="D1248"/>
          <cell r="E1248"/>
          <cell r="F1248"/>
          <cell r="G1248"/>
          <cell r="H1248"/>
          <cell r="I1248"/>
          <cell r="J1248"/>
          <cell r="K1248"/>
          <cell r="L1248"/>
          <cell r="M1248"/>
          <cell r="N1248"/>
          <cell r="O1248"/>
          <cell r="P1248"/>
          <cell r="Q1248"/>
          <cell r="R1248"/>
          <cell r="S1248"/>
          <cell r="T1248"/>
          <cell r="U1248"/>
          <cell r="V1248"/>
          <cell r="W1248"/>
          <cell r="X1248"/>
          <cell r="Y1248"/>
          <cell r="Z1248"/>
          <cell r="AA1248"/>
          <cell r="AB1248"/>
          <cell r="AC1248"/>
          <cell r="AD1248"/>
          <cell r="AE1248"/>
          <cell r="AF1248"/>
          <cell r="AG1248"/>
          <cell r="AH1248"/>
          <cell r="AI1248"/>
          <cell r="AJ1248"/>
          <cell r="AK1248"/>
          <cell r="AL1248"/>
          <cell r="AM1248"/>
          <cell r="AN1248"/>
          <cell r="AO1248"/>
          <cell r="AP1248"/>
          <cell r="AQ1248"/>
          <cell r="AR1248"/>
          <cell r="AS1248"/>
          <cell r="AT1248"/>
          <cell r="AU1248"/>
        </row>
        <row r="1249">
          <cell r="A1249"/>
          <cell r="B1249"/>
          <cell r="C1249"/>
          <cell r="D1249"/>
          <cell r="E1249"/>
          <cell r="F1249"/>
          <cell r="G1249"/>
          <cell r="H1249"/>
          <cell r="I1249"/>
          <cell r="J1249"/>
          <cell r="K1249"/>
          <cell r="L1249"/>
          <cell r="M1249"/>
          <cell r="N1249"/>
          <cell r="O1249"/>
          <cell r="P1249"/>
          <cell r="Q1249"/>
          <cell r="R1249"/>
          <cell r="S1249"/>
          <cell r="T1249"/>
          <cell r="U1249"/>
          <cell r="V1249"/>
          <cell r="W1249"/>
          <cell r="X1249"/>
          <cell r="Y1249"/>
          <cell r="Z1249"/>
          <cell r="AA1249"/>
          <cell r="AB1249"/>
          <cell r="AC1249"/>
          <cell r="AD1249"/>
          <cell r="AE1249"/>
          <cell r="AF1249"/>
          <cell r="AG1249"/>
          <cell r="AH1249"/>
          <cell r="AI1249"/>
          <cell r="AJ1249"/>
          <cell r="AK1249"/>
          <cell r="AL1249"/>
          <cell r="AM1249"/>
          <cell r="AN1249"/>
          <cell r="AO1249"/>
          <cell r="AP1249"/>
          <cell r="AQ1249"/>
          <cell r="AR1249"/>
          <cell r="AS1249"/>
          <cell r="AT1249"/>
          <cell r="AU1249"/>
        </row>
        <row r="1250">
          <cell r="A1250"/>
          <cell r="B1250"/>
          <cell r="C1250"/>
          <cell r="D1250"/>
          <cell r="E1250"/>
          <cell r="F1250"/>
          <cell r="G1250"/>
          <cell r="H1250"/>
          <cell r="I1250"/>
          <cell r="J1250"/>
          <cell r="K1250"/>
          <cell r="L1250"/>
          <cell r="M1250"/>
          <cell r="N1250"/>
          <cell r="O1250"/>
          <cell r="P1250"/>
          <cell r="Q1250"/>
          <cell r="R1250"/>
          <cell r="S1250"/>
          <cell r="T1250"/>
          <cell r="U1250"/>
          <cell r="V1250"/>
          <cell r="W1250"/>
          <cell r="X1250"/>
          <cell r="Y1250"/>
          <cell r="Z1250"/>
          <cell r="AA1250"/>
          <cell r="AB1250"/>
          <cell r="AC1250"/>
          <cell r="AD1250"/>
          <cell r="AE1250"/>
          <cell r="AF1250"/>
          <cell r="AG1250"/>
          <cell r="AH1250"/>
          <cell r="AI1250"/>
          <cell r="AJ1250"/>
          <cell r="AK1250"/>
          <cell r="AL1250"/>
          <cell r="AM1250"/>
          <cell r="AN1250"/>
          <cell r="AO1250"/>
          <cell r="AP1250"/>
          <cell r="AQ1250"/>
          <cell r="AR1250"/>
          <cell r="AS1250"/>
          <cell r="AT1250"/>
          <cell r="AU1250"/>
        </row>
        <row r="1251">
          <cell r="A1251"/>
          <cell r="B1251"/>
          <cell r="C1251"/>
          <cell r="D1251"/>
          <cell r="E1251"/>
          <cell r="F1251"/>
          <cell r="G1251"/>
          <cell r="H1251"/>
          <cell r="I1251"/>
          <cell r="J1251"/>
          <cell r="K1251"/>
          <cell r="L1251"/>
          <cell r="M1251"/>
          <cell r="N1251"/>
          <cell r="O1251"/>
          <cell r="P1251"/>
          <cell r="Q1251"/>
          <cell r="R1251"/>
          <cell r="S1251"/>
          <cell r="T1251"/>
          <cell r="U1251"/>
          <cell r="V1251"/>
          <cell r="W1251"/>
          <cell r="X1251"/>
          <cell r="Y1251"/>
          <cell r="Z1251"/>
          <cell r="AA1251"/>
          <cell r="AB1251"/>
          <cell r="AC1251"/>
          <cell r="AD1251"/>
          <cell r="AE1251"/>
          <cell r="AF1251"/>
          <cell r="AG1251"/>
          <cell r="AH1251"/>
          <cell r="AI1251"/>
          <cell r="AJ1251"/>
          <cell r="AK1251"/>
          <cell r="AL1251"/>
          <cell r="AM1251"/>
          <cell r="AN1251"/>
          <cell r="AO1251"/>
          <cell r="AP1251"/>
          <cell r="AQ1251"/>
          <cell r="AR1251"/>
          <cell r="AS1251"/>
          <cell r="AT1251"/>
          <cell r="AU1251"/>
        </row>
        <row r="1252">
          <cell r="A1252"/>
          <cell r="B1252"/>
          <cell r="C1252"/>
          <cell r="D1252"/>
          <cell r="E1252"/>
          <cell r="F1252"/>
          <cell r="G1252"/>
          <cell r="H1252"/>
          <cell r="I1252"/>
          <cell r="J1252"/>
          <cell r="K1252"/>
          <cell r="L1252"/>
          <cell r="M1252"/>
          <cell r="N1252"/>
          <cell r="O1252"/>
          <cell r="P1252"/>
          <cell r="Q1252"/>
          <cell r="R1252"/>
          <cell r="S1252"/>
          <cell r="T1252"/>
          <cell r="U1252"/>
          <cell r="V1252"/>
          <cell r="W1252"/>
          <cell r="X1252"/>
          <cell r="Y1252"/>
          <cell r="Z1252"/>
          <cell r="AA1252"/>
          <cell r="AB1252"/>
          <cell r="AC1252"/>
          <cell r="AD1252"/>
          <cell r="AE1252"/>
          <cell r="AF1252"/>
          <cell r="AG1252"/>
          <cell r="AH1252"/>
          <cell r="AI1252"/>
          <cell r="AJ1252"/>
          <cell r="AK1252"/>
          <cell r="AL1252"/>
          <cell r="AM1252"/>
          <cell r="AN1252"/>
          <cell r="AO1252"/>
          <cell r="AP1252"/>
          <cell r="AQ1252"/>
          <cell r="AR1252"/>
          <cell r="AS1252"/>
          <cell r="AT1252"/>
          <cell r="AU1252"/>
        </row>
        <row r="1253">
          <cell r="A1253"/>
          <cell r="B1253"/>
          <cell r="C1253"/>
          <cell r="D1253"/>
          <cell r="E1253"/>
          <cell r="F1253"/>
          <cell r="G1253"/>
          <cell r="H1253"/>
          <cell r="I1253"/>
          <cell r="J1253"/>
          <cell r="K1253"/>
          <cell r="L1253"/>
          <cell r="M1253"/>
          <cell r="N1253"/>
          <cell r="O1253"/>
          <cell r="P1253"/>
          <cell r="Q1253"/>
          <cell r="R1253"/>
          <cell r="S1253"/>
          <cell r="T1253"/>
          <cell r="U1253"/>
          <cell r="V1253"/>
          <cell r="W1253"/>
          <cell r="X1253"/>
          <cell r="Y1253"/>
          <cell r="Z1253"/>
          <cell r="AA1253"/>
          <cell r="AB1253"/>
          <cell r="AC1253"/>
          <cell r="AD1253"/>
          <cell r="AE1253"/>
          <cell r="AF1253"/>
          <cell r="AG1253"/>
          <cell r="AH1253"/>
          <cell r="AI1253"/>
          <cell r="AJ1253"/>
          <cell r="AK1253"/>
          <cell r="AL1253"/>
          <cell r="AM1253"/>
          <cell r="AN1253"/>
          <cell r="AO1253"/>
          <cell r="AP1253"/>
          <cell r="AQ1253"/>
          <cell r="AR1253"/>
          <cell r="AS1253"/>
          <cell r="AT1253"/>
          <cell r="AU1253"/>
        </row>
        <row r="1254">
          <cell r="A1254"/>
          <cell r="B1254"/>
          <cell r="C1254"/>
          <cell r="D1254"/>
          <cell r="E1254"/>
          <cell r="F1254"/>
          <cell r="G1254"/>
          <cell r="H1254"/>
          <cell r="I1254"/>
          <cell r="J1254"/>
          <cell r="K1254"/>
          <cell r="L1254"/>
          <cell r="M1254"/>
          <cell r="N1254"/>
          <cell r="O1254"/>
          <cell r="P1254"/>
          <cell r="Q1254"/>
          <cell r="R1254"/>
          <cell r="S1254"/>
          <cell r="T1254"/>
          <cell r="U1254"/>
          <cell r="V1254"/>
          <cell r="W1254"/>
          <cell r="X1254"/>
          <cell r="Y1254"/>
          <cell r="Z1254"/>
          <cell r="AA1254"/>
          <cell r="AB1254"/>
          <cell r="AC1254"/>
          <cell r="AD1254"/>
          <cell r="AE1254"/>
          <cell r="AF1254"/>
          <cell r="AG1254"/>
          <cell r="AH1254"/>
          <cell r="AI1254"/>
          <cell r="AJ1254"/>
          <cell r="AK1254"/>
          <cell r="AL1254"/>
          <cell r="AM1254"/>
          <cell r="AN1254"/>
          <cell r="AO1254"/>
          <cell r="AP1254"/>
          <cell r="AQ1254"/>
          <cell r="AR1254"/>
          <cell r="AS1254"/>
          <cell r="AT1254"/>
          <cell r="AU1254"/>
        </row>
        <row r="1255">
          <cell r="A1255"/>
          <cell r="B1255"/>
          <cell r="C1255"/>
          <cell r="D1255"/>
          <cell r="E1255"/>
          <cell r="F1255"/>
          <cell r="G1255"/>
          <cell r="H1255"/>
          <cell r="I1255"/>
          <cell r="J1255"/>
          <cell r="K1255"/>
          <cell r="L1255"/>
          <cell r="M1255"/>
          <cell r="N1255"/>
          <cell r="O1255"/>
          <cell r="P1255"/>
          <cell r="Q1255"/>
          <cell r="R1255"/>
          <cell r="S1255"/>
          <cell r="T1255"/>
          <cell r="U1255"/>
          <cell r="V1255"/>
          <cell r="W1255"/>
          <cell r="X1255"/>
          <cell r="Y1255"/>
          <cell r="Z1255"/>
          <cell r="AA1255"/>
          <cell r="AB1255"/>
          <cell r="AC1255"/>
          <cell r="AD1255"/>
          <cell r="AE1255"/>
          <cell r="AF1255"/>
          <cell r="AG1255"/>
          <cell r="AH1255"/>
          <cell r="AI1255"/>
          <cell r="AJ1255"/>
          <cell r="AK1255"/>
          <cell r="AL1255"/>
          <cell r="AM1255"/>
          <cell r="AN1255"/>
          <cell r="AO1255"/>
          <cell r="AP1255"/>
          <cell r="AQ1255"/>
          <cell r="AR1255"/>
          <cell r="AS1255"/>
          <cell r="AT1255"/>
          <cell r="AU1255"/>
        </row>
        <row r="1256">
          <cell r="A1256"/>
          <cell r="B1256"/>
          <cell r="C1256"/>
          <cell r="D1256"/>
          <cell r="E1256"/>
          <cell r="F1256"/>
          <cell r="G1256"/>
          <cell r="H1256"/>
          <cell r="I1256"/>
          <cell r="J1256"/>
          <cell r="K1256"/>
          <cell r="L1256"/>
          <cell r="M1256"/>
          <cell r="N1256"/>
          <cell r="O1256"/>
          <cell r="P1256"/>
          <cell r="Q1256"/>
          <cell r="R1256"/>
          <cell r="S1256"/>
          <cell r="T1256"/>
          <cell r="U1256"/>
          <cell r="V1256"/>
          <cell r="W1256"/>
          <cell r="X1256"/>
          <cell r="Y1256"/>
          <cell r="Z1256"/>
          <cell r="AA1256"/>
          <cell r="AB1256"/>
          <cell r="AC1256"/>
          <cell r="AD1256"/>
          <cell r="AE1256"/>
          <cell r="AF1256"/>
          <cell r="AG1256"/>
          <cell r="AH1256"/>
          <cell r="AI1256"/>
          <cell r="AJ1256"/>
          <cell r="AK1256"/>
          <cell r="AL1256"/>
          <cell r="AM1256"/>
          <cell r="AN1256"/>
          <cell r="AO1256"/>
          <cell r="AP1256"/>
          <cell r="AQ1256"/>
          <cell r="AR1256"/>
          <cell r="AS1256"/>
          <cell r="AT1256"/>
          <cell r="AU1256"/>
        </row>
        <row r="1257">
          <cell r="A1257"/>
          <cell r="B1257"/>
          <cell r="C1257"/>
          <cell r="D1257"/>
          <cell r="E1257"/>
          <cell r="F1257"/>
          <cell r="G1257"/>
          <cell r="H1257"/>
          <cell r="I1257"/>
          <cell r="J1257"/>
          <cell r="K1257"/>
          <cell r="L1257"/>
          <cell r="M1257"/>
          <cell r="N1257"/>
          <cell r="O1257"/>
          <cell r="P1257"/>
          <cell r="Q1257"/>
          <cell r="R1257"/>
          <cell r="S1257"/>
          <cell r="T1257"/>
          <cell r="U1257"/>
          <cell r="V1257"/>
          <cell r="W1257"/>
          <cell r="X1257"/>
          <cell r="Y1257"/>
          <cell r="Z1257"/>
          <cell r="AA1257"/>
          <cell r="AB1257"/>
          <cell r="AC1257"/>
          <cell r="AD1257"/>
          <cell r="AE1257"/>
          <cell r="AF1257"/>
          <cell r="AG1257"/>
          <cell r="AH1257"/>
          <cell r="AI1257"/>
          <cell r="AJ1257"/>
          <cell r="AK1257"/>
          <cell r="AL1257"/>
          <cell r="AM1257"/>
          <cell r="AN1257"/>
          <cell r="AO1257"/>
          <cell r="AP1257"/>
          <cell r="AQ1257"/>
          <cell r="AR1257"/>
          <cell r="AS1257"/>
          <cell r="AT1257"/>
          <cell r="AU1257"/>
        </row>
        <row r="1258">
          <cell r="A1258"/>
          <cell r="B1258"/>
          <cell r="C1258"/>
          <cell r="D1258"/>
          <cell r="E1258"/>
          <cell r="F1258"/>
          <cell r="G1258"/>
          <cell r="H1258"/>
          <cell r="I1258"/>
          <cell r="J1258"/>
          <cell r="K1258"/>
          <cell r="L1258"/>
          <cell r="M1258"/>
          <cell r="N1258"/>
          <cell r="O1258"/>
          <cell r="P1258"/>
          <cell r="Q1258"/>
          <cell r="R1258"/>
          <cell r="S1258"/>
          <cell r="T1258"/>
          <cell r="U1258"/>
          <cell r="V1258"/>
          <cell r="W1258"/>
          <cell r="X1258"/>
          <cell r="Y1258"/>
          <cell r="Z1258"/>
          <cell r="AA1258"/>
          <cell r="AB1258"/>
          <cell r="AC1258"/>
          <cell r="AD1258"/>
          <cell r="AE1258"/>
          <cell r="AF1258"/>
          <cell r="AG1258"/>
          <cell r="AH1258"/>
          <cell r="AI1258"/>
          <cell r="AJ1258"/>
          <cell r="AK1258"/>
          <cell r="AL1258"/>
          <cell r="AM1258"/>
          <cell r="AN1258"/>
          <cell r="AO1258"/>
          <cell r="AP1258"/>
          <cell r="AQ1258"/>
          <cell r="AR1258"/>
          <cell r="AS1258"/>
          <cell r="AT1258"/>
          <cell r="AU1258"/>
        </row>
        <row r="1259">
          <cell r="A1259"/>
          <cell r="B1259"/>
          <cell r="C1259"/>
          <cell r="D1259"/>
          <cell r="E1259"/>
          <cell r="F1259"/>
          <cell r="G1259"/>
          <cell r="H1259"/>
          <cell r="I1259"/>
          <cell r="J1259"/>
          <cell r="K1259"/>
          <cell r="L1259"/>
          <cell r="M1259"/>
          <cell r="N1259"/>
          <cell r="O1259"/>
          <cell r="P1259"/>
          <cell r="Q1259"/>
          <cell r="R1259"/>
          <cell r="S1259"/>
          <cell r="T1259"/>
          <cell r="U1259"/>
          <cell r="V1259"/>
          <cell r="W1259"/>
          <cell r="X1259"/>
          <cell r="Y1259"/>
          <cell r="Z1259"/>
          <cell r="AA1259"/>
          <cell r="AB1259"/>
          <cell r="AC1259"/>
          <cell r="AD1259"/>
          <cell r="AE1259"/>
          <cell r="AF1259"/>
          <cell r="AG1259"/>
          <cell r="AH1259"/>
          <cell r="AI1259"/>
          <cell r="AJ1259"/>
          <cell r="AK1259"/>
          <cell r="AL1259"/>
          <cell r="AM1259"/>
          <cell r="AN1259"/>
          <cell r="AO1259"/>
          <cell r="AP1259"/>
          <cell r="AQ1259"/>
          <cell r="AR1259"/>
          <cell r="AS1259"/>
          <cell r="AT1259"/>
          <cell r="AU1259"/>
        </row>
        <row r="1260">
          <cell r="A1260"/>
          <cell r="B1260"/>
          <cell r="C1260"/>
          <cell r="D1260"/>
          <cell r="E1260"/>
          <cell r="F1260"/>
          <cell r="G1260"/>
          <cell r="H1260"/>
          <cell r="I1260"/>
          <cell r="J1260"/>
          <cell r="K1260"/>
          <cell r="L1260"/>
          <cell r="M1260"/>
          <cell r="N1260"/>
          <cell r="O1260"/>
          <cell r="P1260"/>
          <cell r="Q1260"/>
          <cell r="R1260"/>
          <cell r="S1260"/>
          <cell r="T1260"/>
          <cell r="U1260"/>
          <cell r="V1260"/>
          <cell r="W1260"/>
          <cell r="X1260"/>
          <cell r="Y1260"/>
          <cell r="Z1260"/>
          <cell r="AA1260"/>
          <cell r="AB1260"/>
          <cell r="AC1260"/>
          <cell r="AD1260"/>
          <cell r="AE1260"/>
          <cell r="AF1260"/>
          <cell r="AG1260"/>
          <cell r="AH1260"/>
          <cell r="AI1260"/>
          <cell r="AJ1260"/>
          <cell r="AK1260"/>
          <cell r="AL1260"/>
          <cell r="AM1260"/>
          <cell r="AN1260"/>
          <cell r="AO1260"/>
          <cell r="AP1260"/>
          <cell r="AQ1260"/>
          <cell r="AR1260"/>
          <cell r="AS1260"/>
          <cell r="AT1260"/>
          <cell r="AU1260"/>
        </row>
        <row r="1261">
          <cell r="A1261"/>
          <cell r="B1261"/>
          <cell r="C1261"/>
          <cell r="D1261"/>
          <cell r="E1261"/>
          <cell r="F1261"/>
          <cell r="G1261"/>
          <cell r="H1261"/>
          <cell r="I1261"/>
          <cell r="J1261"/>
          <cell r="K1261"/>
          <cell r="L1261"/>
          <cell r="M1261"/>
          <cell r="N1261"/>
          <cell r="O1261"/>
          <cell r="P1261"/>
          <cell r="Q1261"/>
          <cell r="R1261"/>
          <cell r="S1261"/>
          <cell r="T1261"/>
          <cell r="U1261"/>
          <cell r="V1261"/>
          <cell r="W1261"/>
          <cell r="X1261"/>
          <cell r="Y1261"/>
          <cell r="Z1261"/>
          <cell r="AA1261"/>
          <cell r="AB1261"/>
          <cell r="AC1261"/>
          <cell r="AD1261"/>
          <cell r="AE1261"/>
          <cell r="AF1261"/>
          <cell r="AG1261"/>
          <cell r="AH1261"/>
          <cell r="AI1261"/>
          <cell r="AJ1261"/>
          <cell r="AK1261"/>
          <cell r="AL1261"/>
          <cell r="AM1261"/>
          <cell r="AN1261"/>
          <cell r="AO1261"/>
          <cell r="AP1261"/>
          <cell r="AQ1261"/>
          <cell r="AR1261"/>
          <cell r="AS1261"/>
          <cell r="AT1261"/>
          <cell r="AU1261"/>
        </row>
        <row r="1262">
          <cell r="A1262"/>
          <cell r="B1262"/>
          <cell r="C1262"/>
          <cell r="D1262"/>
          <cell r="E1262"/>
          <cell r="F1262"/>
          <cell r="G1262"/>
          <cell r="H1262"/>
          <cell r="I1262"/>
          <cell r="J1262"/>
          <cell r="K1262"/>
          <cell r="L1262"/>
          <cell r="M1262"/>
          <cell r="N1262"/>
          <cell r="O1262"/>
          <cell r="P1262"/>
          <cell r="Q1262"/>
          <cell r="R1262"/>
          <cell r="S1262"/>
          <cell r="T1262"/>
          <cell r="U1262"/>
          <cell r="V1262"/>
          <cell r="W1262"/>
          <cell r="X1262"/>
          <cell r="Y1262"/>
          <cell r="Z1262"/>
          <cell r="AA1262"/>
          <cell r="AB1262"/>
          <cell r="AC1262"/>
          <cell r="AD1262"/>
          <cell r="AE1262"/>
          <cell r="AF1262"/>
          <cell r="AG1262"/>
          <cell r="AH1262"/>
          <cell r="AI1262"/>
          <cell r="AJ1262"/>
          <cell r="AK1262"/>
          <cell r="AL1262"/>
          <cell r="AM1262"/>
          <cell r="AN1262"/>
          <cell r="AO1262"/>
          <cell r="AP1262"/>
          <cell r="AQ1262"/>
          <cell r="AR1262"/>
          <cell r="AS1262"/>
          <cell r="AT1262"/>
          <cell r="AU1262"/>
        </row>
        <row r="1263">
          <cell r="A1263"/>
          <cell r="B1263"/>
          <cell r="C1263"/>
          <cell r="D1263"/>
          <cell r="E1263"/>
          <cell r="F1263"/>
          <cell r="G1263"/>
          <cell r="H1263"/>
          <cell r="I1263"/>
          <cell r="J1263"/>
          <cell r="K1263"/>
          <cell r="L1263"/>
          <cell r="M1263"/>
          <cell r="N1263"/>
          <cell r="O1263"/>
          <cell r="P1263"/>
          <cell r="Q1263"/>
          <cell r="R1263"/>
          <cell r="S1263"/>
          <cell r="T1263"/>
          <cell r="U1263"/>
          <cell r="V1263"/>
          <cell r="W1263"/>
          <cell r="X1263"/>
          <cell r="Y1263"/>
          <cell r="Z1263"/>
          <cell r="AA1263"/>
          <cell r="AB1263"/>
          <cell r="AC1263"/>
          <cell r="AD1263"/>
          <cell r="AE1263"/>
          <cell r="AF1263"/>
          <cell r="AG1263"/>
          <cell r="AH1263"/>
          <cell r="AI1263"/>
          <cell r="AJ1263"/>
          <cell r="AK1263"/>
          <cell r="AL1263"/>
          <cell r="AM1263"/>
          <cell r="AN1263"/>
          <cell r="AO1263"/>
          <cell r="AP1263"/>
          <cell r="AQ1263"/>
          <cell r="AR1263"/>
          <cell r="AS1263"/>
          <cell r="AT1263"/>
          <cell r="AU1263"/>
        </row>
        <row r="1264">
          <cell r="A1264"/>
          <cell r="B1264"/>
          <cell r="C1264"/>
          <cell r="D1264"/>
          <cell r="E1264"/>
          <cell r="F1264"/>
          <cell r="G1264"/>
          <cell r="H1264"/>
          <cell r="I1264"/>
          <cell r="J1264"/>
          <cell r="K1264"/>
          <cell r="L1264"/>
          <cell r="M1264"/>
          <cell r="N1264"/>
          <cell r="O1264"/>
          <cell r="P1264"/>
          <cell r="Q1264"/>
          <cell r="R1264"/>
          <cell r="S1264"/>
          <cell r="T1264"/>
          <cell r="U1264"/>
          <cell r="V1264"/>
          <cell r="W1264"/>
          <cell r="X1264"/>
          <cell r="Y1264"/>
          <cell r="Z1264"/>
          <cell r="AA1264"/>
          <cell r="AB1264"/>
          <cell r="AC1264"/>
          <cell r="AD1264"/>
          <cell r="AE1264"/>
          <cell r="AF1264"/>
          <cell r="AG1264"/>
          <cell r="AH1264"/>
          <cell r="AI1264"/>
          <cell r="AJ1264"/>
          <cell r="AK1264"/>
          <cell r="AL1264"/>
          <cell r="AM1264"/>
          <cell r="AN1264"/>
          <cell r="AO1264"/>
          <cell r="AP1264"/>
          <cell r="AQ1264"/>
          <cell r="AR1264"/>
          <cell r="AS1264"/>
          <cell r="AT1264"/>
          <cell r="AU1264"/>
        </row>
        <row r="1265">
          <cell r="A1265"/>
          <cell r="B1265"/>
          <cell r="C1265"/>
          <cell r="D1265"/>
          <cell r="E1265"/>
          <cell r="F1265"/>
          <cell r="G1265"/>
          <cell r="H1265"/>
          <cell r="I1265"/>
          <cell r="J1265"/>
          <cell r="K1265"/>
          <cell r="L1265"/>
          <cell r="M1265"/>
          <cell r="N1265"/>
          <cell r="O1265"/>
          <cell r="P1265"/>
          <cell r="Q1265"/>
          <cell r="R1265"/>
          <cell r="S1265"/>
          <cell r="T1265"/>
          <cell r="U1265"/>
          <cell r="V1265"/>
          <cell r="W1265"/>
          <cell r="X1265"/>
          <cell r="Y1265"/>
          <cell r="Z1265"/>
          <cell r="AA1265"/>
          <cell r="AB1265"/>
          <cell r="AC1265"/>
          <cell r="AD1265"/>
          <cell r="AE1265"/>
          <cell r="AF1265"/>
          <cell r="AG1265"/>
          <cell r="AH1265"/>
          <cell r="AI1265"/>
          <cell r="AJ1265"/>
          <cell r="AK1265"/>
          <cell r="AL1265"/>
          <cell r="AM1265"/>
          <cell r="AN1265"/>
          <cell r="AO1265"/>
          <cell r="AP1265"/>
          <cell r="AQ1265"/>
          <cell r="AR1265"/>
          <cell r="AS1265"/>
          <cell r="AT1265"/>
          <cell r="AU1265"/>
        </row>
        <row r="1266">
          <cell r="A1266"/>
          <cell r="B1266"/>
          <cell r="C1266"/>
          <cell r="D1266"/>
          <cell r="E1266"/>
          <cell r="F1266"/>
          <cell r="G1266"/>
          <cell r="H1266"/>
          <cell r="I1266"/>
          <cell r="J1266"/>
          <cell r="K1266"/>
          <cell r="L1266"/>
          <cell r="M1266"/>
          <cell r="N1266"/>
          <cell r="O1266"/>
          <cell r="P1266"/>
          <cell r="Q1266"/>
          <cell r="R1266"/>
          <cell r="S1266"/>
          <cell r="T1266"/>
          <cell r="U1266"/>
          <cell r="V1266"/>
          <cell r="W1266"/>
          <cell r="X1266"/>
          <cell r="Y1266"/>
          <cell r="Z1266"/>
          <cell r="AA1266"/>
          <cell r="AB1266"/>
          <cell r="AC1266"/>
          <cell r="AD1266"/>
          <cell r="AE1266"/>
          <cell r="AF1266"/>
          <cell r="AG1266"/>
          <cell r="AH1266"/>
          <cell r="AI1266"/>
          <cell r="AJ1266"/>
          <cell r="AK1266"/>
          <cell r="AL1266"/>
          <cell r="AM1266"/>
          <cell r="AN1266"/>
          <cell r="AO1266"/>
          <cell r="AP1266"/>
          <cell r="AQ1266"/>
          <cell r="AR1266"/>
          <cell r="AS1266"/>
          <cell r="AT1266"/>
          <cell r="AU1266"/>
        </row>
        <row r="1267">
          <cell r="A1267"/>
          <cell r="B1267"/>
          <cell r="C1267"/>
          <cell r="D1267"/>
          <cell r="E1267"/>
          <cell r="F1267"/>
          <cell r="G1267"/>
          <cell r="H1267"/>
          <cell r="I1267"/>
          <cell r="J1267"/>
          <cell r="K1267"/>
          <cell r="L1267"/>
          <cell r="M1267"/>
          <cell r="N1267"/>
          <cell r="O1267"/>
          <cell r="P1267"/>
          <cell r="Q1267"/>
          <cell r="R1267"/>
          <cell r="S1267"/>
          <cell r="T1267"/>
          <cell r="U1267"/>
          <cell r="V1267"/>
          <cell r="W1267"/>
          <cell r="X1267"/>
          <cell r="Y1267"/>
          <cell r="Z1267"/>
          <cell r="AA1267"/>
          <cell r="AB1267"/>
          <cell r="AC1267"/>
          <cell r="AD1267"/>
          <cell r="AE1267"/>
          <cell r="AF1267"/>
          <cell r="AG1267"/>
          <cell r="AH1267"/>
          <cell r="AI1267"/>
          <cell r="AJ1267"/>
          <cell r="AK1267"/>
          <cell r="AL1267"/>
          <cell r="AM1267"/>
          <cell r="AN1267"/>
          <cell r="AO1267"/>
          <cell r="AP1267"/>
          <cell r="AQ1267"/>
          <cell r="AR1267"/>
          <cell r="AS1267"/>
          <cell r="AT1267"/>
          <cell r="AU1267"/>
        </row>
        <row r="1268">
          <cell r="A1268"/>
          <cell r="B1268"/>
          <cell r="C1268"/>
          <cell r="D1268"/>
          <cell r="E1268"/>
          <cell r="F1268"/>
          <cell r="G1268"/>
          <cell r="H1268"/>
          <cell r="I1268"/>
          <cell r="J1268"/>
          <cell r="K1268"/>
          <cell r="L1268"/>
          <cell r="M1268"/>
          <cell r="N1268"/>
          <cell r="O1268"/>
          <cell r="P1268"/>
          <cell r="Q1268"/>
          <cell r="R1268"/>
          <cell r="S1268"/>
          <cell r="T1268"/>
          <cell r="U1268"/>
          <cell r="V1268"/>
          <cell r="W1268"/>
          <cell r="X1268"/>
          <cell r="Y1268"/>
          <cell r="Z1268"/>
          <cell r="AA1268"/>
          <cell r="AB1268"/>
          <cell r="AC1268"/>
          <cell r="AD1268"/>
          <cell r="AE1268"/>
          <cell r="AF1268"/>
          <cell r="AG1268"/>
          <cell r="AH1268"/>
          <cell r="AI1268"/>
          <cell r="AJ1268"/>
          <cell r="AK1268"/>
          <cell r="AL1268"/>
          <cell r="AM1268"/>
          <cell r="AN1268"/>
          <cell r="AO1268"/>
          <cell r="AP1268"/>
          <cell r="AQ1268"/>
          <cell r="AR1268"/>
          <cell r="AS1268"/>
          <cell r="AT1268"/>
          <cell r="AU1268"/>
        </row>
        <row r="1269">
          <cell r="A1269"/>
          <cell r="B1269"/>
          <cell r="C1269"/>
          <cell r="D1269"/>
          <cell r="E1269"/>
          <cell r="F1269"/>
          <cell r="G1269"/>
          <cell r="H1269"/>
          <cell r="I1269"/>
          <cell r="J1269"/>
          <cell r="K1269"/>
          <cell r="L1269"/>
          <cell r="M1269"/>
          <cell r="N1269"/>
          <cell r="O1269"/>
          <cell r="P1269"/>
          <cell r="Q1269"/>
          <cell r="R1269"/>
          <cell r="S1269"/>
          <cell r="T1269"/>
          <cell r="U1269"/>
          <cell r="V1269"/>
          <cell r="W1269"/>
          <cell r="X1269"/>
          <cell r="Y1269"/>
          <cell r="Z1269"/>
          <cell r="AA1269"/>
          <cell r="AB1269"/>
          <cell r="AC1269"/>
          <cell r="AD1269"/>
          <cell r="AE1269"/>
          <cell r="AF1269"/>
          <cell r="AG1269"/>
          <cell r="AH1269"/>
          <cell r="AI1269"/>
          <cell r="AJ1269"/>
          <cell r="AK1269"/>
          <cell r="AL1269"/>
          <cell r="AM1269"/>
          <cell r="AN1269"/>
          <cell r="AO1269"/>
          <cell r="AP1269"/>
          <cell r="AQ1269"/>
          <cell r="AR1269"/>
          <cell r="AS1269"/>
          <cell r="AT1269"/>
          <cell r="AU1269"/>
        </row>
        <row r="1270">
          <cell r="A1270"/>
          <cell r="B1270"/>
          <cell r="C1270"/>
          <cell r="D1270"/>
          <cell r="E1270"/>
          <cell r="F1270"/>
          <cell r="G1270"/>
          <cell r="H1270"/>
          <cell r="I1270"/>
          <cell r="J1270"/>
          <cell r="K1270"/>
          <cell r="L1270"/>
          <cell r="M1270"/>
          <cell r="N1270"/>
          <cell r="O1270"/>
          <cell r="P1270"/>
          <cell r="Q1270"/>
          <cell r="R1270"/>
          <cell r="S1270"/>
          <cell r="T1270"/>
          <cell r="U1270"/>
          <cell r="V1270"/>
          <cell r="W1270"/>
          <cell r="X1270"/>
          <cell r="Y1270"/>
          <cell r="Z1270"/>
          <cell r="AA1270"/>
          <cell r="AB1270"/>
          <cell r="AC1270"/>
          <cell r="AD1270"/>
          <cell r="AE1270"/>
          <cell r="AF1270"/>
          <cell r="AG1270"/>
          <cell r="AH1270"/>
          <cell r="AI1270"/>
          <cell r="AJ1270"/>
          <cell r="AK1270"/>
          <cell r="AL1270"/>
          <cell r="AM1270"/>
          <cell r="AN1270"/>
          <cell r="AO1270"/>
          <cell r="AP1270"/>
          <cell r="AQ1270"/>
          <cell r="AR1270"/>
          <cell r="AS1270"/>
          <cell r="AT1270"/>
          <cell r="AU1270"/>
        </row>
        <row r="1271">
          <cell r="A1271"/>
          <cell r="B1271"/>
          <cell r="C1271"/>
          <cell r="D1271"/>
          <cell r="E1271"/>
          <cell r="F1271"/>
          <cell r="G1271"/>
          <cell r="H1271"/>
          <cell r="I1271"/>
          <cell r="J1271"/>
          <cell r="K1271"/>
          <cell r="L1271"/>
          <cell r="M1271"/>
          <cell r="N1271"/>
          <cell r="O1271"/>
          <cell r="P1271"/>
          <cell r="Q1271"/>
          <cell r="R1271"/>
          <cell r="S1271"/>
          <cell r="T1271"/>
          <cell r="U1271"/>
          <cell r="V1271"/>
          <cell r="W1271"/>
          <cell r="X1271"/>
          <cell r="Y1271"/>
          <cell r="Z1271"/>
          <cell r="AA1271"/>
          <cell r="AB1271"/>
          <cell r="AC1271"/>
          <cell r="AD1271"/>
          <cell r="AE1271"/>
          <cell r="AF1271"/>
          <cell r="AG1271"/>
          <cell r="AH1271"/>
          <cell r="AI1271"/>
          <cell r="AJ1271"/>
          <cell r="AK1271"/>
          <cell r="AL1271"/>
          <cell r="AM1271"/>
          <cell r="AN1271"/>
          <cell r="AO1271"/>
          <cell r="AP1271"/>
          <cell r="AQ1271"/>
          <cell r="AR1271"/>
          <cell r="AS1271"/>
          <cell r="AT1271"/>
          <cell r="AU1271"/>
        </row>
        <row r="1272">
          <cell r="A1272"/>
          <cell r="B1272"/>
          <cell r="C1272"/>
          <cell r="D1272"/>
          <cell r="E1272"/>
          <cell r="F1272"/>
          <cell r="G1272"/>
          <cell r="H1272"/>
          <cell r="I1272"/>
          <cell r="J1272"/>
          <cell r="K1272"/>
          <cell r="L1272"/>
          <cell r="M1272"/>
          <cell r="N1272"/>
          <cell r="O1272"/>
          <cell r="P1272"/>
          <cell r="Q1272"/>
          <cell r="R1272"/>
          <cell r="S1272"/>
          <cell r="T1272"/>
          <cell r="U1272"/>
          <cell r="V1272"/>
          <cell r="W1272"/>
          <cell r="X1272"/>
          <cell r="Y1272"/>
          <cell r="Z1272"/>
          <cell r="AA1272"/>
          <cell r="AB1272"/>
          <cell r="AC1272"/>
          <cell r="AD1272"/>
          <cell r="AE1272"/>
          <cell r="AF1272"/>
          <cell r="AG1272"/>
          <cell r="AH1272"/>
          <cell r="AI1272"/>
          <cell r="AJ1272"/>
          <cell r="AK1272"/>
          <cell r="AL1272"/>
          <cell r="AM1272"/>
          <cell r="AN1272"/>
          <cell r="AO1272"/>
          <cell r="AP1272"/>
          <cell r="AQ1272"/>
          <cell r="AR1272"/>
          <cell r="AS1272"/>
          <cell r="AT1272"/>
          <cell r="AU1272"/>
        </row>
        <row r="1273">
          <cell r="A1273"/>
          <cell r="B1273"/>
          <cell r="C1273"/>
          <cell r="D1273"/>
          <cell r="E1273"/>
          <cell r="F1273"/>
          <cell r="G1273"/>
          <cell r="H1273"/>
          <cell r="I1273"/>
          <cell r="J1273"/>
          <cell r="K1273"/>
          <cell r="L1273"/>
          <cell r="M1273"/>
          <cell r="N1273"/>
          <cell r="O1273"/>
          <cell r="P1273"/>
          <cell r="Q1273"/>
          <cell r="R1273"/>
          <cell r="S1273"/>
          <cell r="T1273"/>
          <cell r="U1273"/>
          <cell r="V1273"/>
          <cell r="W1273"/>
          <cell r="X1273"/>
          <cell r="Y1273"/>
          <cell r="Z1273"/>
          <cell r="AA1273"/>
          <cell r="AB1273"/>
          <cell r="AC1273"/>
          <cell r="AD1273"/>
          <cell r="AE1273"/>
          <cell r="AF1273"/>
          <cell r="AG1273"/>
          <cell r="AH1273"/>
          <cell r="AI1273"/>
          <cell r="AJ1273"/>
          <cell r="AK1273"/>
          <cell r="AL1273"/>
          <cell r="AM1273"/>
          <cell r="AN1273"/>
          <cell r="AO1273"/>
          <cell r="AP1273"/>
          <cell r="AQ1273"/>
          <cell r="AR1273"/>
          <cell r="AS1273"/>
          <cell r="AT1273"/>
          <cell r="AU1273"/>
        </row>
        <row r="1274">
          <cell r="A1274"/>
          <cell r="B1274"/>
          <cell r="C1274"/>
          <cell r="D1274"/>
          <cell r="E1274"/>
          <cell r="F1274"/>
          <cell r="G1274"/>
          <cell r="H1274"/>
          <cell r="I1274"/>
          <cell r="J1274"/>
          <cell r="K1274"/>
          <cell r="L1274"/>
          <cell r="M1274"/>
          <cell r="N1274"/>
          <cell r="O1274"/>
          <cell r="P1274"/>
          <cell r="Q1274"/>
          <cell r="R1274"/>
          <cell r="S1274"/>
          <cell r="T1274"/>
          <cell r="U1274"/>
          <cell r="V1274"/>
          <cell r="W1274"/>
          <cell r="X1274"/>
          <cell r="Y1274"/>
          <cell r="Z1274"/>
          <cell r="AA1274"/>
          <cell r="AB1274"/>
          <cell r="AC1274"/>
          <cell r="AD1274"/>
          <cell r="AE1274"/>
          <cell r="AF1274"/>
          <cell r="AG1274"/>
          <cell r="AH1274"/>
          <cell r="AI1274"/>
          <cell r="AJ1274"/>
          <cell r="AK1274"/>
          <cell r="AL1274"/>
          <cell r="AM1274"/>
          <cell r="AN1274"/>
          <cell r="AO1274"/>
          <cell r="AP1274"/>
          <cell r="AQ1274"/>
          <cell r="AR1274"/>
          <cell r="AS1274"/>
          <cell r="AT1274"/>
          <cell r="AU1274"/>
        </row>
        <row r="1275">
          <cell r="A1275"/>
          <cell r="B1275"/>
          <cell r="C1275"/>
          <cell r="D1275"/>
          <cell r="E1275"/>
          <cell r="F1275"/>
          <cell r="G1275"/>
          <cell r="H1275"/>
          <cell r="I1275"/>
          <cell r="J1275"/>
          <cell r="K1275"/>
          <cell r="L1275"/>
          <cell r="M1275"/>
          <cell r="N1275"/>
          <cell r="O1275"/>
          <cell r="P1275"/>
          <cell r="Q1275"/>
          <cell r="R1275"/>
          <cell r="S1275"/>
          <cell r="T1275"/>
          <cell r="U1275"/>
          <cell r="V1275"/>
          <cell r="W1275"/>
          <cell r="X1275"/>
          <cell r="Y1275"/>
          <cell r="Z1275"/>
          <cell r="AA1275"/>
          <cell r="AB1275"/>
          <cell r="AC1275"/>
          <cell r="AD1275"/>
          <cell r="AE1275"/>
          <cell r="AF1275"/>
          <cell r="AG1275"/>
          <cell r="AH1275"/>
          <cell r="AI1275"/>
          <cell r="AJ1275"/>
          <cell r="AK1275"/>
          <cell r="AL1275"/>
          <cell r="AM1275"/>
          <cell r="AN1275"/>
          <cell r="AO1275"/>
          <cell r="AP1275"/>
          <cell r="AQ1275"/>
          <cell r="AR1275"/>
          <cell r="AS1275"/>
          <cell r="AT1275"/>
          <cell r="AU1275"/>
        </row>
        <row r="1276">
          <cell r="A1276"/>
          <cell r="B1276"/>
          <cell r="C1276"/>
          <cell r="D1276"/>
          <cell r="E1276"/>
          <cell r="F1276"/>
          <cell r="G1276"/>
          <cell r="H1276"/>
          <cell r="I1276"/>
          <cell r="J1276"/>
          <cell r="K1276"/>
          <cell r="L1276"/>
          <cell r="M1276"/>
          <cell r="N1276"/>
          <cell r="O1276"/>
          <cell r="P1276"/>
          <cell r="Q1276"/>
          <cell r="R1276"/>
          <cell r="S1276"/>
          <cell r="T1276"/>
          <cell r="U1276"/>
          <cell r="V1276"/>
          <cell r="W1276"/>
          <cell r="X1276"/>
          <cell r="Y1276"/>
          <cell r="Z1276"/>
          <cell r="AA1276"/>
          <cell r="AB1276"/>
          <cell r="AC1276"/>
          <cell r="AD1276"/>
          <cell r="AE1276"/>
          <cell r="AF1276"/>
          <cell r="AG1276"/>
          <cell r="AH1276"/>
          <cell r="AI1276"/>
          <cell r="AJ1276"/>
          <cell r="AK1276"/>
          <cell r="AL1276"/>
          <cell r="AM1276"/>
          <cell r="AN1276"/>
          <cell r="AO1276"/>
          <cell r="AP1276"/>
          <cell r="AQ1276"/>
          <cell r="AR1276"/>
          <cell r="AS1276"/>
          <cell r="AT1276"/>
          <cell r="AU1276"/>
        </row>
        <row r="1277">
          <cell r="A1277"/>
          <cell r="B1277"/>
          <cell r="C1277"/>
          <cell r="D1277"/>
          <cell r="E1277"/>
          <cell r="F1277"/>
          <cell r="G1277"/>
          <cell r="H1277"/>
          <cell r="I1277"/>
          <cell r="J1277"/>
          <cell r="K1277"/>
          <cell r="L1277"/>
          <cell r="M1277"/>
          <cell r="N1277"/>
          <cell r="O1277"/>
          <cell r="P1277"/>
          <cell r="Q1277"/>
          <cell r="R1277"/>
          <cell r="S1277"/>
          <cell r="T1277"/>
          <cell r="U1277"/>
          <cell r="V1277"/>
          <cell r="W1277"/>
          <cell r="X1277"/>
          <cell r="Y1277"/>
          <cell r="Z1277"/>
          <cell r="AA1277"/>
          <cell r="AB1277"/>
          <cell r="AC1277"/>
          <cell r="AD1277"/>
          <cell r="AE1277"/>
          <cell r="AF1277"/>
          <cell r="AG1277"/>
          <cell r="AH1277"/>
          <cell r="AI1277"/>
          <cell r="AJ1277"/>
          <cell r="AK1277"/>
          <cell r="AL1277"/>
          <cell r="AM1277"/>
          <cell r="AN1277"/>
          <cell r="AO1277"/>
          <cell r="AP1277"/>
          <cell r="AQ1277"/>
          <cell r="AR1277"/>
          <cell r="AS1277"/>
          <cell r="AT1277"/>
          <cell r="AU1277"/>
        </row>
        <row r="1278">
          <cell r="A1278"/>
          <cell r="B1278"/>
          <cell r="C1278"/>
          <cell r="D1278"/>
          <cell r="E1278"/>
          <cell r="F1278"/>
          <cell r="G1278"/>
          <cell r="H1278"/>
          <cell r="I1278"/>
          <cell r="J1278"/>
          <cell r="K1278"/>
          <cell r="L1278"/>
          <cell r="M1278"/>
          <cell r="N1278"/>
          <cell r="O1278"/>
          <cell r="P1278"/>
          <cell r="Q1278"/>
          <cell r="R1278"/>
          <cell r="S1278"/>
          <cell r="T1278"/>
          <cell r="U1278"/>
          <cell r="V1278"/>
          <cell r="W1278"/>
          <cell r="X1278"/>
          <cell r="Y1278"/>
          <cell r="Z1278"/>
          <cell r="AA1278"/>
          <cell r="AB1278"/>
          <cell r="AC1278"/>
          <cell r="AD1278"/>
          <cell r="AE1278"/>
          <cell r="AF1278"/>
          <cell r="AG1278"/>
          <cell r="AH1278"/>
          <cell r="AI1278"/>
          <cell r="AJ1278"/>
          <cell r="AK1278"/>
          <cell r="AL1278"/>
          <cell r="AM1278"/>
          <cell r="AN1278"/>
          <cell r="AO1278"/>
          <cell r="AP1278"/>
          <cell r="AQ1278"/>
          <cell r="AR1278"/>
          <cell r="AS1278"/>
          <cell r="AT1278"/>
          <cell r="AU1278"/>
        </row>
        <row r="1279">
          <cell r="A1279"/>
          <cell r="B1279"/>
          <cell r="C1279"/>
          <cell r="D1279"/>
          <cell r="E1279"/>
          <cell r="F1279"/>
          <cell r="G1279"/>
          <cell r="H1279"/>
          <cell r="I1279"/>
          <cell r="J1279"/>
          <cell r="K1279"/>
          <cell r="L1279"/>
          <cell r="M1279"/>
          <cell r="N1279"/>
          <cell r="O1279"/>
          <cell r="P1279"/>
          <cell r="Q1279"/>
          <cell r="R1279"/>
          <cell r="S1279"/>
          <cell r="T1279"/>
          <cell r="U1279"/>
          <cell r="V1279"/>
          <cell r="W1279"/>
          <cell r="X1279"/>
          <cell r="Y1279"/>
          <cell r="Z1279"/>
          <cell r="AA1279"/>
          <cell r="AB1279"/>
          <cell r="AC1279"/>
          <cell r="AD1279"/>
          <cell r="AE1279"/>
          <cell r="AF1279"/>
          <cell r="AG1279"/>
          <cell r="AH1279"/>
          <cell r="AI1279"/>
          <cell r="AJ1279"/>
          <cell r="AK1279"/>
          <cell r="AL1279"/>
          <cell r="AM1279"/>
          <cell r="AN1279"/>
          <cell r="AO1279"/>
          <cell r="AP1279"/>
          <cell r="AQ1279"/>
          <cell r="AR1279"/>
          <cell r="AS1279"/>
          <cell r="AT1279"/>
          <cell r="AU1279"/>
        </row>
        <row r="1280">
          <cell r="A1280"/>
          <cell r="B1280"/>
          <cell r="C1280"/>
          <cell r="D1280"/>
          <cell r="E1280"/>
          <cell r="F1280"/>
          <cell r="G1280"/>
          <cell r="H1280"/>
          <cell r="I1280"/>
          <cell r="J1280"/>
          <cell r="K1280"/>
          <cell r="L1280"/>
          <cell r="M1280"/>
          <cell r="N1280"/>
          <cell r="O1280"/>
          <cell r="P1280"/>
          <cell r="Q1280"/>
          <cell r="R1280"/>
          <cell r="S1280"/>
          <cell r="T1280"/>
          <cell r="U1280"/>
          <cell r="V1280"/>
          <cell r="W1280"/>
          <cell r="X1280"/>
          <cell r="Y1280"/>
          <cell r="Z1280"/>
          <cell r="AA1280"/>
          <cell r="AB1280"/>
          <cell r="AC1280"/>
          <cell r="AD1280"/>
          <cell r="AE1280"/>
          <cell r="AF1280"/>
          <cell r="AG1280"/>
          <cell r="AH1280"/>
          <cell r="AI1280"/>
          <cell r="AJ1280"/>
          <cell r="AK1280"/>
          <cell r="AL1280"/>
          <cell r="AM1280"/>
          <cell r="AN1280"/>
          <cell r="AO1280"/>
          <cell r="AP1280"/>
          <cell r="AQ1280"/>
          <cell r="AR1280"/>
          <cell r="AS1280"/>
          <cell r="AT1280"/>
          <cell r="AU1280"/>
        </row>
        <row r="1281">
          <cell r="A1281"/>
          <cell r="B1281"/>
          <cell r="C1281"/>
          <cell r="D1281"/>
          <cell r="E1281"/>
          <cell r="F1281"/>
          <cell r="G1281"/>
          <cell r="H1281"/>
          <cell r="I1281"/>
          <cell r="J1281"/>
          <cell r="K1281"/>
          <cell r="L1281"/>
          <cell r="M1281"/>
          <cell r="N1281"/>
          <cell r="O1281"/>
          <cell r="P1281"/>
          <cell r="Q1281"/>
          <cell r="R1281"/>
          <cell r="S1281"/>
          <cell r="T1281"/>
          <cell r="U1281"/>
          <cell r="V1281"/>
          <cell r="W1281"/>
          <cell r="X1281"/>
          <cell r="Y1281"/>
          <cell r="Z1281"/>
          <cell r="AA1281"/>
          <cell r="AB1281"/>
          <cell r="AC1281"/>
          <cell r="AD1281"/>
          <cell r="AE1281"/>
          <cell r="AF1281"/>
          <cell r="AG1281"/>
          <cell r="AH1281"/>
          <cell r="AI1281"/>
          <cell r="AJ1281"/>
          <cell r="AK1281"/>
          <cell r="AL1281"/>
          <cell r="AM1281"/>
          <cell r="AN1281"/>
          <cell r="AO1281"/>
          <cell r="AP1281"/>
          <cell r="AQ1281"/>
          <cell r="AR1281"/>
          <cell r="AS1281"/>
          <cell r="AT1281"/>
          <cell r="AU1281"/>
        </row>
        <row r="1282">
          <cell r="A1282"/>
          <cell r="B1282"/>
          <cell r="C1282"/>
          <cell r="D1282"/>
          <cell r="E1282"/>
          <cell r="F1282"/>
          <cell r="G1282"/>
          <cell r="H1282"/>
          <cell r="I1282"/>
          <cell r="J1282"/>
          <cell r="K1282"/>
          <cell r="L1282"/>
          <cell r="M1282"/>
          <cell r="N1282"/>
          <cell r="O1282"/>
          <cell r="P1282"/>
          <cell r="Q1282"/>
          <cell r="R1282"/>
          <cell r="S1282"/>
          <cell r="T1282"/>
          <cell r="U1282"/>
          <cell r="V1282"/>
          <cell r="W1282"/>
          <cell r="X1282"/>
          <cell r="Y1282"/>
          <cell r="Z1282"/>
          <cell r="AA1282"/>
          <cell r="AB1282"/>
          <cell r="AC1282"/>
          <cell r="AD1282"/>
          <cell r="AE1282"/>
          <cell r="AF1282"/>
          <cell r="AG1282"/>
          <cell r="AH1282"/>
          <cell r="AI1282"/>
          <cell r="AJ1282"/>
          <cell r="AK1282"/>
          <cell r="AL1282"/>
          <cell r="AM1282"/>
          <cell r="AN1282"/>
          <cell r="AO1282"/>
          <cell r="AP1282"/>
          <cell r="AQ1282"/>
          <cell r="AR1282"/>
          <cell r="AS1282"/>
          <cell r="AT1282"/>
          <cell r="AU1282"/>
        </row>
        <row r="1283">
          <cell r="A1283"/>
          <cell r="B1283"/>
          <cell r="C1283"/>
          <cell r="D1283"/>
          <cell r="E1283"/>
          <cell r="F1283"/>
          <cell r="G1283"/>
          <cell r="H1283"/>
          <cell r="I1283"/>
          <cell r="J1283"/>
          <cell r="K1283"/>
          <cell r="L1283"/>
          <cell r="M1283"/>
          <cell r="N1283"/>
          <cell r="O1283"/>
          <cell r="P1283"/>
          <cell r="Q1283"/>
          <cell r="R1283"/>
          <cell r="S1283"/>
          <cell r="T1283"/>
          <cell r="U1283"/>
          <cell r="V1283"/>
          <cell r="W1283"/>
          <cell r="X1283"/>
          <cell r="Y1283"/>
          <cell r="Z1283"/>
          <cell r="AA1283"/>
          <cell r="AB1283"/>
          <cell r="AC1283"/>
          <cell r="AD1283"/>
          <cell r="AE1283"/>
          <cell r="AF1283"/>
          <cell r="AG1283"/>
          <cell r="AH1283"/>
          <cell r="AI1283"/>
          <cell r="AJ1283"/>
          <cell r="AK1283"/>
          <cell r="AL1283"/>
          <cell r="AM1283"/>
          <cell r="AN1283"/>
          <cell r="AO1283"/>
          <cell r="AP1283"/>
          <cell r="AQ1283"/>
          <cell r="AR1283"/>
          <cell r="AS1283"/>
          <cell r="AT1283"/>
          <cell r="AU1283"/>
        </row>
        <row r="1284">
          <cell r="A1284"/>
          <cell r="B1284"/>
          <cell r="C1284"/>
          <cell r="D1284"/>
          <cell r="E1284"/>
          <cell r="F1284"/>
          <cell r="G1284"/>
          <cell r="H1284"/>
          <cell r="I1284"/>
          <cell r="J1284"/>
          <cell r="K1284"/>
          <cell r="L1284"/>
          <cell r="M1284"/>
          <cell r="N1284"/>
          <cell r="O1284"/>
          <cell r="P1284"/>
          <cell r="Q1284"/>
          <cell r="R1284"/>
          <cell r="S1284"/>
          <cell r="T1284"/>
          <cell r="U1284"/>
          <cell r="V1284"/>
          <cell r="W1284"/>
          <cell r="X1284"/>
          <cell r="Y1284"/>
          <cell r="Z1284"/>
          <cell r="AA1284"/>
          <cell r="AB1284"/>
          <cell r="AC1284"/>
          <cell r="AD1284"/>
          <cell r="AE1284"/>
          <cell r="AF1284"/>
          <cell r="AG1284"/>
          <cell r="AH1284"/>
          <cell r="AI1284"/>
          <cell r="AJ1284"/>
          <cell r="AK1284"/>
          <cell r="AL1284"/>
          <cell r="AM1284"/>
          <cell r="AN1284"/>
          <cell r="AO1284"/>
          <cell r="AP1284"/>
          <cell r="AQ1284"/>
          <cell r="AR1284"/>
          <cell r="AS1284"/>
          <cell r="AT1284"/>
          <cell r="AU1284"/>
        </row>
        <row r="1285">
          <cell r="A1285"/>
          <cell r="B1285"/>
          <cell r="C1285"/>
          <cell r="D1285"/>
          <cell r="E1285"/>
          <cell r="F1285"/>
          <cell r="G1285"/>
          <cell r="H1285"/>
          <cell r="I1285"/>
          <cell r="J1285"/>
          <cell r="K1285"/>
          <cell r="L1285"/>
          <cell r="M1285"/>
          <cell r="N1285"/>
          <cell r="O1285"/>
          <cell r="P1285"/>
          <cell r="Q1285"/>
          <cell r="R1285"/>
          <cell r="S1285"/>
          <cell r="T1285"/>
          <cell r="U1285"/>
          <cell r="V1285"/>
          <cell r="W1285"/>
          <cell r="X1285"/>
          <cell r="Y1285"/>
          <cell r="Z1285"/>
          <cell r="AA1285"/>
          <cell r="AB1285"/>
          <cell r="AC1285"/>
          <cell r="AD1285"/>
          <cell r="AE1285"/>
          <cell r="AF1285"/>
          <cell r="AG1285"/>
          <cell r="AH1285"/>
          <cell r="AI1285"/>
          <cell r="AJ1285"/>
          <cell r="AK1285"/>
          <cell r="AL1285"/>
          <cell r="AM1285"/>
          <cell r="AN1285"/>
          <cell r="AO1285"/>
          <cell r="AP1285"/>
          <cell r="AQ1285"/>
          <cell r="AR1285"/>
          <cell r="AS1285"/>
          <cell r="AT1285"/>
          <cell r="AU1285"/>
        </row>
        <row r="1286">
          <cell r="A1286"/>
          <cell r="B1286"/>
          <cell r="C1286"/>
          <cell r="D1286"/>
          <cell r="E1286"/>
          <cell r="F1286"/>
          <cell r="G1286"/>
          <cell r="H1286"/>
          <cell r="I1286"/>
          <cell r="J1286"/>
          <cell r="K1286"/>
          <cell r="L1286"/>
          <cell r="M1286"/>
          <cell r="N1286"/>
          <cell r="O1286"/>
          <cell r="P1286"/>
          <cell r="Q1286"/>
          <cell r="R1286"/>
          <cell r="S1286"/>
          <cell r="T1286"/>
          <cell r="U1286"/>
          <cell r="V1286"/>
          <cell r="W1286"/>
          <cell r="X1286"/>
          <cell r="Y1286"/>
          <cell r="Z1286"/>
          <cell r="AA1286"/>
          <cell r="AB1286"/>
          <cell r="AC1286"/>
          <cell r="AD1286"/>
          <cell r="AE1286"/>
          <cell r="AF1286"/>
          <cell r="AG1286"/>
          <cell r="AH1286"/>
          <cell r="AI1286"/>
          <cell r="AJ1286"/>
          <cell r="AK1286"/>
          <cell r="AL1286"/>
          <cell r="AM1286"/>
          <cell r="AN1286"/>
          <cell r="AO1286"/>
          <cell r="AP1286"/>
          <cell r="AQ1286"/>
          <cell r="AR1286"/>
          <cell r="AS1286"/>
          <cell r="AT1286"/>
          <cell r="AU1286"/>
        </row>
        <row r="1287">
          <cell r="A1287"/>
          <cell r="B1287"/>
          <cell r="C1287"/>
          <cell r="D1287"/>
          <cell r="E1287"/>
          <cell r="F1287"/>
          <cell r="G1287"/>
          <cell r="H1287"/>
          <cell r="I1287"/>
          <cell r="J1287"/>
          <cell r="K1287"/>
          <cell r="L1287"/>
          <cell r="M1287"/>
          <cell r="N1287"/>
          <cell r="O1287"/>
          <cell r="P1287"/>
          <cell r="Q1287"/>
          <cell r="R1287"/>
          <cell r="S1287"/>
          <cell r="T1287"/>
          <cell r="U1287"/>
          <cell r="V1287"/>
          <cell r="W1287"/>
          <cell r="X1287"/>
          <cell r="Y1287"/>
          <cell r="Z1287"/>
          <cell r="AA1287"/>
          <cell r="AB1287"/>
          <cell r="AC1287"/>
          <cell r="AD1287"/>
          <cell r="AE1287"/>
          <cell r="AF1287"/>
          <cell r="AG1287"/>
          <cell r="AH1287"/>
          <cell r="AI1287"/>
          <cell r="AJ1287"/>
          <cell r="AK1287"/>
          <cell r="AL1287"/>
          <cell r="AM1287"/>
          <cell r="AN1287"/>
          <cell r="AO1287"/>
          <cell r="AP1287"/>
          <cell r="AQ1287"/>
          <cell r="AR1287"/>
          <cell r="AS1287"/>
          <cell r="AT1287"/>
          <cell r="AU1287"/>
        </row>
        <row r="1288">
          <cell r="A1288"/>
          <cell r="B1288"/>
          <cell r="C1288"/>
          <cell r="D1288"/>
          <cell r="E1288"/>
          <cell r="F1288"/>
          <cell r="G1288"/>
          <cell r="H1288"/>
          <cell r="I1288"/>
          <cell r="J1288"/>
          <cell r="K1288"/>
          <cell r="L1288"/>
          <cell r="M1288"/>
          <cell r="N1288"/>
          <cell r="O1288"/>
          <cell r="P1288"/>
          <cell r="Q1288"/>
          <cell r="R1288"/>
          <cell r="S1288"/>
          <cell r="T1288"/>
          <cell r="U1288"/>
          <cell r="V1288"/>
          <cell r="W1288"/>
          <cell r="X1288"/>
          <cell r="Y1288"/>
          <cell r="Z1288"/>
          <cell r="AA1288"/>
          <cell r="AB1288"/>
          <cell r="AC1288"/>
          <cell r="AD1288"/>
          <cell r="AE1288"/>
          <cell r="AF1288"/>
          <cell r="AG1288"/>
          <cell r="AH1288"/>
          <cell r="AI1288"/>
          <cell r="AJ1288"/>
          <cell r="AK1288"/>
          <cell r="AL1288"/>
          <cell r="AM1288"/>
          <cell r="AN1288"/>
          <cell r="AO1288"/>
          <cell r="AP1288"/>
          <cell r="AQ1288"/>
          <cell r="AR1288"/>
          <cell r="AS1288"/>
          <cell r="AT1288"/>
          <cell r="AU1288"/>
        </row>
        <row r="1289">
          <cell r="A1289"/>
          <cell r="B1289"/>
          <cell r="C1289"/>
          <cell r="D1289"/>
          <cell r="E1289"/>
          <cell r="F1289"/>
          <cell r="G1289"/>
          <cell r="H1289"/>
          <cell r="I1289"/>
          <cell r="J1289"/>
          <cell r="K1289"/>
          <cell r="L1289"/>
          <cell r="M1289"/>
          <cell r="N1289"/>
          <cell r="O1289"/>
          <cell r="P1289"/>
          <cell r="Q1289"/>
          <cell r="R1289"/>
          <cell r="S1289"/>
          <cell r="T1289"/>
          <cell r="U1289"/>
          <cell r="V1289"/>
          <cell r="W1289"/>
          <cell r="X1289"/>
          <cell r="Y1289"/>
          <cell r="Z1289"/>
          <cell r="AA1289"/>
          <cell r="AB1289"/>
          <cell r="AC1289"/>
          <cell r="AD1289"/>
          <cell r="AE1289"/>
          <cell r="AF1289"/>
          <cell r="AG1289"/>
          <cell r="AH1289"/>
          <cell r="AI1289"/>
          <cell r="AJ1289"/>
          <cell r="AK1289"/>
          <cell r="AL1289"/>
          <cell r="AM1289"/>
          <cell r="AN1289"/>
          <cell r="AO1289"/>
          <cell r="AP1289"/>
          <cell r="AQ1289"/>
          <cell r="AR1289"/>
          <cell r="AS1289"/>
          <cell r="AT1289"/>
          <cell r="AU1289"/>
        </row>
        <row r="1290">
          <cell r="A1290"/>
          <cell r="B1290"/>
          <cell r="C1290"/>
          <cell r="D1290"/>
          <cell r="E1290"/>
          <cell r="F1290"/>
          <cell r="G1290"/>
          <cell r="H1290"/>
          <cell r="I1290"/>
          <cell r="J1290"/>
          <cell r="K1290"/>
          <cell r="L1290"/>
          <cell r="M1290"/>
          <cell r="N1290"/>
          <cell r="O1290"/>
          <cell r="P1290"/>
          <cell r="Q1290"/>
          <cell r="R1290"/>
          <cell r="S1290"/>
          <cell r="T1290"/>
          <cell r="U1290"/>
          <cell r="V1290"/>
          <cell r="W1290"/>
          <cell r="X1290"/>
          <cell r="Y1290"/>
          <cell r="Z1290"/>
          <cell r="AA1290"/>
          <cell r="AB1290"/>
          <cell r="AC1290"/>
          <cell r="AD1290"/>
          <cell r="AE1290"/>
          <cell r="AF1290"/>
          <cell r="AG1290"/>
          <cell r="AH1290"/>
          <cell r="AI1290"/>
          <cell r="AJ1290"/>
          <cell r="AK1290"/>
          <cell r="AL1290"/>
          <cell r="AM1290"/>
          <cell r="AN1290"/>
          <cell r="AO1290"/>
          <cell r="AP1290"/>
          <cell r="AQ1290"/>
          <cell r="AR1290"/>
          <cell r="AS1290"/>
          <cell r="AT1290"/>
          <cell r="AU1290"/>
        </row>
        <row r="1291">
          <cell r="A1291"/>
          <cell r="B1291"/>
          <cell r="C1291"/>
          <cell r="D1291"/>
          <cell r="E1291"/>
          <cell r="F1291"/>
          <cell r="G1291"/>
          <cell r="H1291"/>
          <cell r="I1291"/>
          <cell r="J1291"/>
          <cell r="K1291"/>
          <cell r="L1291"/>
          <cell r="M1291"/>
          <cell r="N1291"/>
          <cell r="O1291"/>
          <cell r="P1291"/>
          <cell r="Q1291"/>
          <cell r="R1291"/>
          <cell r="S1291"/>
          <cell r="T1291"/>
          <cell r="U1291"/>
          <cell r="V1291"/>
          <cell r="W1291"/>
          <cell r="X1291"/>
          <cell r="Y1291"/>
          <cell r="Z1291"/>
          <cell r="AA1291"/>
          <cell r="AB1291"/>
          <cell r="AC1291"/>
          <cell r="AD1291"/>
          <cell r="AE1291"/>
          <cell r="AF1291"/>
          <cell r="AG1291"/>
          <cell r="AH1291"/>
          <cell r="AI1291"/>
          <cell r="AJ1291"/>
          <cell r="AK1291"/>
          <cell r="AL1291"/>
          <cell r="AM1291"/>
          <cell r="AN1291"/>
          <cell r="AO1291"/>
          <cell r="AP1291"/>
          <cell r="AQ1291"/>
          <cell r="AR1291"/>
          <cell r="AS1291"/>
          <cell r="AT1291"/>
          <cell r="AU1291"/>
        </row>
        <row r="1292">
          <cell r="A1292"/>
          <cell r="B1292"/>
          <cell r="C1292"/>
          <cell r="D1292"/>
          <cell r="E1292"/>
          <cell r="F1292"/>
          <cell r="G1292"/>
          <cell r="H1292"/>
          <cell r="I1292"/>
          <cell r="J1292"/>
          <cell r="K1292"/>
          <cell r="L1292"/>
          <cell r="M1292"/>
          <cell r="N1292"/>
          <cell r="O1292"/>
          <cell r="P1292"/>
          <cell r="Q1292"/>
          <cell r="R1292"/>
          <cell r="S1292"/>
          <cell r="T1292"/>
          <cell r="U1292"/>
          <cell r="V1292"/>
          <cell r="W1292"/>
          <cell r="X1292"/>
          <cell r="Y1292"/>
          <cell r="Z1292"/>
          <cell r="AA1292"/>
          <cell r="AB1292"/>
          <cell r="AC1292"/>
          <cell r="AD1292"/>
          <cell r="AE1292"/>
          <cell r="AF1292"/>
          <cell r="AG1292"/>
          <cell r="AH1292"/>
          <cell r="AI1292"/>
          <cell r="AJ1292"/>
          <cell r="AK1292"/>
          <cell r="AL1292"/>
          <cell r="AM1292"/>
          <cell r="AN1292"/>
          <cell r="AO1292"/>
          <cell r="AP1292"/>
          <cell r="AQ1292"/>
          <cell r="AR1292"/>
          <cell r="AS1292"/>
          <cell r="AT1292"/>
          <cell r="AU1292"/>
        </row>
        <row r="1293">
          <cell r="A1293"/>
          <cell r="B1293"/>
          <cell r="C1293"/>
          <cell r="D1293"/>
          <cell r="E1293"/>
          <cell r="F1293"/>
          <cell r="G1293"/>
          <cell r="H1293"/>
          <cell r="I1293"/>
          <cell r="J1293"/>
          <cell r="K1293"/>
          <cell r="L1293"/>
          <cell r="M1293"/>
          <cell r="N1293"/>
          <cell r="O1293"/>
          <cell r="P1293"/>
          <cell r="Q1293"/>
          <cell r="R1293"/>
          <cell r="S1293"/>
          <cell r="T1293"/>
          <cell r="U1293"/>
          <cell r="V1293"/>
          <cell r="W1293"/>
          <cell r="X1293"/>
          <cell r="Y1293"/>
          <cell r="Z1293"/>
          <cell r="AA1293"/>
          <cell r="AB1293"/>
          <cell r="AC1293"/>
          <cell r="AD1293"/>
          <cell r="AE1293"/>
          <cell r="AF1293"/>
          <cell r="AG1293"/>
          <cell r="AH1293"/>
          <cell r="AI1293"/>
          <cell r="AJ1293"/>
          <cell r="AK1293"/>
          <cell r="AL1293"/>
          <cell r="AM1293"/>
          <cell r="AN1293"/>
          <cell r="AO1293"/>
          <cell r="AP1293"/>
          <cell r="AQ1293"/>
          <cell r="AR1293"/>
          <cell r="AS1293"/>
          <cell r="AT1293"/>
          <cell r="AU1293"/>
        </row>
        <row r="1294">
          <cell r="A1294"/>
          <cell r="B1294"/>
          <cell r="C1294"/>
          <cell r="D1294"/>
          <cell r="E1294"/>
          <cell r="F1294"/>
          <cell r="G1294"/>
          <cell r="H1294"/>
          <cell r="I1294"/>
          <cell r="J1294"/>
          <cell r="K1294"/>
          <cell r="L1294"/>
          <cell r="M1294"/>
          <cell r="N1294"/>
          <cell r="O1294"/>
          <cell r="P1294"/>
          <cell r="Q1294"/>
          <cell r="R1294"/>
          <cell r="S1294"/>
          <cell r="T1294"/>
          <cell r="U1294"/>
          <cell r="V1294"/>
          <cell r="W1294"/>
          <cell r="X1294"/>
          <cell r="Y1294"/>
          <cell r="Z1294"/>
          <cell r="AA1294"/>
          <cell r="AB1294"/>
          <cell r="AC1294"/>
          <cell r="AD1294"/>
          <cell r="AE1294"/>
          <cell r="AF1294"/>
          <cell r="AG1294"/>
          <cell r="AH1294"/>
          <cell r="AI1294"/>
          <cell r="AJ1294"/>
          <cell r="AK1294"/>
          <cell r="AL1294"/>
          <cell r="AM1294"/>
          <cell r="AN1294"/>
          <cell r="AO1294"/>
          <cell r="AP1294"/>
          <cell r="AQ1294"/>
          <cell r="AR1294"/>
          <cell r="AS1294"/>
          <cell r="AT1294"/>
          <cell r="AU1294"/>
        </row>
        <row r="1295">
          <cell r="A1295"/>
          <cell r="B1295"/>
          <cell r="C1295"/>
          <cell r="D1295"/>
          <cell r="E1295"/>
          <cell r="F1295"/>
          <cell r="G1295"/>
          <cell r="H1295"/>
          <cell r="I1295"/>
          <cell r="J1295"/>
          <cell r="K1295"/>
          <cell r="L1295"/>
          <cell r="M1295"/>
          <cell r="N1295"/>
          <cell r="O1295"/>
          <cell r="P1295"/>
          <cell r="Q1295"/>
          <cell r="R1295"/>
          <cell r="S1295"/>
          <cell r="T1295"/>
          <cell r="U1295"/>
          <cell r="V1295"/>
          <cell r="W1295"/>
          <cell r="X1295"/>
          <cell r="Y1295"/>
          <cell r="Z1295"/>
          <cell r="AA1295"/>
          <cell r="AB1295"/>
          <cell r="AC1295"/>
          <cell r="AD1295"/>
          <cell r="AE1295"/>
          <cell r="AF1295"/>
          <cell r="AG1295"/>
          <cell r="AH1295"/>
          <cell r="AI1295"/>
          <cell r="AJ1295"/>
          <cell r="AK1295"/>
          <cell r="AL1295"/>
          <cell r="AM1295"/>
          <cell r="AN1295"/>
          <cell r="AO1295"/>
          <cell r="AP1295"/>
          <cell r="AQ1295"/>
          <cell r="AR1295"/>
          <cell r="AS1295"/>
          <cell r="AT1295"/>
          <cell r="AU1295"/>
        </row>
        <row r="1296">
          <cell r="A1296"/>
          <cell r="B1296"/>
          <cell r="C1296"/>
          <cell r="D1296"/>
          <cell r="E1296"/>
          <cell r="F1296"/>
          <cell r="G1296"/>
          <cell r="H1296"/>
          <cell r="I1296"/>
          <cell r="J1296"/>
          <cell r="K1296"/>
          <cell r="L1296"/>
          <cell r="M1296"/>
          <cell r="N1296"/>
          <cell r="O1296"/>
          <cell r="P1296"/>
          <cell r="Q1296"/>
          <cell r="R1296"/>
          <cell r="S1296"/>
          <cell r="T1296"/>
          <cell r="U1296"/>
          <cell r="V1296"/>
          <cell r="W1296"/>
          <cell r="X1296"/>
          <cell r="Y1296"/>
          <cell r="Z1296"/>
          <cell r="AA1296"/>
          <cell r="AB1296"/>
          <cell r="AC1296"/>
          <cell r="AD1296"/>
          <cell r="AE1296"/>
          <cell r="AF1296"/>
          <cell r="AG1296"/>
          <cell r="AH1296"/>
          <cell r="AI1296"/>
          <cell r="AJ1296"/>
          <cell r="AK1296"/>
          <cell r="AL1296"/>
          <cell r="AM1296"/>
          <cell r="AN1296"/>
          <cell r="AO1296"/>
          <cell r="AP1296"/>
          <cell r="AQ1296"/>
          <cell r="AR1296"/>
          <cell r="AS1296"/>
          <cell r="AT1296"/>
          <cell r="AU1296"/>
        </row>
        <row r="1297">
          <cell r="A1297"/>
          <cell r="B1297"/>
          <cell r="C1297"/>
          <cell r="D1297"/>
          <cell r="E1297"/>
          <cell r="F1297"/>
          <cell r="G1297"/>
          <cell r="H1297"/>
          <cell r="I1297"/>
          <cell r="J1297"/>
          <cell r="K1297"/>
          <cell r="L1297"/>
          <cell r="M1297"/>
          <cell r="N1297"/>
          <cell r="O1297"/>
          <cell r="P1297"/>
          <cell r="Q1297"/>
          <cell r="R1297"/>
          <cell r="S1297"/>
          <cell r="T1297"/>
          <cell r="U1297"/>
          <cell r="V1297"/>
          <cell r="W1297"/>
          <cell r="X1297"/>
          <cell r="Y1297"/>
          <cell r="Z1297"/>
          <cell r="AA1297"/>
          <cell r="AB1297"/>
          <cell r="AC1297"/>
          <cell r="AD1297"/>
          <cell r="AE1297"/>
          <cell r="AF1297"/>
          <cell r="AG1297"/>
          <cell r="AH1297"/>
          <cell r="AI1297"/>
          <cell r="AJ1297"/>
          <cell r="AK1297"/>
          <cell r="AL1297"/>
          <cell r="AM1297"/>
          <cell r="AN1297"/>
          <cell r="AO1297"/>
          <cell r="AP1297"/>
          <cell r="AQ1297"/>
          <cell r="AR1297"/>
          <cell r="AS1297"/>
          <cell r="AT1297"/>
          <cell r="AU1297"/>
        </row>
        <row r="1298">
          <cell r="A1298"/>
          <cell r="B1298"/>
          <cell r="C1298"/>
          <cell r="D1298"/>
          <cell r="E1298"/>
          <cell r="F1298"/>
          <cell r="G1298"/>
          <cell r="H1298"/>
          <cell r="I1298"/>
          <cell r="J1298"/>
          <cell r="K1298"/>
          <cell r="L1298"/>
          <cell r="M1298"/>
          <cell r="N1298"/>
          <cell r="O1298"/>
          <cell r="P1298"/>
          <cell r="Q1298"/>
          <cell r="R1298"/>
          <cell r="S1298"/>
          <cell r="T1298"/>
          <cell r="U1298"/>
          <cell r="V1298"/>
          <cell r="W1298"/>
          <cell r="X1298"/>
          <cell r="Y1298"/>
          <cell r="Z1298"/>
          <cell r="AA1298"/>
          <cell r="AB1298"/>
          <cell r="AC1298"/>
          <cell r="AD1298"/>
          <cell r="AE1298"/>
          <cell r="AF1298"/>
          <cell r="AG1298"/>
          <cell r="AH1298"/>
          <cell r="AI1298"/>
          <cell r="AJ1298"/>
          <cell r="AK1298"/>
          <cell r="AL1298"/>
          <cell r="AM1298"/>
          <cell r="AN1298"/>
          <cell r="AO1298"/>
          <cell r="AP1298"/>
          <cell r="AQ1298"/>
          <cell r="AR1298"/>
          <cell r="AS1298"/>
          <cell r="AT1298"/>
          <cell r="AU1298"/>
        </row>
        <row r="1299">
          <cell r="A1299"/>
          <cell r="B1299"/>
          <cell r="C1299"/>
          <cell r="D1299"/>
          <cell r="E1299"/>
          <cell r="F1299"/>
          <cell r="G1299"/>
          <cell r="H1299"/>
          <cell r="I1299"/>
          <cell r="J1299"/>
          <cell r="K1299"/>
          <cell r="L1299"/>
          <cell r="M1299"/>
          <cell r="N1299"/>
          <cell r="O1299"/>
          <cell r="P1299"/>
          <cell r="Q1299"/>
          <cell r="R1299"/>
          <cell r="S1299"/>
          <cell r="T1299"/>
          <cell r="U1299"/>
          <cell r="V1299"/>
          <cell r="W1299"/>
          <cell r="X1299"/>
          <cell r="Y1299"/>
          <cell r="Z1299"/>
          <cell r="AA1299"/>
          <cell r="AB1299"/>
          <cell r="AC1299"/>
          <cell r="AD1299"/>
          <cell r="AE1299"/>
          <cell r="AF1299"/>
          <cell r="AG1299"/>
          <cell r="AH1299"/>
          <cell r="AI1299"/>
          <cell r="AJ1299"/>
          <cell r="AK1299"/>
          <cell r="AL1299"/>
          <cell r="AM1299"/>
          <cell r="AN1299"/>
          <cell r="AO1299"/>
          <cell r="AP1299"/>
          <cell r="AQ1299"/>
          <cell r="AR1299"/>
          <cell r="AS1299"/>
          <cell r="AT1299"/>
          <cell r="AU1299"/>
        </row>
        <row r="1300">
          <cell r="A1300"/>
          <cell r="B1300"/>
          <cell r="C1300"/>
          <cell r="D1300"/>
          <cell r="E1300"/>
          <cell r="F1300"/>
          <cell r="G1300"/>
          <cell r="H1300"/>
          <cell r="I1300"/>
          <cell r="J1300"/>
          <cell r="K1300"/>
          <cell r="L1300"/>
          <cell r="M1300"/>
          <cell r="N1300"/>
          <cell r="O1300"/>
          <cell r="P1300"/>
          <cell r="Q1300"/>
          <cell r="R1300"/>
          <cell r="S1300"/>
          <cell r="T1300"/>
          <cell r="U1300"/>
          <cell r="V1300"/>
          <cell r="W1300"/>
          <cell r="X1300"/>
          <cell r="Y1300"/>
          <cell r="Z1300"/>
          <cell r="AA1300"/>
          <cell r="AB1300"/>
          <cell r="AC1300"/>
          <cell r="AD1300"/>
          <cell r="AE1300"/>
          <cell r="AF1300"/>
          <cell r="AG1300"/>
          <cell r="AH1300"/>
          <cell r="AI1300"/>
          <cell r="AJ1300"/>
          <cell r="AK1300"/>
          <cell r="AL1300"/>
          <cell r="AM1300"/>
          <cell r="AN1300"/>
          <cell r="AO1300"/>
          <cell r="AP1300"/>
          <cell r="AQ1300"/>
          <cell r="AR1300"/>
          <cell r="AS1300"/>
          <cell r="AT1300"/>
          <cell r="AU1300"/>
        </row>
        <row r="1301">
          <cell r="A1301"/>
          <cell r="B1301"/>
          <cell r="C1301"/>
          <cell r="D1301"/>
          <cell r="E1301"/>
          <cell r="F1301"/>
          <cell r="G1301"/>
          <cell r="H1301"/>
          <cell r="I1301"/>
          <cell r="J1301"/>
          <cell r="K1301"/>
          <cell r="L1301"/>
          <cell r="M1301"/>
          <cell r="N1301"/>
          <cell r="O1301"/>
          <cell r="P1301"/>
          <cell r="Q1301"/>
          <cell r="R1301"/>
          <cell r="S1301"/>
          <cell r="T1301"/>
          <cell r="U1301"/>
          <cell r="V1301"/>
          <cell r="W1301"/>
          <cell r="X1301"/>
          <cell r="Y1301"/>
          <cell r="Z1301"/>
          <cell r="AA1301"/>
          <cell r="AB1301"/>
          <cell r="AC1301"/>
          <cell r="AD1301"/>
          <cell r="AE1301"/>
          <cell r="AF1301"/>
          <cell r="AG1301"/>
          <cell r="AH1301"/>
          <cell r="AI1301"/>
          <cell r="AJ1301"/>
          <cell r="AK1301"/>
          <cell r="AL1301"/>
          <cell r="AM1301"/>
          <cell r="AN1301"/>
          <cell r="AO1301"/>
          <cell r="AP1301"/>
          <cell r="AQ1301"/>
          <cell r="AR1301"/>
          <cell r="AS1301"/>
          <cell r="AT1301"/>
          <cell r="AU1301"/>
        </row>
        <row r="1302">
          <cell r="A1302"/>
          <cell r="B1302"/>
          <cell r="C1302"/>
          <cell r="D1302"/>
          <cell r="E1302"/>
          <cell r="F1302"/>
          <cell r="G1302"/>
          <cell r="H1302"/>
          <cell r="I1302"/>
          <cell r="J1302"/>
          <cell r="K1302"/>
          <cell r="L1302"/>
          <cell r="M1302"/>
          <cell r="N1302"/>
          <cell r="O1302"/>
          <cell r="P1302"/>
          <cell r="Q1302"/>
          <cell r="R1302"/>
          <cell r="S1302"/>
          <cell r="T1302"/>
          <cell r="U1302"/>
          <cell r="V1302"/>
          <cell r="W1302"/>
          <cell r="X1302"/>
          <cell r="Y1302"/>
          <cell r="Z1302"/>
          <cell r="AA1302"/>
          <cell r="AB1302"/>
          <cell r="AC1302"/>
          <cell r="AD1302"/>
          <cell r="AE1302"/>
          <cell r="AF1302"/>
          <cell r="AG1302"/>
          <cell r="AH1302"/>
          <cell r="AI1302"/>
          <cell r="AJ1302"/>
          <cell r="AK1302"/>
          <cell r="AL1302"/>
          <cell r="AM1302"/>
          <cell r="AN1302"/>
          <cell r="AO1302"/>
          <cell r="AP1302"/>
          <cell r="AQ1302"/>
          <cell r="AR1302"/>
          <cell r="AS1302"/>
          <cell r="AT1302"/>
          <cell r="AU1302"/>
        </row>
        <row r="1303">
          <cell r="A1303"/>
          <cell r="B1303"/>
          <cell r="C1303"/>
          <cell r="D1303"/>
          <cell r="E1303"/>
          <cell r="F1303"/>
          <cell r="G1303"/>
          <cell r="H1303"/>
          <cell r="I1303"/>
          <cell r="J1303"/>
          <cell r="K1303"/>
          <cell r="L1303"/>
          <cell r="M1303"/>
          <cell r="N1303"/>
          <cell r="O1303"/>
          <cell r="P1303"/>
          <cell r="Q1303"/>
          <cell r="R1303"/>
          <cell r="S1303"/>
          <cell r="T1303"/>
          <cell r="U1303"/>
          <cell r="V1303"/>
          <cell r="W1303"/>
          <cell r="X1303"/>
          <cell r="Y1303"/>
          <cell r="Z1303"/>
          <cell r="AA1303"/>
          <cell r="AB1303"/>
          <cell r="AC1303"/>
          <cell r="AD1303"/>
          <cell r="AE1303"/>
          <cell r="AF1303"/>
          <cell r="AG1303"/>
          <cell r="AH1303"/>
          <cell r="AI1303"/>
          <cell r="AJ1303"/>
          <cell r="AK1303"/>
          <cell r="AL1303"/>
          <cell r="AM1303"/>
          <cell r="AN1303"/>
          <cell r="AO1303"/>
          <cell r="AP1303"/>
          <cell r="AQ1303"/>
          <cell r="AR1303"/>
          <cell r="AS1303"/>
          <cell r="AT1303"/>
          <cell r="AU1303"/>
        </row>
        <row r="1304">
          <cell r="A1304"/>
          <cell r="B1304"/>
          <cell r="C1304"/>
          <cell r="D1304"/>
          <cell r="E1304"/>
          <cell r="F1304"/>
          <cell r="G1304"/>
          <cell r="H1304"/>
          <cell r="I1304"/>
          <cell r="J1304"/>
          <cell r="K1304"/>
          <cell r="L1304"/>
          <cell r="M1304"/>
          <cell r="N1304"/>
          <cell r="O1304"/>
          <cell r="P1304"/>
          <cell r="Q1304"/>
          <cell r="R1304"/>
          <cell r="S1304"/>
          <cell r="T1304"/>
          <cell r="U1304"/>
          <cell r="V1304"/>
          <cell r="W1304"/>
          <cell r="X1304"/>
          <cell r="Y1304"/>
          <cell r="Z1304"/>
          <cell r="AA1304"/>
          <cell r="AB1304"/>
          <cell r="AC1304"/>
          <cell r="AD1304"/>
          <cell r="AE1304"/>
          <cell r="AF1304"/>
          <cell r="AG1304"/>
          <cell r="AH1304"/>
          <cell r="AI1304"/>
          <cell r="AJ1304"/>
          <cell r="AK1304"/>
          <cell r="AL1304"/>
          <cell r="AM1304"/>
          <cell r="AN1304"/>
          <cell r="AO1304"/>
          <cell r="AP1304"/>
          <cell r="AQ1304"/>
          <cell r="AR1304"/>
          <cell r="AS1304"/>
          <cell r="AT1304"/>
          <cell r="AU1304"/>
        </row>
        <row r="1305">
          <cell r="A1305"/>
          <cell r="B1305"/>
          <cell r="C1305"/>
          <cell r="D1305"/>
          <cell r="E1305"/>
          <cell r="F1305"/>
          <cell r="G1305"/>
          <cell r="H1305"/>
          <cell r="I1305"/>
          <cell r="J1305"/>
          <cell r="K1305"/>
          <cell r="L1305"/>
          <cell r="M1305"/>
          <cell r="N1305"/>
          <cell r="O1305"/>
          <cell r="P1305"/>
          <cell r="Q1305"/>
          <cell r="R1305"/>
          <cell r="S1305"/>
          <cell r="T1305"/>
          <cell r="U1305"/>
          <cell r="V1305"/>
          <cell r="W1305"/>
          <cell r="X1305"/>
          <cell r="Y1305"/>
          <cell r="Z1305"/>
          <cell r="AA1305"/>
          <cell r="AB1305"/>
          <cell r="AC1305"/>
          <cell r="AD1305"/>
          <cell r="AE1305"/>
          <cell r="AF1305"/>
          <cell r="AG1305"/>
          <cell r="AH1305"/>
          <cell r="AI1305"/>
          <cell r="AJ1305"/>
          <cell r="AK1305"/>
          <cell r="AL1305"/>
          <cell r="AM1305"/>
          <cell r="AN1305"/>
          <cell r="AO1305"/>
          <cell r="AP1305"/>
          <cell r="AQ1305"/>
          <cell r="AR1305"/>
          <cell r="AS1305"/>
          <cell r="AT1305"/>
          <cell r="AU1305"/>
        </row>
        <row r="1306">
          <cell r="A1306"/>
          <cell r="B1306"/>
          <cell r="C1306"/>
          <cell r="D1306"/>
          <cell r="E1306"/>
          <cell r="F1306"/>
          <cell r="G1306"/>
          <cell r="H1306"/>
          <cell r="I1306"/>
          <cell r="J1306"/>
          <cell r="K1306"/>
          <cell r="L1306"/>
          <cell r="M1306"/>
          <cell r="N1306"/>
          <cell r="O1306"/>
          <cell r="P1306"/>
          <cell r="Q1306"/>
          <cell r="R1306"/>
          <cell r="S1306"/>
          <cell r="T1306"/>
          <cell r="U1306"/>
          <cell r="V1306"/>
          <cell r="W1306"/>
          <cell r="X1306"/>
          <cell r="Y1306"/>
          <cell r="Z1306"/>
          <cell r="AA1306"/>
          <cell r="AB1306"/>
          <cell r="AC1306"/>
          <cell r="AD1306"/>
          <cell r="AE1306"/>
          <cell r="AF1306"/>
          <cell r="AG1306"/>
          <cell r="AH1306"/>
          <cell r="AI1306"/>
          <cell r="AJ1306"/>
          <cell r="AK1306"/>
          <cell r="AL1306"/>
          <cell r="AM1306"/>
          <cell r="AN1306"/>
          <cell r="AO1306"/>
          <cell r="AP1306"/>
          <cell r="AQ1306"/>
          <cell r="AR1306"/>
          <cell r="AS1306"/>
          <cell r="AT1306"/>
          <cell r="AU1306"/>
        </row>
        <row r="1307">
          <cell r="A1307"/>
          <cell r="B1307"/>
          <cell r="C1307"/>
          <cell r="D1307"/>
          <cell r="E1307"/>
          <cell r="F1307"/>
          <cell r="G1307"/>
          <cell r="H1307"/>
          <cell r="I1307"/>
          <cell r="J1307"/>
          <cell r="K1307"/>
          <cell r="L1307"/>
          <cell r="M1307"/>
          <cell r="N1307"/>
          <cell r="O1307"/>
          <cell r="P1307"/>
          <cell r="Q1307"/>
          <cell r="R1307"/>
          <cell r="S1307"/>
          <cell r="T1307"/>
          <cell r="U1307"/>
          <cell r="V1307"/>
          <cell r="W1307"/>
          <cell r="X1307"/>
          <cell r="Y1307"/>
          <cell r="Z1307"/>
          <cell r="AA1307"/>
          <cell r="AB1307"/>
          <cell r="AC1307"/>
          <cell r="AD1307"/>
          <cell r="AE1307"/>
          <cell r="AF1307"/>
          <cell r="AG1307"/>
          <cell r="AH1307"/>
          <cell r="AI1307"/>
          <cell r="AJ1307"/>
          <cell r="AK1307"/>
          <cell r="AL1307"/>
          <cell r="AM1307"/>
          <cell r="AN1307"/>
          <cell r="AO1307"/>
          <cell r="AP1307"/>
          <cell r="AQ1307"/>
          <cell r="AR1307"/>
          <cell r="AS1307"/>
          <cell r="AT1307"/>
          <cell r="AU1307"/>
        </row>
        <row r="1308">
          <cell r="A1308"/>
          <cell r="B1308"/>
          <cell r="C1308"/>
          <cell r="D1308"/>
          <cell r="E1308"/>
          <cell r="F1308"/>
          <cell r="G1308"/>
          <cell r="H1308"/>
          <cell r="I1308"/>
          <cell r="J1308"/>
          <cell r="K1308"/>
          <cell r="L1308"/>
          <cell r="M1308"/>
          <cell r="N1308"/>
          <cell r="O1308"/>
          <cell r="P1308"/>
          <cell r="Q1308"/>
          <cell r="R1308"/>
          <cell r="S1308"/>
          <cell r="T1308"/>
          <cell r="U1308"/>
          <cell r="V1308"/>
          <cell r="W1308"/>
          <cell r="X1308"/>
          <cell r="Y1308"/>
          <cell r="Z1308"/>
          <cell r="AA1308"/>
          <cell r="AB1308"/>
          <cell r="AC1308"/>
          <cell r="AD1308"/>
          <cell r="AE1308"/>
          <cell r="AF1308"/>
          <cell r="AG1308"/>
          <cell r="AH1308"/>
          <cell r="AI1308"/>
          <cell r="AJ1308"/>
          <cell r="AK1308"/>
          <cell r="AL1308"/>
          <cell r="AM1308"/>
          <cell r="AN1308"/>
          <cell r="AO1308"/>
          <cell r="AP1308"/>
          <cell r="AQ1308"/>
          <cell r="AR1308"/>
          <cell r="AS1308"/>
          <cell r="AT1308"/>
          <cell r="AU1308"/>
        </row>
        <row r="1309">
          <cell r="A1309"/>
          <cell r="B1309"/>
          <cell r="C1309"/>
          <cell r="D1309"/>
          <cell r="E1309"/>
          <cell r="F1309"/>
          <cell r="G1309"/>
          <cell r="H1309"/>
          <cell r="I1309"/>
          <cell r="J1309"/>
          <cell r="K1309"/>
          <cell r="L1309"/>
          <cell r="M1309"/>
          <cell r="N1309"/>
          <cell r="O1309"/>
          <cell r="P1309"/>
          <cell r="Q1309"/>
          <cell r="R1309"/>
          <cell r="S1309"/>
          <cell r="T1309"/>
          <cell r="U1309"/>
          <cell r="V1309"/>
          <cell r="W1309"/>
          <cell r="X1309"/>
          <cell r="Y1309"/>
          <cell r="Z1309"/>
          <cell r="AA1309"/>
          <cell r="AB1309"/>
          <cell r="AC1309"/>
          <cell r="AD1309"/>
          <cell r="AE1309"/>
          <cell r="AF1309"/>
          <cell r="AG1309"/>
          <cell r="AH1309"/>
          <cell r="AI1309"/>
          <cell r="AJ1309"/>
          <cell r="AK1309"/>
          <cell r="AL1309"/>
          <cell r="AM1309"/>
          <cell r="AN1309"/>
          <cell r="AO1309"/>
          <cell r="AP1309"/>
          <cell r="AQ1309"/>
          <cell r="AR1309"/>
          <cell r="AS1309"/>
          <cell r="AT1309"/>
          <cell r="AU1309"/>
        </row>
        <row r="1310">
          <cell r="A1310"/>
          <cell r="B1310"/>
          <cell r="C1310"/>
          <cell r="D1310"/>
          <cell r="E1310"/>
          <cell r="F1310"/>
          <cell r="G1310"/>
          <cell r="H1310"/>
          <cell r="I1310"/>
          <cell r="J1310"/>
          <cell r="K1310"/>
          <cell r="L1310"/>
          <cell r="M1310"/>
          <cell r="N1310"/>
          <cell r="O1310"/>
          <cell r="P1310"/>
          <cell r="Q1310"/>
          <cell r="R1310"/>
          <cell r="S1310"/>
          <cell r="T1310"/>
          <cell r="U1310"/>
          <cell r="V1310"/>
          <cell r="W1310"/>
          <cell r="X1310"/>
          <cell r="Y1310"/>
          <cell r="Z1310"/>
          <cell r="AA1310"/>
          <cell r="AB1310"/>
          <cell r="AC1310"/>
          <cell r="AD1310"/>
          <cell r="AE1310"/>
          <cell r="AF1310"/>
          <cell r="AG1310"/>
          <cell r="AH1310"/>
          <cell r="AI1310"/>
          <cell r="AJ1310"/>
          <cell r="AK1310"/>
          <cell r="AL1310"/>
          <cell r="AM1310"/>
          <cell r="AN1310"/>
          <cell r="AO1310"/>
          <cell r="AP1310"/>
          <cell r="AQ1310"/>
          <cell r="AR1310"/>
          <cell r="AS1310"/>
          <cell r="AT1310"/>
          <cell r="AU1310"/>
        </row>
        <row r="1311">
          <cell r="A1311"/>
          <cell r="B1311"/>
          <cell r="C1311"/>
          <cell r="D1311"/>
          <cell r="E1311"/>
          <cell r="F1311"/>
          <cell r="G1311"/>
          <cell r="H1311"/>
          <cell r="I1311"/>
          <cell r="J1311"/>
          <cell r="K1311"/>
          <cell r="L1311"/>
          <cell r="M1311"/>
          <cell r="N1311"/>
          <cell r="O1311"/>
          <cell r="P1311"/>
          <cell r="Q1311"/>
          <cell r="R1311"/>
          <cell r="S1311"/>
          <cell r="T1311"/>
          <cell r="U1311"/>
          <cell r="V1311"/>
          <cell r="W1311"/>
          <cell r="X1311"/>
          <cell r="Y1311"/>
          <cell r="Z1311"/>
          <cell r="AA1311"/>
          <cell r="AB1311"/>
          <cell r="AC1311"/>
          <cell r="AD1311"/>
          <cell r="AE1311"/>
          <cell r="AF1311"/>
          <cell r="AG1311"/>
          <cell r="AH1311"/>
          <cell r="AI1311"/>
          <cell r="AJ1311"/>
          <cell r="AK1311"/>
          <cell r="AL1311"/>
          <cell r="AM1311"/>
          <cell r="AN1311"/>
          <cell r="AO1311"/>
          <cell r="AP1311"/>
          <cell r="AQ1311"/>
          <cell r="AR1311"/>
          <cell r="AS1311"/>
          <cell r="AT1311"/>
          <cell r="AU1311"/>
        </row>
        <row r="1312">
          <cell r="A1312"/>
          <cell r="B1312"/>
          <cell r="C1312"/>
          <cell r="D1312"/>
          <cell r="E1312"/>
          <cell r="F1312"/>
          <cell r="G1312"/>
          <cell r="H1312"/>
          <cell r="I1312"/>
          <cell r="J1312"/>
          <cell r="K1312"/>
          <cell r="L1312"/>
          <cell r="M1312"/>
          <cell r="N1312"/>
          <cell r="O1312"/>
          <cell r="P1312"/>
          <cell r="Q1312"/>
          <cell r="R1312"/>
          <cell r="S1312"/>
          <cell r="T1312"/>
          <cell r="U1312"/>
          <cell r="V1312"/>
          <cell r="W1312"/>
          <cell r="X1312"/>
          <cell r="Y1312"/>
          <cell r="Z1312"/>
          <cell r="AA1312"/>
          <cell r="AB1312"/>
          <cell r="AC1312"/>
          <cell r="AD1312"/>
          <cell r="AE1312"/>
          <cell r="AF1312"/>
          <cell r="AG1312"/>
          <cell r="AH1312"/>
          <cell r="AI1312"/>
          <cell r="AJ1312"/>
          <cell r="AK1312"/>
          <cell r="AL1312"/>
          <cell r="AM1312"/>
          <cell r="AN1312"/>
          <cell r="AO1312"/>
          <cell r="AP1312"/>
          <cell r="AQ1312"/>
          <cell r="AR1312"/>
          <cell r="AS1312"/>
          <cell r="AT1312"/>
          <cell r="AU1312"/>
        </row>
        <row r="1313">
          <cell r="A1313"/>
          <cell r="B1313"/>
          <cell r="C1313"/>
          <cell r="D1313"/>
          <cell r="E1313"/>
          <cell r="F1313"/>
          <cell r="G1313"/>
          <cell r="H1313"/>
          <cell r="I1313"/>
          <cell r="J1313"/>
          <cell r="K1313"/>
          <cell r="L1313"/>
          <cell r="M1313"/>
          <cell r="N1313"/>
          <cell r="O1313"/>
          <cell r="P1313"/>
          <cell r="Q1313"/>
          <cell r="R1313"/>
          <cell r="S1313"/>
          <cell r="T1313"/>
          <cell r="U1313"/>
          <cell r="V1313"/>
          <cell r="W1313"/>
          <cell r="X1313"/>
          <cell r="Y1313"/>
          <cell r="Z1313"/>
          <cell r="AA1313"/>
          <cell r="AB1313"/>
          <cell r="AC1313"/>
          <cell r="AD1313"/>
          <cell r="AE1313"/>
          <cell r="AF1313"/>
          <cell r="AG1313"/>
          <cell r="AH1313"/>
          <cell r="AI1313"/>
          <cell r="AJ1313"/>
          <cell r="AK1313"/>
          <cell r="AL1313"/>
          <cell r="AM1313"/>
          <cell r="AN1313"/>
          <cell r="AO1313"/>
          <cell r="AP1313"/>
          <cell r="AQ1313"/>
          <cell r="AR1313"/>
          <cell r="AS1313"/>
          <cell r="AT1313"/>
          <cell r="AU1313"/>
        </row>
        <row r="1314">
          <cell r="A1314"/>
          <cell r="B1314"/>
          <cell r="C1314"/>
          <cell r="D1314"/>
          <cell r="E1314"/>
          <cell r="F1314"/>
          <cell r="G1314"/>
          <cell r="H1314"/>
          <cell r="I1314"/>
          <cell r="J1314"/>
          <cell r="K1314"/>
          <cell r="L1314"/>
          <cell r="M1314"/>
          <cell r="N1314"/>
          <cell r="O1314"/>
          <cell r="P1314"/>
          <cell r="Q1314"/>
          <cell r="R1314"/>
          <cell r="S1314"/>
          <cell r="T1314"/>
          <cell r="U1314"/>
          <cell r="V1314"/>
          <cell r="W1314"/>
          <cell r="X1314"/>
          <cell r="Y1314"/>
          <cell r="Z1314"/>
          <cell r="AA1314"/>
          <cell r="AB1314"/>
          <cell r="AC1314"/>
          <cell r="AD1314"/>
          <cell r="AE1314"/>
          <cell r="AF1314"/>
          <cell r="AG1314"/>
          <cell r="AH1314"/>
          <cell r="AI1314"/>
          <cell r="AJ1314"/>
          <cell r="AK1314"/>
          <cell r="AL1314"/>
          <cell r="AM1314"/>
          <cell r="AN1314"/>
          <cell r="AO1314"/>
          <cell r="AP1314"/>
          <cell r="AQ1314"/>
          <cell r="AR1314"/>
          <cell r="AS1314"/>
          <cell r="AT1314"/>
          <cell r="AU1314"/>
        </row>
        <row r="1315">
          <cell r="A1315"/>
          <cell r="B1315"/>
          <cell r="C1315"/>
          <cell r="D1315"/>
          <cell r="E1315"/>
          <cell r="F1315"/>
          <cell r="G1315"/>
          <cell r="H1315"/>
          <cell r="I1315"/>
          <cell r="J1315"/>
          <cell r="K1315"/>
          <cell r="L1315"/>
          <cell r="M1315"/>
          <cell r="N1315"/>
          <cell r="O1315"/>
          <cell r="P1315"/>
          <cell r="Q1315"/>
          <cell r="R1315"/>
          <cell r="S1315"/>
          <cell r="T1315"/>
          <cell r="U1315"/>
          <cell r="V1315"/>
          <cell r="W1315"/>
          <cell r="X1315"/>
          <cell r="Y1315"/>
          <cell r="Z1315"/>
          <cell r="AA1315"/>
          <cell r="AB1315"/>
          <cell r="AC1315"/>
          <cell r="AD1315"/>
          <cell r="AE1315"/>
          <cell r="AF1315"/>
          <cell r="AG1315"/>
          <cell r="AH1315"/>
          <cell r="AI1315"/>
          <cell r="AJ1315"/>
          <cell r="AK1315"/>
          <cell r="AL1315"/>
          <cell r="AM1315"/>
          <cell r="AN1315"/>
          <cell r="AO1315"/>
          <cell r="AP1315"/>
          <cell r="AQ1315"/>
          <cell r="AR1315"/>
          <cell r="AS1315"/>
          <cell r="AT1315"/>
          <cell r="AU1315"/>
        </row>
        <row r="1316">
          <cell r="A1316"/>
          <cell r="B1316"/>
          <cell r="C1316"/>
          <cell r="D1316"/>
          <cell r="E1316"/>
          <cell r="F1316"/>
          <cell r="G1316"/>
          <cell r="H1316"/>
          <cell r="I1316"/>
          <cell r="J1316"/>
          <cell r="K1316"/>
          <cell r="L1316"/>
          <cell r="M1316"/>
          <cell r="N1316"/>
          <cell r="O1316"/>
          <cell r="P1316"/>
          <cell r="Q1316"/>
          <cell r="R1316"/>
          <cell r="S1316"/>
          <cell r="T1316"/>
          <cell r="U1316"/>
          <cell r="V1316"/>
          <cell r="W1316"/>
          <cell r="X1316"/>
          <cell r="Y1316"/>
          <cell r="Z1316"/>
          <cell r="AA1316"/>
          <cell r="AB1316"/>
          <cell r="AC1316"/>
          <cell r="AD1316"/>
          <cell r="AE1316"/>
          <cell r="AF1316"/>
          <cell r="AG1316"/>
          <cell r="AH1316"/>
          <cell r="AI1316"/>
          <cell r="AJ1316"/>
          <cell r="AK1316"/>
          <cell r="AL1316"/>
          <cell r="AM1316"/>
          <cell r="AN1316"/>
          <cell r="AO1316"/>
          <cell r="AP1316"/>
          <cell r="AQ1316"/>
          <cell r="AR1316"/>
          <cell r="AS1316"/>
          <cell r="AT1316"/>
          <cell r="AU1316"/>
        </row>
        <row r="1317">
          <cell r="A1317"/>
          <cell r="B1317"/>
          <cell r="C1317"/>
          <cell r="D1317"/>
          <cell r="E1317"/>
          <cell r="F1317"/>
          <cell r="G1317"/>
          <cell r="H1317"/>
          <cell r="I1317"/>
          <cell r="J1317"/>
          <cell r="K1317"/>
          <cell r="L1317"/>
          <cell r="M1317"/>
          <cell r="N1317"/>
          <cell r="O1317"/>
          <cell r="P1317"/>
          <cell r="Q1317"/>
          <cell r="R1317"/>
          <cell r="S1317"/>
          <cell r="T1317"/>
          <cell r="U1317"/>
          <cell r="V1317"/>
          <cell r="W1317"/>
          <cell r="X1317"/>
          <cell r="Y1317"/>
          <cell r="Z1317"/>
          <cell r="AA1317"/>
          <cell r="AB1317"/>
          <cell r="AC1317"/>
          <cell r="AD1317"/>
          <cell r="AE1317"/>
          <cell r="AF1317"/>
          <cell r="AG1317"/>
          <cell r="AH1317"/>
          <cell r="AI1317"/>
          <cell r="AJ1317"/>
          <cell r="AK1317"/>
          <cell r="AL1317"/>
          <cell r="AM1317"/>
          <cell r="AN1317"/>
          <cell r="AO1317"/>
          <cell r="AP1317"/>
          <cell r="AQ1317"/>
          <cell r="AR1317"/>
          <cell r="AS1317"/>
          <cell r="AT1317"/>
          <cell r="AU1317"/>
        </row>
        <row r="1318">
          <cell r="A1318"/>
          <cell r="B1318"/>
          <cell r="C1318"/>
          <cell r="D1318"/>
          <cell r="E1318"/>
          <cell r="F1318"/>
          <cell r="G1318"/>
          <cell r="H1318"/>
          <cell r="I1318"/>
          <cell r="J1318"/>
          <cell r="K1318"/>
          <cell r="L1318"/>
          <cell r="M1318"/>
          <cell r="N1318"/>
          <cell r="O1318"/>
          <cell r="P1318"/>
          <cell r="Q1318"/>
          <cell r="R1318"/>
          <cell r="S1318"/>
          <cell r="T1318"/>
          <cell r="U1318"/>
          <cell r="V1318"/>
          <cell r="W1318"/>
          <cell r="X1318"/>
          <cell r="Y1318"/>
          <cell r="Z1318"/>
          <cell r="AA1318"/>
          <cell r="AB1318"/>
          <cell r="AC1318"/>
          <cell r="AD1318"/>
          <cell r="AE1318"/>
          <cell r="AF1318"/>
          <cell r="AG1318"/>
          <cell r="AH1318"/>
          <cell r="AI1318"/>
          <cell r="AJ1318"/>
          <cell r="AK1318"/>
          <cell r="AL1318"/>
          <cell r="AM1318"/>
          <cell r="AN1318"/>
          <cell r="AO1318"/>
          <cell r="AP1318"/>
          <cell r="AQ1318"/>
          <cell r="AR1318"/>
          <cell r="AS1318"/>
          <cell r="AT1318"/>
          <cell r="AU1318"/>
        </row>
        <row r="1319">
          <cell r="A1319"/>
          <cell r="B1319"/>
          <cell r="C1319"/>
          <cell r="D1319"/>
          <cell r="E1319"/>
          <cell r="F1319"/>
          <cell r="G1319"/>
          <cell r="H1319"/>
          <cell r="I1319"/>
          <cell r="J1319"/>
          <cell r="K1319"/>
          <cell r="L1319"/>
          <cell r="M1319"/>
          <cell r="N1319"/>
          <cell r="O1319"/>
          <cell r="P1319"/>
          <cell r="Q1319"/>
          <cell r="R1319"/>
          <cell r="S1319"/>
          <cell r="T1319"/>
          <cell r="U1319"/>
          <cell r="V1319"/>
          <cell r="W1319"/>
          <cell r="X1319"/>
          <cell r="Y1319"/>
          <cell r="Z1319"/>
          <cell r="AA1319"/>
          <cell r="AB1319"/>
          <cell r="AC1319"/>
          <cell r="AD1319"/>
          <cell r="AE1319"/>
          <cell r="AF1319"/>
          <cell r="AG1319"/>
          <cell r="AH1319"/>
          <cell r="AI1319"/>
          <cell r="AJ1319"/>
          <cell r="AK1319"/>
          <cell r="AL1319"/>
          <cell r="AM1319"/>
          <cell r="AN1319"/>
          <cell r="AO1319"/>
          <cell r="AP1319"/>
          <cell r="AQ1319"/>
          <cell r="AR1319"/>
          <cell r="AS1319"/>
          <cell r="AT1319"/>
          <cell r="AU1319"/>
        </row>
        <row r="1320">
          <cell r="A1320"/>
          <cell r="B1320"/>
          <cell r="C1320"/>
          <cell r="D1320"/>
          <cell r="E1320"/>
          <cell r="F1320"/>
          <cell r="G1320"/>
          <cell r="H1320"/>
          <cell r="I1320"/>
          <cell r="J1320"/>
          <cell r="K1320"/>
          <cell r="L1320"/>
          <cell r="M1320"/>
          <cell r="N1320"/>
          <cell r="O1320"/>
          <cell r="P1320"/>
          <cell r="Q1320"/>
          <cell r="R1320"/>
          <cell r="S1320"/>
          <cell r="T1320"/>
          <cell r="U1320"/>
          <cell r="V1320"/>
          <cell r="W1320"/>
          <cell r="X1320"/>
          <cell r="Y1320"/>
          <cell r="Z1320"/>
          <cell r="AA1320"/>
          <cell r="AB1320"/>
          <cell r="AC1320"/>
          <cell r="AD1320"/>
          <cell r="AE1320"/>
          <cell r="AF1320"/>
          <cell r="AG1320"/>
          <cell r="AH1320"/>
          <cell r="AI1320"/>
          <cell r="AJ1320"/>
          <cell r="AK1320"/>
          <cell r="AL1320"/>
          <cell r="AM1320"/>
          <cell r="AN1320"/>
          <cell r="AO1320"/>
          <cell r="AP1320"/>
          <cell r="AQ1320"/>
          <cell r="AR1320"/>
          <cell r="AS1320"/>
          <cell r="AT1320"/>
          <cell r="AU1320"/>
        </row>
        <row r="1321">
          <cell r="A1321"/>
          <cell r="B1321"/>
          <cell r="C1321"/>
          <cell r="D1321"/>
          <cell r="E1321"/>
          <cell r="F1321"/>
          <cell r="G1321"/>
          <cell r="H1321"/>
          <cell r="I1321"/>
          <cell r="J1321"/>
          <cell r="K1321"/>
          <cell r="L1321"/>
          <cell r="M1321"/>
          <cell r="N1321"/>
          <cell r="O1321"/>
          <cell r="P1321"/>
          <cell r="Q1321"/>
          <cell r="R1321"/>
          <cell r="S1321"/>
          <cell r="T1321"/>
          <cell r="U1321"/>
          <cell r="V1321"/>
          <cell r="W1321"/>
          <cell r="X1321"/>
          <cell r="Y1321"/>
          <cell r="Z1321"/>
          <cell r="AA1321"/>
          <cell r="AB1321"/>
          <cell r="AC1321"/>
          <cell r="AD1321"/>
          <cell r="AE1321"/>
          <cell r="AF1321"/>
          <cell r="AG1321"/>
          <cell r="AH1321"/>
          <cell r="AI1321"/>
          <cell r="AJ1321"/>
          <cell r="AK1321"/>
          <cell r="AL1321"/>
          <cell r="AM1321"/>
          <cell r="AN1321"/>
          <cell r="AO1321"/>
          <cell r="AP1321"/>
          <cell r="AQ1321"/>
          <cell r="AR1321"/>
          <cell r="AS1321"/>
          <cell r="AT1321"/>
          <cell r="AU1321"/>
        </row>
        <row r="1322">
          <cell r="A1322"/>
          <cell r="B1322"/>
          <cell r="C1322"/>
          <cell r="D1322"/>
          <cell r="E1322"/>
          <cell r="F1322"/>
          <cell r="G1322"/>
          <cell r="H1322"/>
          <cell r="I1322"/>
          <cell r="J1322"/>
          <cell r="K1322"/>
          <cell r="L1322"/>
          <cell r="M1322"/>
          <cell r="N1322"/>
          <cell r="O1322"/>
          <cell r="P1322"/>
          <cell r="Q1322"/>
          <cell r="R1322"/>
          <cell r="S1322"/>
          <cell r="T1322"/>
          <cell r="U1322"/>
          <cell r="V1322"/>
          <cell r="W1322"/>
          <cell r="X1322"/>
          <cell r="Y1322"/>
          <cell r="Z1322"/>
          <cell r="AA1322"/>
          <cell r="AB1322"/>
          <cell r="AC1322"/>
          <cell r="AD1322"/>
          <cell r="AE1322"/>
          <cell r="AF1322"/>
          <cell r="AG1322"/>
          <cell r="AH1322"/>
          <cell r="AI1322"/>
          <cell r="AJ1322"/>
          <cell r="AK1322"/>
          <cell r="AL1322"/>
          <cell r="AM1322"/>
          <cell r="AN1322"/>
          <cell r="AO1322"/>
          <cell r="AP1322"/>
          <cell r="AQ1322"/>
          <cell r="AR1322"/>
          <cell r="AS1322"/>
          <cell r="AT1322"/>
          <cell r="AU1322"/>
        </row>
        <row r="1323">
          <cell r="A1323"/>
          <cell r="B1323"/>
          <cell r="C1323"/>
          <cell r="D1323"/>
          <cell r="E1323"/>
          <cell r="F1323"/>
          <cell r="G1323"/>
          <cell r="H1323"/>
          <cell r="I1323"/>
          <cell r="J1323"/>
          <cell r="K1323"/>
          <cell r="L1323"/>
          <cell r="M1323"/>
          <cell r="N1323"/>
          <cell r="O1323"/>
          <cell r="P1323"/>
          <cell r="Q1323"/>
          <cell r="R1323"/>
          <cell r="S1323"/>
          <cell r="T1323"/>
          <cell r="U1323"/>
          <cell r="V1323"/>
          <cell r="W1323"/>
          <cell r="X1323"/>
          <cell r="Y1323"/>
          <cell r="Z1323"/>
          <cell r="AA1323"/>
          <cell r="AB1323"/>
          <cell r="AC1323"/>
          <cell r="AD1323"/>
          <cell r="AE1323"/>
          <cell r="AF1323"/>
          <cell r="AG1323"/>
          <cell r="AH1323"/>
          <cell r="AI1323"/>
          <cell r="AJ1323"/>
          <cell r="AK1323"/>
          <cell r="AL1323"/>
          <cell r="AM1323"/>
          <cell r="AN1323"/>
          <cell r="AO1323"/>
          <cell r="AP1323"/>
          <cell r="AQ1323"/>
          <cell r="AR1323"/>
          <cell r="AS1323"/>
          <cell r="AT1323"/>
          <cell r="AU1323"/>
        </row>
        <row r="1324">
          <cell r="A1324"/>
          <cell r="B1324"/>
          <cell r="C1324"/>
          <cell r="D1324"/>
          <cell r="E1324"/>
          <cell r="F1324"/>
          <cell r="G1324"/>
          <cell r="H1324"/>
          <cell r="I1324"/>
          <cell r="J1324"/>
          <cell r="K1324"/>
          <cell r="L1324"/>
          <cell r="M1324"/>
          <cell r="N1324"/>
          <cell r="O1324"/>
          <cell r="P1324"/>
          <cell r="Q1324"/>
          <cell r="R1324"/>
          <cell r="S1324"/>
          <cell r="T1324"/>
          <cell r="U1324"/>
          <cell r="V1324"/>
          <cell r="W1324"/>
          <cell r="X1324"/>
          <cell r="Y1324"/>
          <cell r="Z1324"/>
          <cell r="AA1324"/>
          <cell r="AB1324"/>
          <cell r="AC1324"/>
          <cell r="AD1324"/>
          <cell r="AE1324"/>
          <cell r="AF1324"/>
          <cell r="AG1324"/>
          <cell r="AH1324"/>
          <cell r="AI1324"/>
          <cell r="AJ1324"/>
          <cell r="AK1324"/>
          <cell r="AL1324"/>
          <cell r="AM1324"/>
          <cell r="AN1324"/>
          <cell r="AO1324"/>
          <cell r="AP1324"/>
          <cell r="AQ1324"/>
          <cell r="AR1324"/>
          <cell r="AS1324"/>
          <cell r="AT1324"/>
          <cell r="AU1324"/>
        </row>
        <row r="1325">
          <cell r="A1325"/>
          <cell r="B1325"/>
          <cell r="C1325"/>
          <cell r="D1325"/>
          <cell r="E1325"/>
          <cell r="F1325"/>
          <cell r="G1325"/>
          <cell r="H1325"/>
          <cell r="I1325"/>
          <cell r="J1325"/>
          <cell r="K1325"/>
          <cell r="L1325"/>
          <cell r="M1325"/>
          <cell r="N1325"/>
          <cell r="O1325"/>
          <cell r="P1325"/>
          <cell r="Q1325"/>
          <cell r="R1325"/>
          <cell r="S1325"/>
          <cell r="T1325"/>
          <cell r="U1325"/>
          <cell r="V1325"/>
          <cell r="W1325"/>
          <cell r="X1325"/>
          <cell r="Y1325"/>
          <cell r="Z1325"/>
          <cell r="AA1325"/>
          <cell r="AB1325"/>
          <cell r="AC1325"/>
          <cell r="AD1325"/>
          <cell r="AE1325"/>
          <cell r="AF1325"/>
          <cell r="AG1325"/>
          <cell r="AH1325"/>
          <cell r="AI1325"/>
          <cell r="AJ1325"/>
          <cell r="AK1325"/>
          <cell r="AL1325"/>
          <cell r="AM1325"/>
          <cell r="AN1325"/>
          <cell r="AO1325"/>
          <cell r="AP1325"/>
          <cell r="AQ1325"/>
          <cell r="AR1325"/>
          <cell r="AS1325"/>
          <cell r="AT1325"/>
          <cell r="AU1325"/>
        </row>
        <row r="1326">
          <cell r="A1326"/>
          <cell r="B1326"/>
          <cell r="C1326"/>
          <cell r="D1326"/>
          <cell r="E1326"/>
          <cell r="F1326"/>
          <cell r="G1326"/>
          <cell r="H1326"/>
          <cell r="I1326"/>
          <cell r="J1326"/>
          <cell r="K1326"/>
          <cell r="L1326"/>
          <cell r="M1326"/>
          <cell r="N1326"/>
          <cell r="O1326"/>
          <cell r="P1326"/>
          <cell r="Q1326"/>
          <cell r="R1326"/>
          <cell r="S1326"/>
          <cell r="T1326"/>
          <cell r="U1326"/>
          <cell r="V1326"/>
          <cell r="W1326"/>
          <cell r="X1326"/>
          <cell r="Y1326"/>
          <cell r="Z1326"/>
          <cell r="AA1326"/>
          <cell r="AB1326"/>
          <cell r="AC1326"/>
          <cell r="AD1326"/>
          <cell r="AE1326"/>
          <cell r="AF1326"/>
          <cell r="AG1326"/>
          <cell r="AH1326"/>
          <cell r="AI1326"/>
          <cell r="AJ1326"/>
          <cell r="AK1326"/>
          <cell r="AL1326"/>
          <cell r="AM1326"/>
          <cell r="AN1326"/>
          <cell r="AO1326"/>
          <cell r="AP1326"/>
          <cell r="AQ1326"/>
          <cell r="AR1326"/>
          <cell r="AS1326"/>
          <cell r="AT1326"/>
          <cell r="AU1326"/>
        </row>
        <row r="1327">
          <cell r="A1327"/>
          <cell r="B1327"/>
          <cell r="C1327"/>
          <cell r="D1327"/>
          <cell r="E1327"/>
          <cell r="F1327"/>
          <cell r="G1327"/>
          <cell r="H1327"/>
          <cell r="I1327"/>
          <cell r="J1327"/>
          <cell r="K1327"/>
          <cell r="L1327"/>
          <cell r="M1327"/>
          <cell r="N1327"/>
          <cell r="O1327"/>
          <cell r="P1327"/>
          <cell r="Q1327"/>
          <cell r="R1327"/>
          <cell r="S1327"/>
          <cell r="T1327"/>
          <cell r="U1327"/>
          <cell r="V1327"/>
          <cell r="W1327"/>
          <cell r="X1327"/>
          <cell r="Y1327"/>
          <cell r="Z1327"/>
          <cell r="AA1327"/>
          <cell r="AB1327"/>
          <cell r="AC1327"/>
          <cell r="AD1327"/>
          <cell r="AE1327"/>
          <cell r="AF1327"/>
          <cell r="AG1327"/>
          <cell r="AH1327"/>
          <cell r="AI1327"/>
          <cell r="AJ1327"/>
          <cell r="AK1327"/>
          <cell r="AL1327"/>
          <cell r="AM1327"/>
          <cell r="AN1327"/>
          <cell r="AO1327"/>
          <cell r="AP1327"/>
          <cell r="AQ1327"/>
          <cell r="AR1327"/>
          <cell r="AS1327"/>
          <cell r="AT1327"/>
          <cell r="AU1327"/>
        </row>
        <row r="1328">
          <cell r="A1328"/>
          <cell r="B1328"/>
          <cell r="C1328"/>
          <cell r="D1328"/>
          <cell r="E1328"/>
          <cell r="F1328"/>
          <cell r="G1328"/>
          <cell r="H1328"/>
          <cell r="I1328"/>
          <cell r="J1328"/>
          <cell r="K1328"/>
          <cell r="L1328"/>
          <cell r="M1328"/>
          <cell r="N1328"/>
          <cell r="O1328"/>
          <cell r="P1328"/>
          <cell r="Q1328"/>
          <cell r="R1328"/>
          <cell r="S1328"/>
          <cell r="T1328"/>
          <cell r="U1328"/>
          <cell r="V1328"/>
          <cell r="W1328"/>
          <cell r="X1328"/>
          <cell r="Y1328"/>
          <cell r="Z1328"/>
          <cell r="AA1328"/>
          <cell r="AB1328"/>
          <cell r="AC1328"/>
          <cell r="AD1328"/>
          <cell r="AE1328"/>
          <cell r="AF1328"/>
          <cell r="AG1328"/>
          <cell r="AH1328"/>
          <cell r="AI1328"/>
          <cell r="AJ1328"/>
          <cell r="AK1328"/>
          <cell r="AL1328"/>
          <cell r="AM1328"/>
          <cell r="AN1328"/>
          <cell r="AO1328"/>
          <cell r="AP1328"/>
          <cell r="AQ1328"/>
          <cell r="AR1328"/>
          <cell r="AS1328"/>
          <cell r="AT1328"/>
          <cell r="AU1328"/>
        </row>
        <row r="1329">
          <cell r="A1329"/>
          <cell r="B1329"/>
          <cell r="C1329"/>
          <cell r="D1329"/>
          <cell r="E1329"/>
          <cell r="F1329"/>
          <cell r="G1329"/>
          <cell r="H1329"/>
          <cell r="I1329"/>
          <cell r="J1329"/>
          <cell r="K1329"/>
          <cell r="L1329"/>
          <cell r="M1329"/>
          <cell r="N1329"/>
          <cell r="O1329"/>
          <cell r="P1329"/>
          <cell r="Q1329"/>
          <cell r="R1329"/>
          <cell r="S1329"/>
          <cell r="T1329"/>
          <cell r="U1329"/>
          <cell r="V1329"/>
          <cell r="W1329"/>
          <cell r="X1329"/>
          <cell r="Y1329"/>
          <cell r="Z1329"/>
          <cell r="AA1329"/>
          <cell r="AB1329"/>
          <cell r="AC1329"/>
          <cell r="AD1329"/>
          <cell r="AE1329"/>
          <cell r="AF1329"/>
          <cell r="AG1329"/>
          <cell r="AH1329"/>
          <cell r="AI1329"/>
          <cell r="AJ1329"/>
          <cell r="AK1329"/>
          <cell r="AL1329"/>
          <cell r="AM1329"/>
          <cell r="AN1329"/>
          <cell r="AO1329"/>
          <cell r="AP1329"/>
          <cell r="AQ1329"/>
          <cell r="AR1329"/>
          <cell r="AS1329"/>
          <cell r="AT1329"/>
          <cell r="AU1329"/>
        </row>
        <row r="1330">
          <cell r="A1330"/>
          <cell r="B1330"/>
          <cell r="C1330"/>
          <cell r="D1330"/>
          <cell r="E1330"/>
          <cell r="F1330"/>
          <cell r="G1330"/>
          <cell r="H1330"/>
          <cell r="I1330"/>
          <cell r="J1330"/>
          <cell r="K1330"/>
          <cell r="L1330"/>
          <cell r="M1330"/>
          <cell r="N1330"/>
          <cell r="O1330"/>
          <cell r="P1330"/>
          <cell r="Q1330"/>
          <cell r="R1330"/>
          <cell r="S1330"/>
          <cell r="T1330"/>
          <cell r="U1330"/>
          <cell r="V1330"/>
          <cell r="W1330"/>
          <cell r="X1330"/>
          <cell r="Y1330"/>
          <cell r="Z1330"/>
          <cell r="AA1330"/>
          <cell r="AB1330"/>
          <cell r="AC1330"/>
          <cell r="AD1330"/>
          <cell r="AE1330"/>
          <cell r="AF1330"/>
          <cell r="AG1330"/>
          <cell r="AH1330"/>
          <cell r="AI1330"/>
          <cell r="AJ1330"/>
          <cell r="AK1330"/>
          <cell r="AL1330"/>
          <cell r="AM1330"/>
          <cell r="AN1330"/>
          <cell r="AO1330"/>
          <cell r="AP1330"/>
          <cell r="AQ1330"/>
          <cell r="AR1330"/>
          <cell r="AS1330"/>
          <cell r="AT1330"/>
          <cell r="AU1330"/>
        </row>
        <row r="1331">
          <cell r="A1331"/>
          <cell r="B1331"/>
          <cell r="C1331"/>
          <cell r="D1331"/>
          <cell r="E1331"/>
          <cell r="F1331"/>
          <cell r="G1331"/>
          <cell r="H1331"/>
          <cell r="I1331"/>
          <cell r="J1331"/>
          <cell r="K1331"/>
          <cell r="L1331"/>
          <cell r="M1331"/>
          <cell r="N1331"/>
          <cell r="O1331"/>
          <cell r="P1331"/>
          <cell r="Q1331"/>
          <cell r="R1331"/>
          <cell r="S1331"/>
          <cell r="T1331"/>
          <cell r="U1331"/>
          <cell r="V1331"/>
          <cell r="W1331"/>
          <cell r="X1331"/>
          <cell r="Y1331"/>
          <cell r="Z1331"/>
          <cell r="AA1331"/>
          <cell r="AB1331"/>
          <cell r="AC1331"/>
          <cell r="AD1331"/>
          <cell r="AE1331"/>
          <cell r="AF1331"/>
          <cell r="AG1331"/>
          <cell r="AH1331"/>
          <cell r="AI1331"/>
          <cell r="AJ1331"/>
          <cell r="AK1331"/>
          <cell r="AL1331"/>
          <cell r="AM1331"/>
          <cell r="AN1331"/>
          <cell r="AO1331"/>
          <cell r="AP1331"/>
          <cell r="AQ1331"/>
          <cell r="AR1331"/>
          <cell r="AS1331"/>
          <cell r="AT1331"/>
          <cell r="AU1331"/>
        </row>
        <row r="1332">
          <cell r="A1332"/>
          <cell r="B1332"/>
          <cell r="C1332"/>
          <cell r="D1332"/>
          <cell r="E1332"/>
          <cell r="F1332"/>
          <cell r="G1332"/>
          <cell r="H1332"/>
          <cell r="I1332"/>
          <cell r="J1332"/>
          <cell r="K1332"/>
          <cell r="L1332"/>
          <cell r="M1332"/>
          <cell r="N1332"/>
          <cell r="O1332"/>
          <cell r="P1332"/>
          <cell r="Q1332"/>
          <cell r="R1332"/>
          <cell r="S1332"/>
          <cell r="T1332"/>
          <cell r="U1332"/>
          <cell r="V1332"/>
          <cell r="W1332"/>
          <cell r="X1332"/>
          <cell r="Y1332"/>
          <cell r="Z1332"/>
          <cell r="AA1332"/>
          <cell r="AB1332"/>
          <cell r="AC1332"/>
          <cell r="AD1332"/>
          <cell r="AE1332"/>
          <cell r="AF1332"/>
          <cell r="AG1332"/>
          <cell r="AH1332"/>
          <cell r="AI1332"/>
          <cell r="AJ1332"/>
          <cell r="AK1332"/>
          <cell r="AL1332"/>
          <cell r="AM1332"/>
          <cell r="AN1332"/>
          <cell r="AO1332"/>
          <cell r="AP1332"/>
          <cell r="AQ1332"/>
          <cell r="AR1332"/>
          <cell r="AS1332"/>
          <cell r="AT1332"/>
          <cell r="AU1332"/>
        </row>
        <row r="1333">
          <cell r="A1333"/>
          <cell r="B1333"/>
          <cell r="C1333"/>
          <cell r="D1333"/>
          <cell r="E1333"/>
          <cell r="F1333"/>
          <cell r="G1333"/>
          <cell r="H1333"/>
          <cell r="I1333"/>
          <cell r="J1333"/>
          <cell r="K1333"/>
          <cell r="L1333"/>
          <cell r="M1333"/>
          <cell r="N1333"/>
          <cell r="O1333"/>
          <cell r="P1333"/>
          <cell r="Q1333"/>
          <cell r="R1333"/>
          <cell r="S1333"/>
          <cell r="T1333"/>
          <cell r="U1333"/>
          <cell r="V1333"/>
          <cell r="W1333"/>
          <cell r="X1333"/>
          <cell r="Y1333"/>
          <cell r="Z1333"/>
          <cell r="AA1333"/>
          <cell r="AB1333"/>
          <cell r="AC1333"/>
          <cell r="AD1333"/>
          <cell r="AE1333"/>
          <cell r="AF1333"/>
          <cell r="AG1333"/>
          <cell r="AH1333"/>
          <cell r="AI1333"/>
          <cell r="AJ1333"/>
          <cell r="AK1333"/>
          <cell r="AL1333"/>
          <cell r="AM1333"/>
          <cell r="AN1333"/>
          <cell r="AO1333"/>
          <cell r="AP1333"/>
          <cell r="AQ1333"/>
          <cell r="AR1333"/>
          <cell r="AS1333"/>
          <cell r="AT1333"/>
          <cell r="AU1333"/>
        </row>
        <row r="1334">
          <cell r="A1334"/>
          <cell r="B1334"/>
          <cell r="C1334"/>
          <cell r="D1334"/>
          <cell r="E1334"/>
          <cell r="F1334"/>
          <cell r="G1334"/>
          <cell r="H1334"/>
          <cell r="I1334"/>
          <cell r="J1334"/>
          <cell r="K1334"/>
          <cell r="L1334"/>
          <cell r="M1334"/>
          <cell r="N1334"/>
          <cell r="O1334"/>
          <cell r="P1334"/>
          <cell r="Q1334"/>
          <cell r="R1334"/>
          <cell r="S1334"/>
          <cell r="T1334"/>
          <cell r="U1334"/>
          <cell r="V1334"/>
          <cell r="W1334"/>
          <cell r="X1334"/>
          <cell r="Y1334"/>
          <cell r="Z1334"/>
          <cell r="AA1334"/>
          <cell r="AB1334"/>
          <cell r="AC1334"/>
          <cell r="AD1334"/>
          <cell r="AE1334"/>
          <cell r="AF1334"/>
          <cell r="AG1334"/>
          <cell r="AH1334"/>
          <cell r="AI1334"/>
          <cell r="AJ1334"/>
          <cell r="AK1334"/>
          <cell r="AL1334"/>
          <cell r="AM1334"/>
          <cell r="AN1334"/>
          <cell r="AO1334"/>
          <cell r="AP1334"/>
          <cell r="AQ1334"/>
          <cell r="AR1334"/>
          <cell r="AS1334"/>
          <cell r="AT1334"/>
          <cell r="AU1334"/>
        </row>
        <row r="1335">
          <cell r="A1335"/>
          <cell r="B1335"/>
          <cell r="C1335"/>
          <cell r="D1335"/>
          <cell r="E1335"/>
          <cell r="F1335"/>
          <cell r="G1335"/>
          <cell r="H1335"/>
          <cell r="I1335"/>
          <cell r="J1335"/>
          <cell r="K1335"/>
          <cell r="L1335"/>
          <cell r="M1335"/>
          <cell r="N1335"/>
          <cell r="O1335"/>
          <cell r="P1335"/>
          <cell r="Q1335"/>
          <cell r="R1335"/>
          <cell r="S1335"/>
          <cell r="T1335"/>
          <cell r="U1335"/>
          <cell r="V1335"/>
          <cell r="W1335"/>
          <cell r="X1335"/>
          <cell r="Y1335"/>
          <cell r="Z1335"/>
          <cell r="AA1335"/>
          <cell r="AB1335"/>
          <cell r="AC1335"/>
          <cell r="AD1335"/>
          <cell r="AE1335"/>
          <cell r="AF1335"/>
          <cell r="AG1335"/>
          <cell r="AH1335"/>
          <cell r="AI1335"/>
          <cell r="AJ1335"/>
          <cell r="AK1335"/>
          <cell r="AL1335"/>
          <cell r="AM1335"/>
          <cell r="AN1335"/>
          <cell r="AO1335"/>
          <cell r="AP1335"/>
          <cell r="AQ1335"/>
          <cell r="AR1335"/>
          <cell r="AS1335"/>
          <cell r="AT1335"/>
          <cell r="AU1335"/>
        </row>
        <row r="1336">
          <cell r="A1336"/>
          <cell r="B1336"/>
          <cell r="C1336"/>
          <cell r="D1336"/>
          <cell r="E1336"/>
          <cell r="F1336"/>
          <cell r="G1336"/>
          <cell r="H1336"/>
          <cell r="I1336"/>
          <cell r="J1336"/>
          <cell r="K1336"/>
          <cell r="L1336"/>
          <cell r="M1336"/>
          <cell r="N1336"/>
          <cell r="O1336"/>
          <cell r="P1336"/>
          <cell r="Q1336"/>
          <cell r="R1336"/>
          <cell r="S1336"/>
          <cell r="T1336"/>
          <cell r="U1336"/>
          <cell r="V1336"/>
          <cell r="W1336"/>
          <cell r="X1336"/>
          <cell r="Y1336"/>
          <cell r="Z1336"/>
          <cell r="AA1336"/>
          <cell r="AB1336"/>
          <cell r="AC1336"/>
          <cell r="AD1336"/>
          <cell r="AE1336"/>
          <cell r="AF1336"/>
          <cell r="AG1336"/>
          <cell r="AH1336"/>
          <cell r="AI1336"/>
          <cell r="AJ1336"/>
          <cell r="AK1336"/>
          <cell r="AL1336"/>
          <cell r="AM1336"/>
          <cell r="AN1336"/>
          <cell r="AO1336"/>
          <cell r="AP1336"/>
          <cell r="AQ1336"/>
          <cell r="AR1336"/>
          <cell r="AS1336"/>
          <cell r="AT1336"/>
          <cell r="AU1336"/>
        </row>
        <row r="1337">
          <cell r="A1337"/>
          <cell r="B1337"/>
          <cell r="C1337"/>
          <cell r="D1337"/>
          <cell r="E1337"/>
          <cell r="F1337"/>
          <cell r="G1337"/>
          <cell r="H1337"/>
          <cell r="I1337"/>
          <cell r="J1337"/>
          <cell r="K1337"/>
          <cell r="L1337"/>
          <cell r="M1337"/>
          <cell r="N1337"/>
          <cell r="O1337"/>
          <cell r="P1337"/>
          <cell r="Q1337"/>
          <cell r="R1337"/>
          <cell r="S1337"/>
          <cell r="T1337"/>
          <cell r="U1337"/>
          <cell r="V1337"/>
          <cell r="W1337"/>
          <cell r="X1337"/>
          <cell r="Y1337"/>
          <cell r="Z1337"/>
          <cell r="AA1337"/>
          <cell r="AB1337"/>
          <cell r="AC1337"/>
          <cell r="AD1337"/>
          <cell r="AE1337"/>
          <cell r="AF1337"/>
          <cell r="AG1337"/>
          <cell r="AH1337"/>
          <cell r="AI1337"/>
          <cell r="AJ1337"/>
          <cell r="AK1337"/>
          <cell r="AL1337"/>
          <cell r="AM1337"/>
          <cell r="AN1337"/>
          <cell r="AO1337"/>
          <cell r="AP1337"/>
          <cell r="AQ1337"/>
          <cell r="AR1337"/>
          <cell r="AS1337"/>
          <cell r="AT1337"/>
          <cell r="AU1337"/>
        </row>
        <row r="1338">
          <cell r="A1338"/>
          <cell r="B1338"/>
          <cell r="C1338"/>
          <cell r="D1338"/>
          <cell r="E1338"/>
          <cell r="F1338"/>
          <cell r="G1338"/>
          <cell r="H1338"/>
          <cell r="I1338"/>
          <cell r="J1338"/>
          <cell r="K1338"/>
          <cell r="L1338"/>
          <cell r="M1338"/>
          <cell r="N1338"/>
          <cell r="O1338"/>
          <cell r="P1338"/>
          <cell r="Q1338"/>
          <cell r="R1338"/>
          <cell r="S1338"/>
          <cell r="T1338"/>
          <cell r="U1338"/>
          <cell r="V1338"/>
          <cell r="W1338"/>
          <cell r="X1338"/>
          <cell r="Y1338"/>
          <cell r="Z1338"/>
          <cell r="AA1338"/>
          <cell r="AB1338"/>
          <cell r="AC1338"/>
          <cell r="AD1338"/>
          <cell r="AE1338"/>
          <cell r="AF1338"/>
          <cell r="AG1338"/>
          <cell r="AH1338"/>
          <cell r="AI1338"/>
          <cell r="AJ1338"/>
          <cell r="AK1338"/>
          <cell r="AL1338"/>
          <cell r="AM1338"/>
          <cell r="AN1338"/>
          <cell r="AO1338"/>
          <cell r="AP1338"/>
          <cell r="AQ1338"/>
          <cell r="AR1338"/>
          <cell r="AS1338"/>
          <cell r="AT1338"/>
          <cell r="AU1338"/>
        </row>
        <row r="1339">
          <cell r="A1339"/>
          <cell r="B1339"/>
          <cell r="C1339"/>
          <cell r="D1339"/>
          <cell r="E1339"/>
          <cell r="F1339"/>
          <cell r="G1339"/>
          <cell r="H1339"/>
          <cell r="I1339"/>
          <cell r="J1339"/>
          <cell r="K1339"/>
          <cell r="L1339"/>
          <cell r="M1339"/>
          <cell r="N1339"/>
          <cell r="O1339"/>
          <cell r="P1339"/>
          <cell r="Q1339"/>
          <cell r="R1339"/>
          <cell r="S1339"/>
          <cell r="T1339"/>
          <cell r="U1339"/>
          <cell r="V1339"/>
          <cell r="W1339"/>
          <cell r="X1339"/>
          <cell r="Y1339"/>
          <cell r="Z1339"/>
          <cell r="AA1339"/>
          <cell r="AB1339"/>
          <cell r="AC1339"/>
          <cell r="AD1339"/>
          <cell r="AE1339"/>
          <cell r="AF1339"/>
          <cell r="AG1339"/>
          <cell r="AH1339"/>
          <cell r="AI1339"/>
          <cell r="AJ1339"/>
          <cell r="AK1339"/>
          <cell r="AL1339"/>
          <cell r="AM1339"/>
          <cell r="AN1339"/>
          <cell r="AO1339"/>
          <cell r="AP1339"/>
          <cell r="AQ1339"/>
          <cell r="AR1339"/>
          <cell r="AS1339"/>
          <cell r="AT1339"/>
          <cell r="AU1339"/>
        </row>
        <row r="1340">
          <cell r="A1340"/>
          <cell r="B1340"/>
          <cell r="C1340"/>
          <cell r="D1340"/>
          <cell r="E1340"/>
          <cell r="F1340"/>
          <cell r="G1340"/>
          <cell r="H1340"/>
          <cell r="I1340"/>
          <cell r="J1340"/>
          <cell r="K1340"/>
          <cell r="L1340"/>
          <cell r="M1340"/>
          <cell r="N1340"/>
          <cell r="O1340"/>
          <cell r="P1340"/>
          <cell r="Q1340"/>
          <cell r="R1340"/>
          <cell r="S1340"/>
          <cell r="T1340"/>
          <cell r="U1340"/>
          <cell r="V1340"/>
          <cell r="W1340"/>
          <cell r="X1340"/>
          <cell r="Y1340"/>
          <cell r="Z1340"/>
          <cell r="AA1340"/>
          <cell r="AB1340"/>
          <cell r="AC1340"/>
          <cell r="AD1340"/>
          <cell r="AE1340"/>
          <cell r="AF1340"/>
          <cell r="AG1340"/>
          <cell r="AH1340"/>
          <cell r="AI1340"/>
          <cell r="AJ1340"/>
          <cell r="AK1340"/>
          <cell r="AL1340"/>
          <cell r="AM1340"/>
          <cell r="AN1340"/>
          <cell r="AO1340"/>
          <cell r="AP1340"/>
          <cell r="AQ1340"/>
          <cell r="AR1340"/>
          <cell r="AS1340"/>
          <cell r="AT1340"/>
          <cell r="AU1340"/>
        </row>
        <row r="1341">
          <cell r="A1341"/>
          <cell r="B1341"/>
          <cell r="C1341"/>
          <cell r="D1341"/>
          <cell r="E1341"/>
          <cell r="F1341"/>
          <cell r="G1341"/>
          <cell r="H1341"/>
          <cell r="I1341"/>
          <cell r="J1341"/>
          <cell r="K1341"/>
          <cell r="L1341"/>
          <cell r="M1341"/>
          <cell r="N1341"/>
          <cell r="O1341"/>
          <cell r="P1341"/>
          <cell r="Q1341"/>
          <cell r="R1341"/>
          <cell r="S1341"/>
          <cell r="T1341"/>
          <cell r="U1341"/>
          <cell r="V1341"/>
          <cell r="W1341"/>
          <cell r="X1341"/>
          <cell r="Y1341"/>
          <cell r="Z1341"/>
          <cell r="AA1341"/>
          <cell r="AB1341"/>
          <cell r="AC1341"/>
          <cell r="AD1341"/>
          <cell r="AE1341"/>
          <cell r="AF1341"/>
          <cell r="AG1341"/>
          <cell r="AH1341"/>
          <cell r="AI1341"/>
          <cell r="AJ1341"/>
          <cell r="AK1341"/>
          <cell r="AL1341"/>
          <cell r="AM1341"/>
          <cell r="AN1341"/>
          <cell r="AO1341"/>
          <cell r="AP1341"/>
          <cell r="AQ1341"/>
          <cell r="AR1341"/>
          <cell r="AS1341"/>
          <cell r="AT1341"/>
          <cell r="AU1341"/>
        </row>
        <row r="1342">
          <cell r="A1342"/>
          <cell r="B1342"/>
          <cell r="C1342"/>
          <cell r="D1342"/>
          <cell r="E1342"/>
          <cell r="F1342"/>
          <cell r="G1342"/>
          <cell r="H1342"/>
          <cell r="I1342"/>
          <cell r="J1342"/>
          <cell r="K1342"/>
          <cell r="L1342"/>
          <cell r="M1342"/>
          <cell r="N1342"/>
          <cell r="O1342"/>
          <cell r="P1342"/>
          <cell r="Q1342"/>
          <cell r="R1342"/>
          <cell r="S1342"/>
          <cell r="T1342"/>
          <cell r="U1342"/>
          <cell r="V1342"/>
          <cell r="W1342"/>
          <cell r="X1342"/>
          <cell r="Y1342"/>
          <cell r="Z1342"/>
          <cell r="AA1342"/>
          <cell r="AB1342"/>
          <cell r="AC1342"/>
          <cell r="AD1342"/>
          <cell r="AE1342"/>
          <cell r="AF1342"/>
          <cell r="AG1342"/>
          <cell r="AH1342"/>
          <cell r="AI1342"/>
          <cell r="AJ1342"/>
          <cell r="AK1342"/>
          <cell r="AL1342"/>
          <cell r="AM1342"/>
          <cell r="AN1342"/>
          <cell r="AO1342"/>
          <cell r="AP1342"/>
          <cell r="AQ1342"/>
          <cell r="AR1342"/>
          <cell r="AS1342"/>
          <cell r="AT1342"/>
          <cell r="AU1342"/>
        </row>
        <row r="1343">
          <cell r="A1343"/>
          <cell r="B1343"/>
          <cell r="C1343"/>
          <cell r="D1343"/>
          <cell r="E1343"/>
          <cell r="F1343"/>
          <cell r="G1343"/>
          <cell r="H1343"/>
          <cell r="I1343"/>
          <cell r="J1343"/>
          <cell r="K1343"/>
          <cell r="L1343"/>
          <cell r="M1343"/>
          <cell r="N1343"/>
          <cell r="O1343"/>
          <cell r="P1343"/>
          <cell r="Q1343"/>
          <cell r="R1343"/>
          <cell r="S1343"/>
          <cell r="T1343"/>
          <cell r="U1343"/>
          <cell r="V1343"/>
          <cell r="W1343"/>
          <cell r="X1343"/>
          <cell r="Y1343"/>
          <cell r="Z1343"/>
          <cell r="AA1343"/>
          <cell r="AB1343"/>
          <cell r="AC1343"/>
          <cell r="AD1343"/>
          <cell r="AE1343"/>
          <cell r="AF1343"/>
          <cell r="AG1343"/>
          <cell r="AH1343"/>
          <cell r="AI1343"/>
          <cell r="AJ1343"/>
          <cell r="AK1343"/>
          <cell r="AL1343"/>
          <cell r="AM1343"/>
          <cell r="AN1343"/>
          <cell r="AO1343"/>
          <cell r="AP1343"/>
          <cell r="AQ1343"/>
          <cell r="AR1343"/>
          <cell r="AS1343"/>
          <cell r="AT1343"/>
          <cell r="AU1343"/>
        </row>
        <row r="1344">
          <cell r="A1344"/>
          <cell r="B1344"/>
          <cell r="C1344"/>
          <cell r="D1344"/>
          <cell r="E1344"/>
          <cell r="F1344"/>
          <cell r="G1344"/>
          <cell r="H1344"/>
          <cell r="I1344"/>
          <cell r="J1344"/>
          <cell r="K1344"/>
          <cell r="L1344"/>
          <cell r="M1344"/>
          <cell r="N1344"/>
          <cell r="O1344"/>
          <cell r="P1344"/>
          <cell r="Q1344"/>
          <cell r="R1344"/>
          <cell r="S1344"/>
          <cell r="T1344"/>
          <cell r="U1344"/>
          <cell r="V1344"/>
          <cell r="W1344"/>
          <cell r="X1344"/>
          <cell r="Y1344"/>
          <cell r="Z1344"/>
          <cell r="AA1344"/>
          <cell r="AB1344"/>
          <cell r="AC1344"/>
          <cell r="AD1344"/>
          <cell r="AE1344"/>
          <cell r="AF1344"/>
          <cell r="AG1344"/>
          <cell r="AH1344"/>
          <cell r="AI1344"/>
          <cell r="AJ1344"/>
          <cell r="AK1344"/>
          <cell r="AL1344"/>
          <cell r="AM1344"/>
          <cell r="AN1344"/>
          <cell r="AO1344"/>
          <cell r="AP1344"/>
          <cell r="AQ1344"/>
          <cell r="AR1344"/>
          <cell r="AS1344"/>
          <cell r="AT1344"/>
          <cell r="AU1344"/>
        </row>
        <row r="1345">
          <cell r="A1345"/>
          <cell r="B1345"/>
          <cell r="C1345"/>
          <cell r="D1345"/>
          <cell r="E1345"/>
          <cell r="F1345"/>
          <cell r="G1345"/>
          <cell r="H1345"/>
          <cell r="I1345"/>
          <cell r="J1345"/>
          <cell r="K1345"/>
          <cell r="L1345"/>
          <cell r="M1345"/>
          <cell r="N1345"/>
          <cell r="O1345"/>
          <cell r="P1345"/>
          <cell r="Q1345"/>
          <cell r="R1345"/>
          <cell r="S1345"/>
          <cell r="T1345"/>
          <cell r="U1345"/>
          <cell r="V1345"/>
          <cell r="W1345"/>
          <cell r="X1345"/>
          <cell r="Y1345"/>
          <cell r="Z1345"/>
          <cell r="AA1345"/>
          <cell r="AB1345"/>
          <cell r="AC1345"/>
          <cell r="AD1345"/>
          <cell r="AE1345"/>
          <cell r="AF1345"/>
          <cell r="AG1345"/>
          <cell r="AH1345"/>
          <cell r="AI1345"/>
          <cell r="AJ1345"/>
          <cell r="AK1345"/>
          <cell r="AL1345"/>
          <cell r="AM1345"/>
          <cell r="AN1345"/>
          <cell r="AO1345"/>
          <cell r="AP1345"/>
          <cell r="AQ1345"/>
          <cell r="AR1345"/>
          <cell r="AS1345"/>
          <cell r="AT1345"/>
          <cell r="AU1345"/>
        </row>
        <row r="1346">
          <cell r="A1346"/>
          <cell r="B1346"/>
          <cell r="C1346"/>
          <cell r="D1346"/>
          <cell r="E1346"/>
          <cell r="F1346"/>
          <cell r="G1346"/>
          <cell r="H1346"/>
          <cell r="I1346"/>
          <cell r="J1346"/>
          <cell r="K1346"/>
          <cell r="L1346"/>
          <cell r="M1346"/>
          <cell r="N1346"/>
          <cell r="O1346"/>
          <cell r="P1346"/>
          <cell r="Q1346"/>
          <cell r="R1346"/>
          <cell r="S1346"/>
          <cell r="T1346"/>
          <cell r="U1346"/>
          <cell r="V1346"/>
          <cell r="W1346"/>
          <cell r="X1346"/>
          <cell r="Y1346"/>
          <cell r="Z1346"/>
          <cell r="AA1346"/>
          <cell r="AB1346"/>
          <cell r="AC1346"/>
          <cell r="AD1346"/>
          <cell r="AE1346"/>
          <cell r="AF1346"/>
          <cell r="AG1346"/>
          <cell r="AH1346"/>
          <cell r="AI1346"/>
          <cell r="AJ1346"/>
          <cell r="AK1346"/>
          <cell r="AL1346"/>
          <cell r="AM1346"/>
          <cell r="AN1346"/>
          <cell r="AO1346"/>
          <cell r="AP1346"/>
          <cell r="AQ1346"/>
          <cell r="AR1346"/>
          <cell r="AS1346"/>
          <cell r="AT1346"/>
          <cell r="AU1346"/>
        </row>
        <row r="1347">
          <cell r="A1347"/>
          <cell r="B1347"/>
          <cell r="C1347"/>
          <cell r="D1347"/>
          <cell r="E1347"/>
          <cell r="F1347"/>
          <cell r="G1347"/>
          <cell r="H1347"/>
          <cell r="I1347"/>
          <cell r="J1347"/>
          <cell r="K1347"/>
          <cell r="L1347"/>
          <cell r="M1347"/>
          <cell r="N1347"/>
          <cell r="O1347"/>
          <cell r="P1347"/>
          <cell r="Q1347"/>
          <cell r="R1347"/>
          <cell r="S1347"/>
          <cell r="T1347"/>
          <cell r="U1347"/>
          <cell r="V1347"/>
          <cell r="W1347"/>
          <cell r="X1347"/>
          <cell r="Y1347"/>
          <cell r="Z1347"/>
          <cell r="AA1347"/>
          <cell r="AB1347"/>
          <cell r="AC1347"/>
          <cell r="AD1347"/>
          <cell r="AE1347"/>
          <cell r="AF1347"/>
          <cell r="AG1347"/>
          <cell r="AH1347"/>
          <cell r="AI1347"/>
          <cell r="AJ1347"/>
          <cell r="AK1347"/>
          <cell r="AL1347"/>
          <cell r="AM1347"/>
          <cell r="AN1347"/>
          <cell r="AO1347"/>
          <cell r="AP1347"/>
          <cell r="AQ1347"/>
          <cell r="AR1347"/>
          <cell r="AS1347"/>
          <cell r="AT1347"/>
          <cell r="AU1347"/>
        </row>
        <row r="1348">
          <cell r="A1348"/>
          <cell r="B1348"/>
          <cell r="C1348"/>
          <cell r="D1348"/>
          <cell r="E1348"/>
          <cell r="F1348"/>
          <cell r="G1348"/>
          <cell r="H1348"/>
          <cell r="I1348"/>
          <cell r="J1348"/>
          <cell r="K1348"/>
          <cell r="L1348"/>
          <cell r="M1348"/>
          <cell r="N1348"/>
          <cell r="O1348"/>
          <cell r="P1348"/>
          <cell r="Q1348"/>
          <cell r="R1348"/>
          <cell r="S1348"/>
          <cell r="T1348"/>
          <cell r="U1348"/>
          <cell r="V1348"/>
          <cell r="W1348"/>
          <cell r="X1348"/>
          <cell r="Y1348"/>
          <cell r="Z1348"/>
          <cell r="AA1348"/>
          <cell r="AB1348"/>
          <cell r="AC1348"/>
          <cell r="AD1348"/>
          <cell r="AE1348"/>
          <cell r="AF1348"/>
          <cell r="AG1348"/>
          <cell r="AH1348"/>
          <cell r="AI1348"/>
          <cell r="AJ1348"/>
          <cell r="AK1348"/>
          <cell r="AL1348"/>
          <cell r="AM1348"/>
          <cell r="AN1348"/>
          <cell r="AO1348"/>
          <cell r="AP1348"/>
          <cell r="AQ1348"/>
          <cell r="AR1348"/>
          <cell r="AS1348"/>
          <cell r="AT1348"/>
          <cell r="AU1348"/>
        </row>
        <row r="1349">
          <cell r="A1349"/>
          <cell r="B1349"/>
          <cell r="C1349"/>
          <cell r="D1349"/>
          <cell r="E1349"/>
          <cell r="F1349"/>
          <cell r="G1349"/>
          <cell r="H1349"/>
          <cell r="I1349"/>
          <cell r="J1349"/>
          <cell r="K1349"/>
          <cell r="L1349"/>
          <cell r="M1349"/>
          <cell r="N1349"/>
          <cell r="O1349"/>
          <cell r="P1349"/>
          <cell r="Q1349"/>
          <cell r="R1349"/>
          <cell r="S1349"/>
          <cell r="T1349"/>
          <cell r="U1349"/>
          <cell r="V1349"/>
          <cell r="W1349"/>
          <cell r="X1349"/>
          <cell r="Y1349"/>
          <cell r="Z1349"/>
          <cell r="AA1349"/>
          <cell r="AB1349"/>
          <cell r="AC1349"/>
          <cell r="AD1349"/>
          <cell r="AE1349"/>
          <cell r="AF1349"/>
          <cell r="AG1349"/>
          <cell r="AH1349"/>
          <cell r="AI1349"/>
          <cell r="AJ1349"/>
          <cell r="AK1349"/>
          <cell r="AL1349"/>
          <cell r="AM1349"/>
          <cell r="AN1349"/>
          <cell r="AO1349"/>
          <cell r="AP1349"/>
          <cell r="AQ1349"/>
          <cell r="AR1349"/>
          <cell r="AS1349"/>
          <cell r="AT1349"/>
          <cell r="AU1349"/>
        </row>
        <row r="1350">
          <cell r="A1350"/>
          <cell r="B1350"/>
          <cell r="C1350"/>
          <cell r="D1350"/>
          <cell r="E1350"/>
          <cell r="F1350"/>
          <cell r="G1350"/>
          <cell r="H1350"/>
          <cell r="I1350"/>
          <cell r="J1350"/>
          <cell r="K1350"/>
          <cell r="L1350"/>
          <cell r="M1350"/>
          <cell r="N1350"/>
          <cell r="O1350"/>
          <cell r="P1350"/>
          <cell r="Q1350"/>
          <cell r="R1350"/>
          <cell r="S1350"/>
          <cell r="T1350"/>
          <cell r="U1350"/>
          <cell r="V1350"/>
          <cell r="W1350"/>
          <cell r="X1350"/>
          <cell r="Y1350"/>
          <cell r="Z1350"/>
          <cell r="AA1350"/>
          <cell r="AB1350"/>
          <cell r="AC1350"/>
          <cell r="AD1350"/>
          <cell r="AE1350"/>
          <cell r="AF1350"/>
          <cell r="AG1350"/>
          <cell r="AH1350"/>
          <cell r="AI1350"/>
          <cell r="AJ1350"/>
          <cell r="AK1350"/>
          <cell r="AL1350"/>
          <cell r="AM1350"/>
          <cell r="AN1350"/>
          <cell r="AO1350"/>
          <cell r="AP1350"/>
          <cell r="AQ1350"/>
          <cell r="AR1350"/>
          <cell r="AS1350"/>
          <cell r="AT1350"/>
          <cell r="AU1350"/>
        </row>
        <row r="1351">
          <cell r="A1351"/>
          <cell r="B1351"/>
          <cell r="C1351"/>
          <cell r="D1351"/>
          <cell r="E1351"/>
          <cell r="F1351"/>
          <cell r="G1351"/>
          <cell r="H1351"/>
          <cell r="I1351"/>
          <cell r="J1351"/>
          <cell r="K1351"/>
          <cell r="L1351"/>
          <cell r="M1351"/>
          <cell r="N1351"/>
          <cell r="O1351"/>
          <cell r="P1351"/>
          <cell r="Q1351"/>
          <cell r="R1351"/>
          <cell r="S1351"/>
          <cell r="T1351"/>
          <cell r="U1351"/>
          <cell r="V1351"/>
          <cell r="W1351"/>
          <cell r="X1351"/>
          <cell r="Y1351"/>
          <cell r="Z1351"/>
          <cell r="AA1351"/>
          <cell r="AB1351"/>
          <cell r="AC1351"/>
          <cell r="AD1351"/>
          <cell r="AE1351"/>
          <cell r="AF1351"/>
          <cell r="AG1351"/>
          <cell r="AH1351"/>
          <cell r="AI1351"/>
          <cell r="AJ1351"/>
          <cell r="AK1351"/>
          <cell r="AL1351"/>
          <cell r="AM1351"/>
          <cell r="AN1351"/>
          <cell r="AO1351"/>
          <cell r="AP1351"/>
          <cell r="AQ1351"/>
          <cell r="AR1351"/>
          <cell r="AS1351"/>
          <cell r="AT1351"/>
          <cell r="AU1351"/>
        </row>
        <row r="1352">
          <cell r="A1352"/>
          <cell r="B1352"/>
          <cell r="C1352"/>
          <cell r="D1352"/>
          <cell r="E1352"/>
          <cell r="F1352"/>
          <cell r="G1352"/>
          <cell r="H1352"/>
          <cell r="I1352"/>
          <cell r="J1352"/>
          <cell r="K1352"/>
          <cell r="L1352"/>
          <cell r="M1352"/>
          <cell r="N1352"/>
          <cell r="O1352"/>
          <cell r="P1352"/>
          <cell r="Q1352"/>
          <cell r="R1352"/>
          <cell r="S1352"/>
          <cell r="T1352"/>
          <cell r="U1352"/>
          <cell r="V1352"/>
          <cell r="W1352"/>
          <cell r="X1352"/>
          <cell r="Y1352"/>
          <cell r="Z1352"/>
          <cell r="AA1352"/>
          <cell r="AB1352"/>
          <cell r="AC1352"/>
          <cell r="AD1352"/>
          <cell r="AE1352"/>
          <cell r="AF1352"/>
          <cell r="AG1352"/>
          <cell r="AH1352"/>
          <cell r="AI1352"/>
          <cell r="AJ1352"/>
          <cell r="AK1352"/>
          <cell r="AL1352"/>
          <cell r="AM1352"/>
          <cell r="AN1352"/>
          <cell r="AO1352"/>
          <cell r="AP1352"/>
          <cell r="AQ1352"/>
          <cell r="AR1352"/>
          <cell r="AS1352"/>
          <cell r="AT1352"/>
          <cell r="AU1352"/>
        </row>
        <row r="1353">
          <cell r="A1353"/>
          <cell r="B1353"/>
          <cell r="C1353"/>
          <cell r="D1353"/>
          <cell r="E1353"/>
          <cell r="F1353"/>
          <cell r="G1353"/>
          <cell r="H1353"/>
          <cell r="I1353"/>
          <cell r="J1353"/>
          <cell r="K1353"/>
          <cell r="L1353"/>
          <cell r="M1353"/>
          <cell r="N1353"/>
          <cell r="O1353"/>
          <cell r="P1353"/>
          <cell r="Q1353"/>
          <cell r="R1353"/>
          <cell r="S1353"/>
          <cell r="T1353"/>
          <cell r="U1353"/>
          <cell r="V1353"/>
          <cell r="W1353"/>
          <cell r="X1353"/>
          <cell r="Y1353"/>
          <cell r="Z1353"/>
          <cell r="AA1353"/>
          <cell r="AB1353"/>
          <cell r="AC1353"/>
          <cell r="AD1353"/>
          <cell r="AE1353"/>
          <cell r="AF1353"/>
          <cell r="AG1353"/>
          <cell r="AH1353"/>
          <cell r="AI1353"/>
          <cell r="AJ1353"/>
          <cell r="AK1353"/>
          <cell r="AL1353"/>
          <cell r="AM1353"/>
          <cell r="AN1353"/>
          <cell r="AO1353"/>
          <cell r="AP1353"/>
          <cell r="AQ1353"/>
          <cell r="AR1353"/>
          <cell r="AS1353"/>
          <cell r="AT1353"/>
          <cell r="AU1353"/>
        </row>
        <row r="1354">
          <cell r="A1354"/>
          <cell r="B1354"/>
          <cell r="C1354"/>
          <cell r="D1354"/>
          <cell r="E1354"/>
          <cell r="F1354"/>
          <cell r="G1354"/>
          <cell r="H1354"/>
          <cell r="I1354"/>
          <cell r="J1354"/>
          <cell r="K1354"/>
          <cell r="L1354"/>
          <cell r="M1354"/>
          <cell r="N1354"/>
          <cell r="O1354"/>
          <cell r="P1354"/>
          <cell r="Q1354"/>
          <cell r="R1354"/>
          <cell r="S1354"/>
          <cell r="T1354"/>
          <cell r="U1354"/>
          <cell r="V1354"/>
          <cell r="W1354"/>
          <cell r="X1354"/>
          <cell r="Y1354"/>
          <cell r="Z1354"/>
          <cell r="AA1354"/>
          <cell r="AB1354"/>
          <cell r="AC1354"/>
          <cell r="AD1354"/>
          <cell r="AE1354"/>
          <cell r="AF1354"/>
          <cell r="AG1354"/>
          <cell r="AH1354"/>
          <cell r="AI1354"/>
          <cell r="AJ1354"/>
          <cell r="AK1354"/>
          <cell r="AL1354"/>
          <cell r="AM1354"/>
          <cell r="AN1354"/>
          <cell r="AO1354"/>
          <cell r="AP1354"/>
          <cell r="AQ1354"/>
          <cell r="AR1354"/>
          <cell r="AS1354"/>
          <cell r="AT1354"/>
          <cell r="AU1354"/>
        </row>
        <row r="1355">
          <cell r="A1355"/>
          <cell r="B1355"/>
          <cell r="C1355"/>
          <cell r="D1355"/>
          <cell r="E1355"/>
          <cell r="F1355"/>
          <cell r="G1355"/>
          <cell r="H1355"/>
          <cell r="I1355"/>
          <cell r="J1355"/>
          <cell r="K1355"/>
          <cell r="L1355"/>
          <cell r="M1355"/>
          <cell r="N1355"/>
          <cell r="O1355"/>
          <cell r="P1355"/>
          <cell r="Q1355"/>
          <cell r="R1355"/>
          <cell r="S1355"/>
          <cell r="T1355"/>
          <cell r="U1355"/>
          <cell r="V1355"/>
          <cell r="W1355"/>
          <cell r="X1355"/>
          <cell r="Y1355"/>
          <cell r="Z1355"/>
          <cell r="AA1355"/>
          <cell r="AB1355"/>
          <cell r="AC1355"/>
          <cell r="AD1355"/>
          <cell r="AE1355"/>
          <cell r="AF1355"/>
          <cell r="AG1355"/>
          <cell r="AH1355"/>
          <cell r="AI1355"/>
          <cell r="AJ1355"/>
          <cell r="AK1355"/>
          <cell r="AL1355"/>
          <cell r="AM1355"/>
          <cell r="AN1355"/>
          <cell r="AO1355"/>
          <cell r="AP1355"/>
          <cell r="AQ1355"/>
          <cell r="AR1355"/>
          <cell r="AS1355"/>
          <cell r="AT1355"/>
          <cell r="AU1355"/>
        </row>
        <row r="1356">
          <cell r="A1356"/>
          <cell r="B1356"/>
          <cell r="C1356"/>
          <cell r="D1356"/>
          <cell r="E1356"/>
          <cell r="F1356"/>
          <cell r="G1356"/>
          <cell r="H1356"/>
          <cell r="I1356"/>
          <cell r="J1356"/>
          <cell r="K1356"/>
          <cell r="L1356"/>
          <cell r="M1356"/>
          <cell r="N1356"/>
          <cell r="O1356"/>
          <cell r="P1356"/>
          <cell r="Q1356"/>
          <cell r="R1356"/>
          <cell r="S1356"/>
          <cell r="T1356"/>
          <cell r="U1356"/>
          <cell r="V1356"/>
          <cell r="W1356"/>
          <cell r="X1356"/>
          <cell r="Y1356"/>
          <cell r="Z1356"/>
          <cell r="AA1356"/>
          <cell r="AB1356"/>
          <cell r="AC1356"/>
          <cell r="AD1356"/>
          <cell r="AE1356"/>
          <cell r="AF1356"/>
          <cell r="AG1356"/>
          <cell r="AH1356"/>
          <cell r="AI1356"/>
          <cell r="AJ1356"/>
          <cell r="AK1356"/>
          <cell r="AL1356"/>
          <cell r="AM1356"/>
          <cell r="AN1356"/>
          <cell r="AO1356"/>
          <cell r="AP1356"/>
          <cell r="AQ1356"/>
          <cell r="AR1356"/>
          <cell r="AS1356"/>
          <cell r="AT1356"/>
          <cell r="AU1356"/>
        </row>
        <row r="1357">
          <cell r="A1357"/>
          <cell r="B1357"/>
          <cell r="C1357"/>
          <cell r="D1357"/>
          <cell r="E1357"/>
          <cell r="F1357"/>
          <cell r="G1357"/>
          <cell r="H1357"/>
          <cell r="I1357"/>
          <cell r="J1357"/>
          <cell r="K1357"/>
          <cell r="L1357"/>
          <cell r="M1357"/>
          <cell r="N1357"/>
          <cell r="O1357"/>
          <cell r="P1357"/>
          <cell r="Q1357"/>
          <cell r="R1357"/>
          <cell r="S1357"/>
          <cell r="T1357"/>
          <cell r="U1357"/>
          <cell r="V1357"/>
          <cell r="W1357"/>
          <cell r="X1357"/>
          <cell r="Y1357"/>
          <cell r="Z1357"/>
          <cell r="AA1357"/>
          <cell r="AB1357"/>
          <cell r="AC1357"/>
          <cell r="AD1357"/>
          <cell r="AE1357"/>
          <cell r="AF1357"/>
          <cell r="AG1357"/>
          <cell r="AH1357"/>
          <cell r="AI1357"/>
          <cell r="AJ1357"/>
          <cell r="AK1357"/>
          <cell r="AL1357"/>
          <cell r="AM1357"/>
          <cell r="AN1357"/>
          <cell r="AO1357"/>
          <cell r="AP1357"/>
          <cell r="AQ1357"/>
          <cell r="AR1357"/>
          <cell r="AS1357"/>
          <cell r="AT1357"/>
          <cell r="AU1357"/>
        </row>
        <row r="1358">
          <cell r="A1358"/>
          <cell r="B1358"/>
          <cell r="C1358"/>
          <cell r="D1358"/>
          <cell r="E1358"/>
          <cell r="F1358"/>
          <cell r="G1358"/>
          <cell r="H1358"/>
          <cell r="I1358"/>
          <cell r="J1358"/>
          <cell r="K1358"/>
          <cell r="L1358"/>
          <cell r="M1358"/>
          <cell r="N1358"/>
          <cell r="O1358"/>
          <cell r="P1358"/>
          <cell r="Q1358"/>
          <cell r="R1358"/>
          <cell r="S1358"/>
          <cell r="T1358"/>
          <cell r="U1358"/>
          <cell r="V1358"/>
          <cell r="W1358"/>
          <cell r="X1358"/>
          <cell r="Y1358"/>
          <cell r="Z1358"/>
          <cell r="AA1358"/>
          <cell r="AB1358"/>
          <cell r="AC1358"/>
          <cell r="AD1358"/>
          <cell r="AE1358"/>
          <cell r="AF1358"/>
          <cell r="AG1358"/>
          <cell r="AH1358"/>
          <cell r="AI1358"/>
          <cell r="AJ1358"/>
          <cell r="AK1358"/>
          <cell r="AL1358"/>
          <cell r="AM1358"/>
          <cell r="AN1358"/>
          <cell r="AO1358"/>
          <cell r="AP1358"/>
          <cell r="AQ1358"/>
          <cell r="AR1358"/>
          <cell r="AS1358"/>
          <cell r="AT1358"/>
          <cell r="AU1358"/>
        </row>
        <row r="1359">
          <cell r="A1359"/>
          <cell r="B1359"/>
          <cell r="C1359"/>
          <cell r="D1359"/>
          <cell r="E1359"/>
          <cell r="F1359"/>
          <cell r="G1359"/>
          <cell r="H1359"/>
          <cell r="I1359"/>
          <cell r="J1359"/>
          <cell r="K1359"/>
          <cell r="L1359"/>
          <cell r="M1359"/>
          <cell r="N1359"/>
          <cell r="O1359"/>
          <cell r="P1359"/>
          <cell r="Q1359"/>
          <cell r="R1359"/>
          <cell r="S1359"/>
          <cell r="T1359"/>
          <cell r="U1359"/>
          <cell r="V1359"/>
          <cell r="W1359"/>
          <cell r="X1359"/>
          <cell r="Y1359"/>
          <cell r="Z1359"/>
          <cell r="AA1359"/>
          <cell r="AB1359"/>
          <cell r="AC1359"/>
          <cell r="AD1359"/>
          <cell r="AE1359"/>
          <cell r="AF1359"/>
          <cell r="AG1359"/>
          <cell r="AH1359"/>
          <cell r="AI1359"/>
          <cell r="AJ1359"/>
          <cell r="AK1359"/>
          <cell r="AL1359"/>
          <cell r="AM1359"/>
          <cell r="AN1359"/>
          <cell r="AO1359"/>
          <cell r="AP1359"/>
          <cell r="AQ1359"/>
          <cell r="AR1359"/>
          <cell r="AS1359"/>
          <cell r="AT1359"/>
          <cell r="AU1359"/>
        </row>
        <row r="1360">
          <cell r="A1360"/>
          <cell r="B1360"/>
          <cell r="C1360"/>
          <cell r="D1360"/>
          <cell r="E1360"/>
          <cell r="F1360"/>
          <cell r="G1360"/>
          <cell r="H1360"/>
          <cell r="I1360"/>
          <cell r="J1360"/>
          <cell r="K1360"/>
          <cell r="L1360"/>
          <cell r="M1360"/>
          <cell r="N1360"/>
          <cell r="O1360"/>
          <cell r="P1360"/>
          <cell r="Q1360"/>
          <cell r="R1360"/>
          <cell r="S1360"/>
          <cell r="T1360"/>
          <cell r="U1360"/>
          <cell r="V1360"/>
          <cell r="W1360"/>
          <cell r="X1360"/>
          <cell r="Y1360"/>
          <cell r="Z1360"/>
          <cell r="AA1360"/>
          <cell r="AB1360"/>
          <cell r="AC1360"/>
          <cell r="AD1360"/>
          <cell r="AE1360"/>
          <cell r="AF1360"/>
          <cell r="AG1360"/>
          <cell r="AH1360"/>
          <cell r="AI1360"/>
          <cell r="AJ1360"/>
          <cell r="AK1360"/>
          <cell r="AL1360"/>
          <cell r="AM1360"/>
          <cell r="AN1360"/>
          <cell r="AO1360"/>
          <cell r="AP1360"/>
          <cell r="AQ1360"/>
          <cell r="AR1360"/>
          <cell r="AS1360"/>
          <cell r="AT1360"/>
          <cell r="AU1360"/>
        </row>
        <row r="1361">
          <cell r="A1361"/>
          <cell r="B1361"/>
          <cell r="C1361"/>
          <cell r="D1361"/>
          <cell r="E1361"/>
          <cell r="F1361"/>
          <cell r="G1361"/>
          <cell r="H1361"/>
          <cell r="I1361"/>
          <cell r="J1361"/>
          <cell r="K1361"/>
          <cell r="L1361"/>
          <cell r="M1361"/>
          <cell r="N1361"/>
          <cell r="O1361"/>
          <cell r="P1361"/>
          <cell r="Q1361"/>
          <cell r="R1361"/>
          <cell r="S1361"/>
          <cell r="T1361"/>
          <cell r="U1361"/>
          <cell r="V1361"/>
          <cell r="W1361"/>
          <cell r="X1361"/>
          <cell r="Y1361"/>
          <cell r="Z1361"/>
          <cell r="AA1361"/>
          <cell r="AB1361"/>
          <cell r="AC1361"/>
          <cell r="AD1361"/>
          <cell r="AE1361"/>
          <cell r="AF1361"/>
          <cell r="AG1361"/>
          <cell r="AH1361"/>
          <cell r="AI1361"/>
          <cell r="AJ1361"/>
          <cell r="AK1361"/>
          <cell r="AL1361"/>
          <cell r="AM1361"/>
          <cell r="AN1361"/>
          <cell r="AO1361"/>
          <cell r="AP1361"/>
          <cell r="AQ1361"/>
          <cell r="AR1361"/>
          <cell r="AS1361"/>
          <cell r="AT1361"/>
          <cell r="AU1361"/>
        </row>
        <row r="1362">
          <cell r="A1362"/>
          <cell r="B1362"/>
          <cell r="C1362"/>
          <cell r="D1362"/>
          <cell r="E1362"/>
          <cell r="F1362"/>
          <cell r="G1362"/>
          <cell r="H1362"/>
          <cell r="I1362"/>
          <cell r="J1362"/>
          <cell r="K1362"/>
          <cell r="L1362"/>
          <cell r="M1362"/>
          <cell r="N1362"/>
          <cell r="O1362"/>
          <cell r="P1362"/>
          <cell r="Q1362"/>
          <cell r="R1362"/>
          <cell r="S1362"/>
          <cell r="T1362"/>
          <cell r="U1362"/>
          <cell r="V1362"/>
          <cell r="W1362"/>
          <cell r="X1362"/>
          <cell r="Y1362"/>
          <cell r="Z1362"/>
          <cell r="AA1362"/>
          <cell r="AB1362"/>
          <cell r="AC1362"/>
          <cell r="AD1362"/>
          <cell r="AE1362"/>
          <cell r="AF1362"/>
          <cell r="AG1362"/>
          <cell r="AH1362"/>
          <cell r="AI1362"/>
          <cell r="AJ1362"/>
          <cell r="AK1362"/>
          <cell r="AL1362"/>
          <cell r="AM1362"/>
          <cell r="AN1362"/>
          <cell r="AO1362"/>
          <cell r="AP1362"/>
          <cell r="AQ1362"/>
          <cell r="AR1362"/>
          <cell r="AS1362"/>
          <cell r="AT1362"/>
          <cell r="AU1362"/>
        </row>
        <row r="1363">
          <cell r="A1363"/>
          <cell r="B1363"/>
          <cell r="C1363"/>
          <cell r="D1363"/>
          <cell r="E1363"/>
          <cell r="F1363"/>
          <cell r="G1363"/>
          <cell r="H1363"/>
          <cell r="I1363"/>
          <cell r="J1363"/>
          <cell r="K1363"/>
          <cell r="L1363"/>
          <cell r="M1363"/>
          <cell r="N1363"/>
          <cell r="O1363"/>
          <cell r="P1363"/>
          <cell r="Q1363"/>
          <cell r="R1363"/>
          <cell r="S1363"/>
          <cell r="T1363"/>
          <cell r="U1363"/>
          <cell r="V1363"/>
          <cell r="W1363"/>
          <cell r="X1363"/>
          <cell r="Y1363"/>
          <cell r="Z1363"/>
          <cell r="AA1363"/>
          <cell r="AB1363"/>
          <cell r="AC1363"/>
          <cell r="AD1363"/>
          <cell r="AE1363"/>
          <cell r="AF1363"/>
          <cell r="AG1363"/>
          <cell r="AH1363"/>
          <cell r="AI1363"/>
          <cell r="AJ1363"/>
          <cell r="AK1363"/>
          <cell r="AL1363"/>
          <cell r="AM1363"/>
          <cell r="AN1363"/>
          <cell r="AO1363"/>
          <cell r="AP1363"/>
          <cell r="AQ1363"/>
          <cell r="AR1363"/>
          <cell r="AS1363"/>
          <cell r="AT1363"/>
          <cell r="AU1363"/>
        </row>
        <row r="1364">
          <cell r="A1364"/>
          <cell r="B1364"/>
          <cell r="C1364"/>
          <cell r="D1364"/>
          <cell r="E1364"/>
          <cell r="F1364"/>
          <cell r="G1364"/>
          <cell r="H1364"/>
          <cell r="I1364"/>
          <cell r="J1364"/>
          <cell r="K1364"/>
          <cell r="L1364"/>
          <cell r="M1364"/>
          <cell r="N1364"/>
          <cell r="O1364"/>
          <cell r="P1364"/>
          <cell r="Q1364"/>
          <cell r="R1364"/>
          <cell r="S1364"/>
          <cell r="T1364"/>
          <cell r="U1364"/>
          <cell r="V1364"/>
          <cell r="W1364"/>
          <cell r="X1364"/>
          <cell r="Y1364"/>
          <cell r="Z1364"/>
          <cell r="AA1364"/>
          <cell r="AB1364"/>
          <cell r="AC1364"/>
          <cell r="AD1364"/>
          <cell r="AE1364"/>
          <cell r="AF1364"/>
          <cell r="AG1364"/>
          <cell r="AH1364"/>
          <cell r="AI1364"/>
          <cell r="AJ1364"/>
          <cell r="AK1364"/>
          <cell r="AL1364"/>
          <cell r="AM1364"/>
          <cell r="AN1364"/>
          <cell r="AO1364"/>
          <cell r="AP1364"/>
          <cell r="AQ1364"/>
          <cell r="AR1364"/>
          <cell r="AS1364"/>
          <cell r="AT1364"/>
          <cell r="AU1364"/>
        </row>
        <row r="1365">
          <cell r="A1365"/>
          <cell r="B1365"/>
          <cell r="C1365"/>
          <cell r="D1365"/>
          <cell r="E1365"/>
          <cell r="F1365"/>
          <cell r="G1365"/>
          <cell r="H1365"/>
          <cell r="I1365"/>
          <cell r="J1365"/>
          <cell r="K1365"/>
          <cell r="L1365"/>
          <cell r="M1365"/>
          <cell r="N1365"/>
          <cell r="O1365"/>
          <cell r="P1365"/>
          <cell r="Q1365"/>
          <cell r="R1365"/>
          <cell r="S1365"/>
          <cell r="T1365"/>
          <cell r="U1365"/>
          <cell r="V1365"/>
          <cell r="W1365"/>
          <cell r="X1365"/>
          <cell r="Y1365"/>
          <cell r="Z1365"/>
          <cell r="AA1365"/>
          <cell r="AB1365"/>
          <cell r="AC1365"/>
          <cell r="AD1365"/>
          <cell r="AE1365"/>
          <cell r="AF1365"/>
          <cell r="AG1365"/>
          <cell r="AH1365"/>
          <cell r="AI1365"/>
          <cell r="AJ1365"/>
          <cell r="AK1365"/>
          <cell r="AL1365"/>
          <cell r="AM1365"/>
          <cell r="AN1365"/>
          <cell r="AO1365"/>
          <cell r="AP1365"/>
          <cell r="AQ1365"/>
          <cell r="AR1365"/>
          <cell r="AS1365"/>
          <cell r="AT1365"/>
          <cell r="AU1365"/>
        </row>
        <row r="1366">
          <cell r="A1366"/>
          <cell r="B1366"/>
          <cell r="C1366"/>
          <cell r="D1366"/>
          <cell r="E1366"/>
          <cell r="F1366"/>
          <cell r="G1366"/>
          <cell r="H1366"/>
          <cell r="I1366"/>
          <cell r="J1366"/>
          <cell r="K1366"/>
          <cell r="L1366"/>
          <cell r="M1366"/>
          <cell r="N1366"/>
          <cell r="O1366"/>
          <cell r="P1366"/>
          <cell r="Q1366"/>
          <cell r="R1366"/>
          <cell r="S1366"/>
          <cell r="T1366"/>
          <cell r="U1366"/>
          <cell r="V1366"/>
          <cell r="W1366"/>
          <cell r="X1366"/>
          <cell r="Y1366"/>
          <cell r="Z1366"/>
          <cell r="AA1366"/>
          <cell r="AB1366"/>
          <cell r="AC1366"/>
          <cell r="AD1366"/>
          <cell r="AE1366"/>
          <cell r="AF1366"/>
          <cell r="AG1366"/>
          <cell r="AH1366"/>
          <cell r="AI1366"/>
          <cell r="AJ1366"/>
          <cell r="AK1366"/>
          <cell r="AL1366"/>
          <cell r="AM1366"/>
          <cell r="AN1366"/>
          <cell r="AO1366"/>
          <cell r="AP1366"/>
          <cell r="AQ1366"/>
          <cell r="AR1366"/>
          <cell r="AS1366"/>
          <cell r="AT1366"/>
          <cell r="AU1366"/>
        </row>
        <row r="1367">
          <cell r="A1367"/>
          <cell r="B1367"/>
          <cell r="C1367"/>
          <cell r="D1367"/>
          <cell r="E1367"/>
          <cell r="F1367"/>
          <cell r="G1367"/>
          <cell r="H1367"/>
          <cell r="I1367"/>
          <cell r="J1367"/>
          <cell r="K1367"/>
          <cell r="L1367"/>
          <cell r="M1367"/>
          <cell r="N1367"/>
          <cell r="O1367"/>
          <cell r="P1367"/>
          <cell r="Q1367"/>
          <cell r="R1367"/>
          <cell r="S1367"/>
          <cell r="T1367"/>
          <cell r="U1367"/>
          <cell r="V1367"/>
          <cell r="W1367"/>
          <cell r="X1367"/>
          <cell r="Y1367"/>
          <cell r="Z1367"/>
          <cell r="AA1367"/>
          <cell r="AB1367"/>
          <cell r="AC1367"/>
          <cell r="AD1367"/>
          <cell r="AE1367"/>
          <cell r="AF1367"/>
          <cell r="AG1367"/>
          <cell r="AH1367"/>
          <cell r="AI1367"/>
          <cell r="AJ1367"/>
          <cell r="AK1367"/>
          <cell r="AL1367"/>
          <cell r="AM1367"/>
          <cell r="AN1367"/>
          <cell r="AO1367"/>
          <cell r="AP1367"/>
          <cell r="AQ1367"/>
          <cell r="AR1367"/>
          <cell r="AS1367"/>
          <cell r="AT1367"/>
          <cell r="AU1367"/>
        </row>
        <row r="1368">
          <cell r="A1368"/>
          <cell r="B1368"/>
          <cell r="C1368"/>
          <cell r="D1368"/>
          <cell r="E1368"/>
          <cell r="F1368"/>
          <cell r="G1368"/>
          <cell r="H1368"/>
          <cell r="I1368"/>
          <cell r="J1368"/>
          <cell r="K1368"/>
          <cell r="L1368"/>
          <cell r="M1368"/>
          <cell r="N1368"/>
          <cell r="O1368"/>
          <cell r="P1368"/>
          <cell r="Q1368"/>
          <cell r="R1368"/>
          <cell r="S1368"/>
          <cell r="T1368"/>
          <cell r="U1368"/>
          <cell r="V1368"/>
          <cell r="W1368"/>
          <cell r="X1368"/>
          <cell r="Y1368"/>
          <cell r="Z1368"/>
          <cell r="AA1368"/>
          <cell r="AB1368"/>
          <cell r="AC1368"/>
          <cell r="AD1368"/>
          <cell r="AE1368"/>
          <cell r="AF1368"/>
          <cell r="AG1368"/>
          <cell r="AH1368"/>
          <cell r="AI1368"/>
          <cell r="AJ1368"/>
          <cell r="AK1368"/>
          <cell r="AL1368"/>
          <cell r="AM1368"/>
          <cell r="AN1368"/>
          <cell r="AO1368"/>
          <cell r="AP1368"/>
          <cell r="AQ1368"/>
          <cell r="AR1368"/>
          <cell r="AS1368"/>
          <cell r="AT1368"/>
          <cell r="AU1368"/>
        </row>
        <row r="1369">
          <cell r="A1369"/>
          <cell r="B1369"/>
          <cell r="C1369"/>
          <cell r="D1369"/>
          <cell r="E1369"/>
          <cell r="F1369"/>
          <cell r="G1369"/>
          <cell r="H1369"/>
          <cell r="I1369"/>
          <cell r="J1369"/>
          <cell r="K1369"/>
          <cell r="L1369"/>
          <cell r="M1369"/>
          <cell r="N1369"/>
          <cell r="O1369"/>
          <cell r="P1369"/>
          <cell r="Q1369"/>
          <cell r="R1369"/>
          <cell r="S1369"/>
          <cell r="T1369"/>
          <cell r="U1369"/>
          <cell r="V1369"/>
          <cell r="W1369"/>
          <cell r="X1369"/>
          <cell r="Y1369"/>
          <cell r="Z1369"/>
          <cell r="AA1369"/>
          <cell r="AB1369"/>
          <cell r="AC1369"/>
          <cell r="AD1369"/>
          <cell r="AE1369"/>
          <cell r="AF1369"/>
          <cell r="AG1369"/>
          <cell r="AH1369"/>
          <cell r="AI1369"/>
          <cell r="AJ1369"/>
          <cell r="AK1369"/>
          <cell r="AL1369"/>
          <cell r="AM1369"/>
          <cell r="AN1369"/>
          <cell r="AO1369"/>
          <cell r="AP1369"/>
          <cell r="AQ1369"/>
          <cell r="AR1369"/>
          <cell r="AS1369"/>
          <cell r="AT1369"/>
          <cell r="AU1369"/>
        </row>
        <row r="1370">
          <cell r="A1370"/>
          <cell r="B1370"/>
          <cell r="C1370"/>
          <cell r="D1370"/>
          <cell r="E1370"/>
          <cell r="F1370"/>
          <cell r="G1370"/>
          <cell r="H1370"/>
          <cell r="I1370"/>
          <cell r="J1370"/>
          <cell r="K1370"/>
          <cell r="L1370"/>
          <cell r="M1370"/>
          <cell r="N1370"/>
          <cell r="O1370"/>
          <cell r="P1370"/>
          <cell r="Q1370"/>
          <cell r="R1370"/>
          <cell r="S1370"/>
          <cell r="T1370"/>
          <cell r="U1370"/>
          <cell r="V1370"/>
          <cell r="W1370"/>
          <cell r="X1370"/>
          <cell r="Y1370"/>
          <cell r="Z1370"/>
          <cell r="AA1370"/>
          <cell r="AB1370"/>
          <cell r="AC1370"/>
          <cell r="AD1370"/>
          <cell r="AE1370"/>
          <cell r="AF1370"/>
          <cell r="AG1370"/>
          <cell r="AH1370"/>
          <cell r="AI1370"/>
          <cell r="AJ1370"/>
          <cell r="AK1370"/>
          <cell r="AL1370"/>
          <cell r="AM1370"/>
          <cell r="AN1370"/>
          <cell r="AO1370"/>
          <cell r="AP1370"/>
          <cell r="AQ1370"/>
          <cell r="AR1370"/>
          <cell r="AS1370"/>
          <cell r="AT1370"/>
          <cell r="AU1370"/>
        </row>
        <row r="1371">
          <cell r="A1371"/>
          <cell r="B1371"/>
          <cell r="C1371"/>
          <cell r="D1371"/>
          <cell r="E1371"/>
          <cell r="F1371"/>
          <cell r="G1371"/>
          <cell r="H1371"/>
          <cell r="I1371"/>
          <cell r="J1371"/>
          <cell r="K1371"/>
          <cell r="L1371"/>
          <cell r="M1371"/>
          <cell r="N1371"/>
          <cell r="O1371"/>
          <cell r="P1371"/>
          <cell r="Q1371"/>
          <cell r="R1371"/>
          <cell r="S1371"/>
          <cell r="T1371"/>
          <cell r="U1371"/>
          <cell r="V1371"/>
          <cell r="W1371"/>
          <cell r="X1371"/>
          <cell r="Y1371"/>
          <cell r="Z1371"/>
          <cell r="AA1371"/>
          <cell r="AB1371"/>
          <cell r="AC1371"/>
          <cell r="AD1371"/>
          <cell r="AE1371"/>
          <cell r="AF1371"/>
          <cell r="AG1371"/>
          <cell r="AH1371"/>
          <cell r="AI1371"/>
          <cell r="AJ1371"/>
          <cell r="AK1371"/>
          <cell r="AL1371"/>
          <cell r="AM1371"/>
          <cell r="AN1371"/>
          <cell r="AO1371"/>
          <cell r="AP1371"/>
          <cell r="AQ1371"/>
          <cell r="AR1371"/>
          <cell r="AS1371"/>
          <cell r="AT1371"/>
          <cell r="AU1371"/>
        </row>
        <row r="1372">
          <cell r="A1372"/>
          <cell r="B1372"/>
          <cell r="C1372"/>
          <cell r="D1372"/>
          <cell r="E1372"/>
          <cell r="F1372"/>
          <cell r="G1372"/>
          <cell r="H1372"/>
          <cell r="I1372"/>
          <cell r="J1372"/>
          <cell r="K1372"/>
          <cell r="L1372"/>
          <cell r="M1372"/>
          <cell r="N1372"/>
          <cell r="O1372"/>
          <cell r="P1372"/>
          <cell r="Q1372"/>
          <cell r="R1372"/>
          <cell r="S1372"/>
          <cell r="T1372"/>
          <cell r="U1372"/>
          <cell r="V1372"/>
          <cell r="W1372"/>
          <cell r="X1372"/>
          <cell r="Y1372"/>
          <cell r="Z1372"/>
          <cell r="AA1372"/>
          <cell r="AB1372"/>
          <cell r="AC1372"/>
          <cell r="AD1372"/>
          <cell r="AE1372"/>
          <cell r="AF1372"/>
          <cell r="AG1372"/>
          <cell r="AH1372"/>
          <cell r="AI1372"/>
          <cell r="AJ1372"/>
          <cell r="AK1372"/>
          <cell r="AL1372"/>
          <cell r="AM1372"/>
          <cell r="AN1372"/>
          <cell r="AO1372"/>
          <cell r="AP1372"/>
          <cell r="AQ1372"/>
          <cell r="AR1372"/>
          <cell r="AS1372"/>
          <cell r="AT1372"/>
          <cell r="AU1372"/>
        </row>
        <row r="1373">
          <cell r="A1373"/>
          <cell r="B1373"/>
          <cell r="C1373"/>
          <cell r="D1373"/>
          <cell r="E1373"/>
          <cell r="F1373"/>
          <cell r="G1373"/>
          <cell r="H1373"/>
          <cell r="I1373"/>
          <cell r="J1373"/>
          <cell r="K1373"/>
          <cell r="L1373"/>
          <cell r="M1373"/>
          <cell r="N1373"/>
          <cell r="O1373"/>
          <cell r="P1373"/>
          <cell r="Q1373"/>
          <cell r="R1373"/>
          <cell r="S1373"/>
          <cell r="T1373"/>
          <cell r="U1373"/>
          <cell r="V1373"/>
          <cell r="W1373"/>
          <cell r="X1373"/>
          <cell r="Y1373"/>
          <cell r="Z1373"/>
          <cell r="AA1373"/>
          <cell r="AB1373"/>
          <cell r="AC1373"/>
          <cell r="AD1373"/>
          <cell r="AE1373"/>
          <cell r="AF1373"/>
          <cell r="AG1373"/>
          <cell r="AH1373"/>
          <cell r="AI1373"/>
          <cell r="AJ1373"/>
          <cell r="AK1373"/>
          <cell r="AL1373"/>
          <cell r="AM1373"/>
          <cell r="AN1373"/>
          <cell r="AO1373"/>
          <cell r="AP1373"/>
          <cell r="AQ1373"/>
          <cell r="AR1373"/>
          <cell r="AS1373"/>
          <cell r="AT1373"/>
          <cell r="AU1373"/>
        </row>
        <row r="1374">
          <cell r="A1374"/>
          <cell r="B1374"/>
          <cell r="C1374"/>
          <cell r="D1374"/>
          <cell r="E1374"/>
          <cell r="F1374"/>
          <cell r="G1374"/>
          <cell r="H1374"/>
          <cell r="I1374"/>
          <cell r="J1374"/>
          <cell r="K1374"/>
          <cell r="L1374"/>
          <cell r="M1374"/>
          <cell r="N1374"/>
          <cell r="O1374"/>
          <cell r="P1374"/>
          <cell r="Q1374"/>
          <cell r="R1374"/>
          <cell r="S1374"/>
          <cell r="T1374"/>
          <cell r="U1374"/>
          <cell r="V1374"/>
          <cell r="W1374"/>
          <cell r="X1374"/>
          <cell r="Y1374"/>
          <cell r="Z1374"/>
          <cell r="AA1374"/>
          <cell r="AB1374"/>
          <cell r="AC1374"/>
          <cell r="AD1374"/>
          <cell r="AE1374"/>
          <cell r="AF1374"/>
          <cell r="AG1374"/>
          <cell r="AH1374"/>
          <cell r="AI1374"/>
          <cell r="AJ1374"/>
          <cell r="AK1374"/>
          <cell r="AL1374"/>
          <cell r="AM1374"/>
          <cell r="AN1374"/>
          <cell r="AO1374"/>
          <cell r="AP1374"/>
          <cell r="AQ1374"/>
          <cell r="AR1374"/>
          <cell r="AS1374"/>
          <cell r="AT1374"/>
          <cell r="AU1374"/>
        </row>
        <row r="1375">
          <cell r="A1375"/>
          <cell r="B1375"/>
          <cell r="C1375"/>
          <cell r="D1375"/>
          <cell r="E1375"/>
          <cell r="F1375"/>
          <cell r="G1375"/>
          <cell r="H1375"/>
          <cell r="I1375"/>
          <cell r="J1375"/>
          <cell r="K1375"/>
          <cell r="L1375"/>
          <cell r="M1375"/>
          <cell r="N1375"/>
          <cell r="O1375"/>
          <cell r="P1375"/>
          <cell r="Q1375"/>
          <cell r="R1375"/>
          <cell r="S1375"/>
          <cell r="T1375"/>
          <cell r="U1375"/>
          <cell r="V1375"/>
          <cell r="W1375"/>
          <cell r="X1375"/>
          <cell r="Y1375"/>
          <cell r="Z1375"/>
          <cell r="AA1375"/>
          <cell r="AB1375"/>
          <cell r="AC1375"/>
          <cell r="AD1375"/>
          <cell r="AE1375"/>
          <cell r="AF1375"/>
          <cell r="AG1375"/>
          <cell r="AH1375"/>
          <cell r="AI1375"/>
          <cell r="AJ1375"/>
          <cell r="AK1375"/>
          <cell r="AL1375"/>
          <cell r="AM1375"/>
          <cell r="AN1375"/>
          <cell r="AO1375"/>
          <cell r="AP1375"/>
          <cell r="AQ1375"/>
          <cell r="AR1375"/>
          <cell r="AS1375"/>
          <cell r="AT1375"/>
          <cell r="AU1375"/>
        </row>
        <row r="1376">
          <cell r="A1376"/>
          <cell r="B1376"/>
          <cell r="C1376"/>
          <cell r="D1376"/>
          <cell r="E1376"/>
          <cell r="F1376"/>
          <cell r="G1376"/>
          <cell r="H1376"/>
          <cell r="I1376"/>
          <cell r="J1376"/>
          <cell r="K1376"/>
          <cell r="L1376"/>
          <cell r="M1376"/>
          <cell r="N1376"/>
          <cell r="O1376"/>
          <cell r="P1376"/>
          <cell r="Q1376"/>
          <cell r="R1376"/>
          <cell r="S1376"/>
          <cell r="T1376"/>
          <cell r="U1376"/>
          <cell r="V1376"/>
          <cell r="W1376"/>
          <cell r="X1376"/>
          <cell r="Y1376"/>
          <cell r="Z1376"/>
          <cell r="AA1376"/>
          <cell r="AB1376"/>
          <cell r="AC1376"/>
          <cell r="AD1376"/>
          <cell r="AE1376"/>
          <cell r="AF1376"/>
          <cell r="AG1376"/>
          <cell r="AH1376"/>
          <cell r="AI1376"/>
          <cell r="AJ1376"/>
          <cell r="AK1376"/>
          <cell r="AL1376"/>
          <cell r="AM1376"/>
          <cell r="AN1376"/>
          <cell r="AO1376"/>
          <cell r="AP1376"/>
          <cell r="AQ1376"/>
          <cell r="AR1376"/>
          <cell r="AS1376"/>
          <cell r="AT1376"/>
          <cell r="AU1376"/>
        </row>
        <row r="1377">
          <cell r="A1377"/>
          <cell r="B1377"/>
          <cell r="C1377"/>
          <cell r="D1377"/>
          <cell r="E1377"/>
          <cell r="F1377"/>
          <cell r="G1377"/>
          <cell r="H1377"/>
          <cell r="I1377"/>
          <cell r="J1377"/>
          <cell r="K1377"/>
          <cell r="L1377"/>
          <cell r="M1377"/>
          <cell r="N1377"/>
          <cell r="O1377"/>
          <cell r="P1377"/>
          <cell r="Q1377"/>
          <cell r="R1377"/>
          <cell r="S1377"/>
          <cell r="T1377"/>
          <cell r="U1377"/>
          <cell r="V1377"/>
          <cell r="W1377"/>
          <cell r="X1377"/>
          <cell r="Y1377"/>
          <cell r="Z1377"/>
          <cell r="AA1377"/>
          <cell r="AB1377"/>
          <cell r="AC1377"/>
          <cell r="AD1377"/>
          <cell r="AE1377"/>
          <cell r="AF1377"/>
          <cell r="AG1377"/>
          <cell r="AH1377"/>
          <cell r="AI1377"/>
          <cell r="AJ1377"/>
          <cell r="AK1377"/>
          <cell r="AL1377"/>
          <cell r="AM1377"/>
          <cell r="AN1377"/>
          <cell r="AO1377"/>
          <cell r="AP1377"/>
          <cell r="AQ1377"/>
          <cell r="AR1377"/>
          <cell r="AS1377"/>
          <cell r="AT1377"/>
          <cell r="AU1377"/>
        </row>
        <row r="1378">
          <cell r="A1378"/>
          <cell r="B1378"/>
          <cell r="C1378"/>
          <cell r="D1378"/>
          <cell r="E1378"/>
          <cell r="F1378"/>
          <cell r="G1378"/>
          <cell r="H1378"/>
          <cell r="I1378"/>
          <cell r="J1378"/>
          <cell r="K1378"/>
          <cell r="L1378"/>
          <cell r="M1378"/>
          <cell r="N1378"/>
          <cell r="O1378"/>
          <cell r="P1378"/>
          <cell r="Q1378"/>
          <cell r="R1378"/>
          <cell r="S1378"/>
          <cell r="T1378"/>
          <cell r="U1378"/>
          <cell r="V1378"/>
          <cell r="W1378"/>
          <cell r="X1378"/>
          <cell r="Y1378"/>
          <cell r="Z1378"/>
          <cell r="AA1378"/>
          <cell r="AB1378"/>
          <cell r="AC1378"/>
          <cell r="AD1378"/>
          <cell r="AE1378"/>
          <cell r="AF1378"/>
          <cell r="AG1378"/>
          <cell r="AH1378"/>
          <cell r="AI1378"/>
          <cell r="AJ1378"/>
          <cell r="AK1378"/>
          <cell r="AL1378"/>
          <cell r="AM1378"/>
          <cell r="AN1378"/>
          <cell r="AO1378"/>
          <cell r="AP1378"/>
          <cell r="AQ1378"/>
          <cell r="AR1378"/>
          <cell r="AS1378"/>
          <cell r="AT1378"/>
          <cell r="AU1378"/>
        </row>
        <row r="1379">
          <cell r="A1379"/>
          <cell r="B1379"/>
          <cell r="C1379"/>
          <cell r="D1379"/>
          <cell r="E1379"/>
          <cell r="F1379"/>
          <cell r="G1379"/>
          <cell r="H1379"/>
          <cell r="I1379"/>
          <cell r="J1379"/>
          <cell r="K1379"/>
          <cell r="L1379"/>
          <cell r="M1379"/>
          <cell r="N1379"/>
          <cell r="O1379"/>
          <cell r="P1379"/>
          <cell r="Q1379"/>
          <cell r="R1379"/>
          <cell r="S1379"/>
          <cell r="T1379"/>
          <cell r="U1379"/>
          <cell r="V1379"/>
          <cell r="W1379"/>
          <cell r="X1379"/>
          <cell r="Y1379"/>
          <cell r="Z1379"/>
          <cell r="AA1379"/>
          <cell r="AB1379"/>
          <cell r="AC1379"/>
          <cell r="AD1379"/>
          <cell r="AE1379"/>
          <cell r="AF1379"/>
          <cell r="AG1379"/>
          <cell r="AH1379"/>
          <cell r="AI1379"/>
          <cell r="AJ1379"/>
          <cell r="AK1379"/>
          <cell r="AL1379"/>
          <cell r="AM1379"/>
          <cell r="AN1379"/>
          <cell r="AO1379"/>
          <cell r="AP1379"/>
          <cell r="AQ1379"/>
          <cell r="AR1379"/>
          <cell r="AS1379"/>
          <cell r="AT1379"/>
          <cell r="AU1379"/>
        </row>
        <row r="1380">
          <cell r="A1380"/>
          <cell r="B1380"/>
          <cell r="C1380"/>
          <cell r="D1380"/>
          <cell r="E1380"/>
          <cell r="F1380"/>
          <cell r="G1380"/>
          <cell r="H1380"/>
          <cell r="I1380"/>
          <cell r="J1380"/>
          <cell r="K1380"/>
          <cell r="L1380"/>
          <cell r="M1380"/>
          <cell r="N1380"/>
          <cell r="O1380"/>
          <cell r="P1380"/>
          <cell r="Q1380"/>
          <cell r="R1380"/>
          <cell r="S1380"/>
          <cell r="T1380"/>
          <cell r="U1380"/>
          <cell r="V1380"/>
          <cell r="W1380"/>
          <cell r="X1380"/>
          <cell r="Y1380"/>
          <cell r="Z1380"/>
          <cell r="AA1380"/>
          <cell r="AB1380"/>
          <cell r="AC1380"/>
          <cell r="AD1380"/>
          <cell r="AE1380"/>
          <cell r="AF1380"/>
          <cell r="AG1380"/>
          <cell r="AH1380"/>
          <cell r="AI1380"/>
          <cell r="AJ1380"/>
          <cell r="AK1380"/>
          <cell r="AL1380"/>
          <cell r="AM1380"/>
          <cell r="AN1380"/>
          <cell r="AO1380"/>
          <cell r="AP1380"/>
          <cell r="AQ1380"/>
          <cell r="AR1380"/>
          <cell r="AS1380"/>
          <cell r="AT1380"/>
          <cell r="AU1380"/>
        </row>
        <row r="1381">
          <cell r="A1381"/>
          <cell r="B1381"/>
          <cell r="C1381"/>
          <cell r="D1381"/>
          <cell r="E1381"/>
          <cell r="F1381"/>
          <cell r="G1381"/>
          <cell r="H1381"/>
          <cell r="I1381"/>
          <cell r="J1381"/>
          <cell r="K1381"/>
          <cell r="L1381"/>
          <cell r="M1381"/>
          <cell r="N1381"/>
          <cell r="O1381"/>
          <cell r="P1381"/>
          <cell r="Q1381"/>
          <cell r="R1381"/>
          <cell r="S1381"/>
          <cell r="T1381"/>
          <cell r="U1381"/>
          <cell r="V1381"/>
          <cell r="W1381"/>
          <cell r="X1381"/>
          <cell r="Y1381"/>
          <cell r="Z1381"/>
          <cell r="AA1381"/>
          <cell r="AB1381"/>
          <cell r="AC1381"/>
          <cell r="AD1381"/>
          <cell r="AE1381"/>
          <cell r="AF1381"/>
          <cell r="AG1381"/>
          <cell r="AH1381"/>
          <cell r="AI1381"/>
          <cell r="AJ1381"/>
          <cell r="AK1381"/>
          <cell r="AL1381"/>
          <cell r="AM1381"/>
          <cell r="AN1381"/>
          <cell r="AO1381"/>
          <cell r="AP1381"/>
          <cell r="AQ1381"/>
          <cell r="AR1381"/>
          <cell r="AS1381"/>
          <cell r="AT1381"/>
          <cell r="AU1381"/>
        </row>
        <row r="1382">
          <cell r="A1382"/>
          <cell r="B1382"/>
          <cell r="C1382"/>
          <cell r="D1382"/>
          <cell r="E1382"/>
          <cell r="F1382"/>
          <cell r="G1382"/>
          <cell r="H1382"/>
          <cell r="I1382"/>
          <cell r="J1382"/>
          <cell r="K1382"/>
          <cell r="L1382"/>
          <cell r="M1382"/>
          <cell r="N1382"/>
          <cell r="O1382"/>
          <cell r="P1382"/>
          <cell r="Q1382"/>
          <cell r="R1382"/>
          <cell r="S1382"/>
          <cell r="T1382"/>
          <cell r="U1382"/>
          <cell r="V1382"/>
          <cell r="W1382"/>
          <cell r="X1382"/>
          <cell r="Y1382"/>
          <cell r="Z1382"/>
          <cell r="AA1382"/>
          <cell r="AB1382"/>
          <cell r="AC1382"/>
          <cell r="AD1382"/>
          <cell r="AE1382"/>
          <cell r="AF1382"/>
          <cell r="AG1382"/>
          <cell r="AH1382"/>
          <cell r="AI1382"/>
          <cell r="AJ1382"/>
          <cell r="AK1382"/>
          <cell r="AL1382"/>
          <cell r="AM1382"/>
          <cell r="AN1382"/>
          <cell r="AO1382"/>
          <cell r="AP1382"/>
          <cell r="AQ1382"/>
          <cell r="AR1382"/>
          <cell r="AS1382"/>
          <cell r="AT1382"/>
          <cell r="AU1382"/>
        </row>
        <row r="1383">
          <cell r="A1383"/>
          <cell r="B1383"/>
          <cell r="C1383"/>
          <cell r="D1383"/>
          <cell r="E1383"/>
          <cell r="F1383"/>
          <cell r="G1383"/>
          <cell r="H1383"/>
          <cell r="I1383"/>
          <cell r="J1383"/>
          <cell r="K1383"/>
          <cell r="L1383"/>
          <cell r="M1383"/>
          <cell r="N1383"/>
          <cell r="O1383"/>
          <cell r="P1383"/>
          <cell r="Q1383"/>
          <cell r="R1383"/>
          <cell r="S1383"/>
          <cell r="T1383"/>
          <cell r="U1383"/>
          <cell r="V1383"/>
          <cell r="W1383"/>
          <cell r="X1383"/>
          <cell r="Y1383"/>
          <cell r="Z1383"/>
          <cell r="AA1383"/>
          <cell r="AB1383"/>
          <cell r="AC1383"/>
          <cell r="AD1383"/>
          <cell r="AE1383"/>
          <cell r="AF1383"/>
          <cell r="AG1383"/>
          <cell r="AH1383"/>
          <cell r="AI1383"/>
          <cell r="AJ1383"/>
          <cell r="AK1383"/>
          <cell r="AL1383"/>
          <cell r="AM1383"/>
          <cell r="AN1383"/>
          <cell r="AO1383"/>
          <cell r="AP1383"/>
          <cell r="AQ1383"/>
          <cell r="AR1383"/>
          <cell r="AS1383"/>
          <cell r="AT1383"/>
          <cell r="AU1383"/>
        </row>
        <row r="1384">
          <cell r="A1384"/>
          <cell r="B1384"/>
          <cell r="C1384"/>
          <cell r="D1384"/>
          <cell r="E1384"/>
          <cell r="F1384"/>
          <cell r="G1384"/>
          <cell r="H1384"/>
          <cell r="I1384"/>
          <cell r="J1384"/>
          <cell r="K1384"/>
          <cell r="L1384"/>
          <cell r="M1384"/>
          <cell r="N1384"/>
          <cell r="O1384"/>
          <cell r="P1384"/>
          <cell r="Q1384"/>
          <cell r="R1384"/>
          <cell r="S1384"/>
          <cell r="T1384"/>
          <cell r="U1384"/>
          <cell r="V1384"/>
          <cell r="W1384"/>
          <cell r="X1384"/>
          <cell r="Y1384"/>
          <cell r="Z1384"/>
          <cell r="AA1384"/>
          <cell r="AB1384"/>
          <cell r="AC1384"/>
          <cell r="AD1384"/>
          <cell r="AE1384"/>
          <cell r="AF1384"/>
          <cell r="AG1384"/>
          <cell r="AH1384"/>
          <cell r="AI1384"/>
          <cell r="AJ1384"/>
          <cell r="AK1384"/>
          <cell r="AL1384"/>
          <cell r="AM1384"/>
          <cell r="AN1384"/>
          <cell r="AO1384"/>
          <cell r="AP1384"/>
          <cell r="AQ1384"/>
          <cell r="AR1384"/>
          <cell r="AS1384"/>
          <cell r="AT1384"/>
          <cell r="AU1384"/>
        </row>
        <row r="1385">
          <cell r="A1385"/>
          <cell r="B1385"/>
          <cell r="C1385"/>
          <cell r="D1385"/>
          <cell r="E1385"/>
          <cell r="F1385"/>
          <cell r="G1385"/>
          <cell r="H1385"/>
          <cell r="I1385"/>
          <cell r="J1385"/>
          <cell r="K1385"/>
          <cell r="L1385"/>
          <cell r="M1385"/>
          <cell r="N1385"/>
          <cell r="O1385"/>
          <cell r="P1385"/>
          <cell r="Q1385"/>
          <cell r="R1385"/>
          <cell r="S1385"/>
          <cell r="T1385"/>
          <cell r="U1385"/>
          <cell r="V1385"/>
          <cell r="W1385"/>
          <cell r="X1385"/>
          <cell r="Y1385"/>
          <cell r="Z1385"/>
          <cell r="AA1385"/>
          <cell r="AB1385"/>
          <cell r="AC1385"/>
          <cell r="AD1385"/>
          <cell r="AE1385"/>
          <cell r="AF1385"/>
          <cell r="AG1385"/>
          <cell r="AH1385"/>
          <cell r="AI1385"/>
          <cell r="AJ1385"/>
          <cell r="AK1385"/>
          <cell r="AL1385"/>
          <cell r="AM1385"/>
          <cell r="AN1385"/>
          <cell r="AO1385"/>
          <cell r="AP1385"/>
          <cell r="AQ1385"/>
          <cell r="AR1385"/>
          <cell r="AS1385"/>
          <cell r="AT1385"/>
          <cell r="AU1385"/>
        </row>
        <row r="1386">
          <cell r="A1386"/>
          <cell r="B1386"/>
          <cell r="C1386"/>
          <cell r="D1386"/>
          <cell r="E1386"/>
          <cell r="F1386"/>
          <cell r="G1386"/>
          <cell r="H1386"/>
          <cell r="I1386"/>
          <cell r="J1386"/>
          <cell r="K1386"/>
          <cell r="L1386"/>
          <cell r="M1386"/>
          <cell r="N1386"/>
          <cell r="O1386"/>
          <cell r="P1386"/>
          <cell r="Q1386"/>
          <cell r="R1386"/>
          <cell r="S1386"/>
          <cell r="T1386"/>
          <cell r="U1386"/>
          <cell r="V1386"/>
          <cell r="W1386"/>
          <cell r="X1386"/>
          <cell r="Y1386"/>
          <cell r="Z1386"/>
          <cell r="AA1386"/>
          <cell r="AB1386"/>
          <cell r="AC1386"/>
          <cell r="AD1386"/>
          <cell r="AE1386"/>
          <cell r="AF1386"/>
          <cell r="AG1386"/>
          <cell r="AH1386"/>
          <cell r="AI1386"/>
          <cell r="AJ1386"/>
          <cell r="AK1386"/>
          <cell r="AL1386"/>
          <cell r="AM1386"/>
          <cell r="AN1386"/>
          <cell r="AO1386"/>
          <cell r="AP1386"/>
          <cell r="AQ1386"/>
          <cell r="AR1386"/>
          <cell r="AS1386"/>
          <cell r="AT1386"/>
          <cell r="AU1386"/>
        </row>
        <row r="1387">
          <cell r="A1387"/>
          <cell r="B1387"/>
          <cell r="C1387"/>
          <cell r="D1387"/>
          <cell r="E1387"/>
          <cell r="F1387"/>
          <cell r="G1387"/>
          <cell r="H1387"/>
          <cell r="I1387"/>
          <cell r="J1387"/>
          <cell r="K1387"/>
          <cell r="L1387"/>
          <cell r="M1387"/>
          <cell r="N1387"/>
          <cell r="O1387"/>
          <cell r="P1387"/>
          <cell r="Q1387"/>
          <cell r="R1387"/>
          <cell r="S1387"/>
          <cell r="T1387"/>
          <cell r="U1387"/>
          <cell r="V1387"/>
          <cell r="W1387"/>
          <cell r="X1387"/>
          <cell r="Y1387"/>
          <cell r="Z1387"/>
          <cell r="AA1387"/>
          <cell r="AB1387"/>
          <cell r="AC1387"/>
          <cell r="AD1387"/>
          <cell r="AE1387"/>
          <cell r="AF1387"/>
          <cell r="AG1387"/>
          <cell r="AH1387"/>
          <cell r="AI1387"/>
          <cell r="AJ1387"/>
          <cell r="AK1387"/>
          <cell r="AL1387"/>
          <cell r="AM1387"/>
          <cell r="AN1387"/>
          <cell r="AO1387"/>
          <cell r="AP1387"/>
          <cell r="AQ1387"/>
          <cell r="AR1387"/>
          <cell r="AS1387"/>
          <cell r="AT1387"/>
          <cell r="AU1387"/>
        </row>
        <row r="1388">
          <cell r="A1388"/>
          <cell r="B1388"/>
          <cell r="C1388"/>
          <cell r="D1388"/>
          <cell r="E1388"/>
          <cell r="F1388"/>
          <cell r="G1388"/>
          <cell r="H1388"/>
          <cell r="I1388"/>
          <cell r="J1388"/>
          <cell r="K1388"/>
          <cell r="L1388"/>
          <cell r="M1388"/>
          <cell r="N1388"/>
          <cell r="O1388"/>
          <cell r="P1388"/>
          <cell r="Q1388"/>
          <cell r="R1388"/>
          <cell r="S1388"/>
          <cell r="T1388"/>
          <cell r="U1388"/>
          <cell r="V1388"/>
          <cell r="W1388"/>
          <cell r="X1388"/>
          <cell r="Y1388"/>
          <cell r="Z1388"/>
          <cell r="AA1388"/>
          <cell r="AB1388"/>
          <cell r="AC1388"/>
          <cell r="AD1388"/>
          <cell r="AE1388"/>
          <cell r="AF1388"/>
          <cell r="AG1388"/>
          <cell r="AH1388"/>
          <cell r="AI1388"/>
          <cell r="AJ1388"/>
          <cell r="AK1388"/>
          <cell r="AL1388"/>
          <cell r="AM1388"/>
          <cell r="AN1388"/>
          <cell r="AO1388"/>
          <cell r="AP1388"/>
          <cell r="AQ1388"/>
          <cell r="AR1388"/>
          <cell r="AS1388"/>
          <cell r="AT1388"/>
          <cell r="AU1388"/>
        </row>
        <row r="1389">
          <cell r="A1389"/>
          <cell r="B1389"/>
          <cell r="C1389"/>
          <cell r="D1389"/>
          <cell r="E1389"/>
          <cell r="F1389"/>
          <cell r="G1389"/>
          <cell r="H1389"/>
          <cell r="I1389"/>
          <cell r="J1389"/>
          <cell r="K1389"/>
          <cell r="L1389"/>
          <cell r="M1389"/>
          <cell r="N1389"/>
          <cell r="O1389"/>
          <cell r="P1389"/>
          <cell r="Q1389"/>
          <cell r="R1389"/>
          <cell r="S1389"/>
          <cell r="T1389"/>
          <cell r="U1389"/>
          <cell r="V1389"/>
          <cell r="W1389"/>
          <cell r="X1389"/>
          <cell r="Y1389"/>
          <cell r="Z1389"/>
          <cell r="AA1389"/>
          <cell r="AB1389"/>
          <cell r="AC1389"/>
          <cell r="AD1389"/>
          <cell r="AE1389"/>
          <cell r="AF1389"/>
          <cell r="AG1389"/>
          <cell r="AH1389"/>
          <cell r="AI1389"/>
          <cell r="AJ1389"/>
          <cell r="AK1389"/>
          <cell r="AL1389"/>
          <cell r="AM1389"/>
          <cell r="AN1389"/>
          <cell r="AO1389"/>
          <cell r="AP1389"/>
          <cell r="AQ1389"/>
          <cell r="AR1389"/>
          <cell r="AS1389"/>
          <cell r="AT1389"/>
          <cell r="AU1389"/>
        </row>
        <row r="1390">
          <cell r="A1390"/>
          <cell r="B1390"/>
          <cell r="C1390"/>
          <cell r="D1390"/>
          <cell r="E1390"/>
          <cell r="F1390"/>
          <cell r="G1390"/>
          <cell r="H1390"/>
          <cell r="I1390"/>
          <cell r="J1390"/>
          <cell r="K1390"/>
          <cell r="L1390"/>
          <cell r="M1390"/>
          <cell r="N1390"/>
          <cell r="O1390"/>
          <cell r="P1390"/>
          <cell r="Q1390"/>
          <cell r="R1390"/>
          <cell r="S1390"/>
          <cell r="T1390"/>
          <cell r="U1390"/>
          <cell r="V1390"/>
          <cell r="W1390"/>
          <cell r="X1390"/>
          <cell r="Y1390"/>
          <cell r="Z1390"/>
          <cell r="AA1390"/>
          <cell r="AB1390"/>
          <cell r="AC1390"/>
          <cell r="AD1390"/>
          <cell r="AE1390"/>
          <cell r="AF1390"/>
          <cell r="AG1390"/>
          <cell r="AH1390"/>
          <cell r="AI1390"/>
          <cell r="AJ1390"/>
          <cell r="AK1390"/>
          <cell r="AL1390"/>
          <cell r="AM1390"/>
          <cell r="AN1390"/>
          <cell r="AO1390"/>
          <cell r="AP1390"/>
          <cell r="AQ1390"/>
          <cell r="AR1390"/>
          <cell r="AS1390"/>
          <cell r="AT1390"/>
          <cell r="AU1390"/>
        </row>
        <row r="1391">
          <cell r="A1391"/>
          <cell r="B1391"/>
          <cell r="C1391"/>
          <cell r="D1391"/>
          <cell r="E1391"/>
          <cell r="F1391"/>
          <cell r="G1391"/>
          <cell r="H1391"/>
          <cell r="I1391"/>
          <cell r="J1391"/>
          <cell r="K1391"/>
          <cell r="L1391"/>
          <cell r="M1391"/>
          <cell r="N1391"/>
          <cell r="O1391"/>
          <cell r="P1391"/>
          <cell r="Q1391"/>
          <cell r="R1391"/>
          <cell r="S1391"/>
          <cell r="T1391"/>
          <cell r="U1391"/>
          <cell r="V1391"/>
          <cell r="W1391"/>
          <cell r="X1391"/>
          <cell r="Y1391"/>
          <cell r="Z1391"/>
          <cell r="AA1391"/>
          <cell r="AB1391"/>
          <cell r="AC1391"/>
          <cell r="AD1391"/>
          <cell r="AE1391"/>
          <cell r="AF1391"/>
          <cell r="AG1391"/>
          <cell r="AH1391"/>
          <cell r="AI1391"/>
          <cell r="AJ1391"/>
          <cell r="AK1391"/>
          <cell r="AL1391"/>
          <cell r="AM1391"/>
          <cell r="AN1391"/>
          <cell r="AO1391"/>
          <cell r="AP1391"/>
          <cell r="AQ1391"/>
          <cell r="AR1391"/>
          <cell r="AS1391"/>
          <cell r="AT1391"/>
          <cell r="AU1391"/>
        </row>
        <row r="1392">
          <cell r="A1392"/>
          <cell r="B1392"/>
          <cell r="C1392"/>
          <cell r="D1392"/>
          <cell r="E1392"/>
          <cell r="F1392"/>
          <cell r="G1392"/>
          <cell r="H1392"/>
          <cell r="I1392"/>
          <cell r="J1392"/>
          <cell r="K1392"/>
          <cell r="L1392"/>
          <cell r="M1392"/>
          <cell r="N1392"/>
          <cell r="O1392"/>
          <cell r="P1392"/>
          <cell r="Q1392"/>
          <cell r="R1392"/>
          <cell r="S1392"/>
          <cell r="T1392"/>
          <cell r="U1392"/>
          <cell r="V1392"/>
          <cell r="W1392"/>
          <cell r="X1392"/>
          <cell r="Y1392"/>
          <cell r="Z1392"/>
          <cell r="AA1392"/>
          <cell r="AB1392"/>
          <cell r="AC1392"/>
          <cell r="AD1392"/>
          <cell r="AE1392"/>
          <cell r="AF1392"/>
          <cell r="AG1392"/>
          <cell r="AH1392"/>
          <cell r="AI1392"/>
          <cell r="AJ1392"/>
          <cell r="AK1392"/>
          <cell r="AL1392"/>
          <cell r="AM1392"/>
          <cell r="AN1392"/>
          <cell r="AO1392"/>
          <cell r="AP1392"/>
          <cell r="AQ1392"/>
          <cell r="AR1392"/>
          <cell r="AS1392"/>
          <cell r="AT1392"/>
          <cell r="AU1392"/>
        </row>
        <row r="1393">
          <cell r="A1393"/>
          <cell r="B1393"/>
          <cell r="C1393"/>
          <cell r="D1393"/>
          <cell r="E1393"/>
          <cell r="F1393"/>
          <cell r="G1393"/>
          <cell r="H1393"/>
          <cell r="I1393"/>
          <cell r="J1393"/>
          <cell r="K1393"/>
          <cell r="L1393"/>
          <cell r="M1393"/>
          <cell r="N1393"/>
          <cell r="O1393"/>
          <cell r="P1393"/>
          <cell r="Q1393"/>
          <cell r="R1393"/>
          <cell r="S1393"/>
          <cell r="T1393"/>
          <cell r="U1393"/>
          <cell r="V1393"/>
          <cell r="W1393"/>
          <cell r="X1393"/>
          <cell r="Y1393"/>
          <cell r="Z1393"/>
          <cell r="AA1393"/>
          <cell r="AB1393"/>
          <cell r="AC1393"/>
          <cell r="AD1393"/>
          <cell r="AE1393"/>
          <cell r="AF1393"/>
          <cell r="AG1393"/>
          <cell r="AH1393"/>
          <cell r="AI1393"/>
          <cell r="AJ1393"/>
          <cell r="AK1393"/>
          <cell r="AL1393"/>
          <cell r="AM1393"/>
          <cell r="AN1393"/>
          <cell r="AO1393"/>
          <cell r="AP1393"/>
          <cell r="AQ1393"/>
          <cell r="AR1393"/>
          <cell r="AS1393"/>
          <cell r="AT1393"/>
          <cell r="AU1393"/>
        </row>
        <row r="1394">
          <cell r="A1394"/>
          <cell r="B1394"/>
          <cell r="C1394"/>
          <cell r="D1394"/>
          <cell r="E1394"/>
          <cell r="F1394"/>
          <cell r="G1394"/>
          <cell r="H1394"/>
          <cell r="I1394"/>
          <cell r="J1394"/>
          <cell r="K1394"/>
          <cell r="L1394"/>
          <cell r="M1394"/>
          <cell r="N1394"/>
          <cell r="O1394"/>
          <cell r="P1394"/>
          <cell r="Q1394"/>
          <cell r="R1394"/>
          <cell r="S1394"/>
          <cell r="T1394"/>
          <cell r="U1394"/>
          <cell r="V1394"/>
          <cell r="W1394"/>
          <cell r="X1394"/>
          <cell r="Y1394"/>
          <cell r="Z1394"/>
          <cell r="AA1394"/>
          <cell r="AB1394"/>
          <cell r="AC1394"/>
          <cell r="AD1394"/>
          <cell r="AE1394"/>
          <cell r="AF1394"/>
          <cell r="AG1394"/>
          <cell r="AH1394"/>
          <cell r="AI1394"/>
          <cell r="AJ1394"/>
          <cell r="AK1394"/>
          <cell r="AL1394"/>
          <cell r="AM1394"/>
          <cell r="AN1394"/>
          <cell r="AO1394"/>
          <cell r="AP1394"/>
          <cell r="AQ1394"/>
          <cell r="AR1394"/>
          <cell r="AS1394"/>
          <cell r="AT1394"/>
          <cell r="AU1394"/>
        </row>
        <row r="1395">
          <cell r="A1395"/>
          <cell r="B1395"/>
          <cell r="C1395"/>
          <cell r="D1395"/>
          <cell r="E1395"/>
          <cell r="F1395"/>
          <cell r="G1395"/>
          <cell r="H1395"/>
          <cell r="I1395"/>
          <cell r="J1395"/>
          <cell r="K1395"/>
          <cell r="L1395"/>
          <cell r="M1395"/>
          <cell r="N1395"/>
          <cell r="O1395"/>
          <cell r="P1395"/>
          <cell r="Q1395"/>
          <cell r="R1395"/>
          <cell r="S1395"/>
          <cell r="T1395"/>
          <cell r="U1395"/>
          <cell r="V1395"/>
          <cell r="W1395"/>
          <cell r="X1395"/>
          <cell r="Y1395"/>
          <cell r="Z1395"/>
          <cell r="AA1395"/>
          <cell r="AB1395"/>
          <cell r="AC1395"/>
          <cell r="AD1395"/>
          <cell r="AE1395"/>
          <cell r="AF1395"/>
          <cell r="AG1395"/>
          <cell r="AH1395"/>
          <cell r="AI1395"/>
          <cell r="AJ1395"/>
          <cell r="AK1395"/>
          <cell r="AL1395"/>
          <cell r="AM1395"/>
          <cell r="AN1395"/>
          <cell r="AO1395"/>
          <cell r="AP1395"/>
          <cell r="AQ1395"/>
          <cell r="AR1395"/>
          <cell r="AS1395"/>
          <cell r="AT1395"/>
          <cell r="AU1395"/>
        </row>
        <row r="1396">
          <cell r="A1396"/>
          <cell r="B1396"/>
          <cell r="C1396"/>
          <cell r="D1396"/>
          <cell r="E1396"/>
          <cell r="F1396"/>
          <cell r="G1396"/>
          <cell r="H1396"/>
          <cell r="I1396"/>
          <cell r="J1396"/>
          <cell r="K1396"/>
          <cell r="L1396"/>
          <cell r="M1396"/>
          <cell r="N1396"/>
          <cell r="O1396"/>
          <cell r="P1396"/>
          <cell r="Q1396"/>
          <cell r="R1396"/>
          <cell r="S1396"/>
          <cell r="T1396"/>
          <cell r="U1396"/>
          <cell r="V1396"/>
          <cell r="W1396"/>
          <cell r="X1396"/>
          <cell r="Y1396"/>
          <cell r="Z1396"/>
          <cell r="AA1396"/>
          <cell r="AB1396"/>
          <cell r="AC1396"/>
          <cell r="AD1396"/>
          <cell r="AE1396"/>
          <cell r="AF1396"/>
          <cell r="AG1396"/>
          <cell r="AH1396"/>
          <cell r="AI1396"/>
          <cell r="AJ1396"/>
          <cell r="AK1396"/>
          <cell r="AL1396"/>
          <cell r="AM1396"/>
          <cell r="AN1396"/>
          <cell r="AO1396"/>
          <cell r="AP1396"/>
          <cell r="AQ1396"/>
          <cell r="AR1396"/>
          <cell r="AS1396"/>
          <cell r="AT1396"/>
          <cell r="AU1396"/>
        </row>
        <row r="1397">
          <cell r="A1397"/>
          <cell r="B1397"/>
          <cell r="C1397"/>
          <cell r="D1397"/>
          <cell r="E1397"/>
          <cell r="F1397"/>
          <cell r="G1397"/>
          <cell r="H1397"/>
          <cell r="I1397"/>
          <cell r="J1397"/>
          <cell r="K1397"/>
          <cell r="L1397"/>
          <cell r="M1397"/>
          <cell r="N1397"/>
          <cell r="O1397"/>
          <cell r="P1397"/>
          <cell r="Q1397"/>
          <cell r="R1397"/>
          <cell r="S1397"/>
          <cell r="T1397"/>
          <cell r="U1397"/>
          <cell r="V1397"/>
          <cell r="W1397"/>
          <cell r="X1397"/>
          <cell r="Y1397"/>
          <cell r="Z1397"/>
          <cell r="AA1397"/>
          <cell r="AB1397"/>
          <cell r="AC1397"/>
          <cell r="AD1397"/>
          <cell r="AE1397"/>
          <cell r="AF1397"/>
          <cell r="AG1397"/>
          <cell r="AH1397"/>
          <cell r="AI1397"/>
          <cell r="AJ1397"/>
          <cell r="AK1397"/>
          <cell r="AL1397"/>
          <cell r="AM1397"/>
          <cell r="AN1397"/>
          <cell r="AO1397"/>
          <cell r="AP1397"/>
          <cell r="AQ1397"/>
          <cell r="AR1397"/>
          <cell r="AS1397"/>
          <cell r="AT1397"/>
          <cell r="AU1397"/>
        </row>
        <row r="1398">
          <cell r="A1398"/>
          <cell r="B1398"/>
          <cell r="C1398"/>
          <cell r="D1398"/>
          <cell r="E1398"/>
          <cell r="F1398"/>
          <cell r="G1398"/>
          <cell r="H1398"/>
          <cell r="I1398"/>
          <cell r="J1398"/>
          <cell r="K1398"/>
          <cell r="L1398"/>
          <cell r="M1398"/>
          <cell r="N1398"/>
          <cell r="O1398"/>
          <cell r="P1398"/>
          <cell r="Q1398"/>
          <cell r="R1398"/>
          <cell r="S1398"/>
          <cell r="T1398"/>
          <cell r="U1398"/>
          <cell r="V1398"/>
          <cell r="W1398"/>
          <cell r="X1398"/>
          <cell r="Y1398"/>
          <cell r="Z1398"/>
          <cell r="AA1398"/>
          <cell r="AB1398"/>
          <cell r="AC1398"/>
          <cell r="AD1398"/>
          <cell r="AE1398"/>
          <cell r="AF1398"/>
          <cell r="AG1398"/>
          <cell r="AH1398"/>
          <cell r="AI1398"/>
          <cell r="AJ1398"/>
          <cell r="AK1398"/>
          <cell r="AL1398"/>
          <cell r="AM1398"/>
          <cell r="AN1398"/>
          <cell r="AO1398"/>
          <cell r="AP1398"/>
          <cell r="AQ1398"/>
          <cell r="AR1398"/>
          <cell r="AS1398"/>
          <cell r="AT1398"/>
          <cell r="AU1398"/>
        </row>
        <row r="1399">
          <cell r="A1399"/>
          <cell r="B1399"/>
          <cell r="C1399"/>
          <cell r="D1399"/>
          <cell r="E1399"/>
          <cell r="F1399"/>
          <cell r="G1399"/>
          <cell r="H1399"/>
          <cell r="I1399"/>
          <cell r="J1399"/>
          <cell r="K1399"/>
          <cell r="L1399"/>
          <cell r="M1399"/>
          <cell r="N1399"/>
          <cell r="O1399"/>
          <cell r="P1399"/>
          <cell r="Q1399"/>
          <cell r="R1399"/>
          <cell r="S1399"/>
          <cell r="T1399"/>
          <cell r="U1399"/>
          <cell r="V1399"/>
          <cell r="W1399"/>
          <cell r="X1399"/>
          <cell r="Y1399"/>
          <cell r="Z1399"/>
          <cell r="AA1399"/>
          <cell r="AB1399"/>
          <cell r="AC1399"/>
          <cell r="AD1399"/>
          <cell r="AE1399"/>
          <cell r="AF1399"/>
          <cell r="AG1399"/>
          <cell r="AH1399"/>
          <cell r="AI1399"/>
          <cell r="AJ1399"/>
          <cell r="AK1399"/>
          <cell r="AL1399"/>
          <cell r="AM1399"/>
          <cell r="AN1399"/>
          <cell r="AO1399"/>
          <cell r="AP1399"/>
          <cell r="AQ1399"/>
          <cell r="AR1399"/>
          <cell r="AS1399"/>
          <cell r="AT1399"/>
          <cell r="AU1399"/>
        </row>
        <row r="1400">
          <cell r="A1400"/>
          <cell r="B1400"/>
          <cell r="C1400"/>
          <cell r="D1400"/>
          <cell r="E1400"/>
          <cell r="F1400"/>
          <cell r="G1400"/>
          <cell r="H1400"/>
          <cell r="I1400"/>
          <cell r="J1400"/>
          <cell r="K1400"/>
          <cell r="L1400"/>
          <cell r="M1400"/>
          <cell r="N1400"/>
          <cell r="O1400"/>
          <cell r="P1400"/>
          <cell r="Q1400"/>
          <cell r="R1400"/>
          <cell r="S1400"/>
          <cell r="T1400"/>
          <cell r="U1400"/>
          <cell r="V1400"/>
          <cell r="W1400"/>
          <cell r="X1400"/>
          <cell r="Y1400"/>
          <cell r="Z1400"/>
          <cell r="AA1400"/>
          <cell r="AB1400"/>
          <cell r="AC1400"/>
          <cell r="AD1400"/>
          <cell r="AE1400"/>
          <cell r="AF1400"/>
          <cell r="AG1400"/>
          <cell r="AH1400"/>
          <cell r="AI1400"/>
          <cell r="AJ1400"/>
          <cell r="AK1400"/>
          <cell r="AL1400"/>
          <cell r="AM1400"/>
          <cell r="AN1400"/>
          <cell r="AO1400"/>
          <cell r="AP1400"/>
          <cell r="AQ1400"/>
          <cell r="AR1400"/>
          <cell r="AS1400"/>
          <cell r="AT1400"/>
          <cell r="AU1400"/>
        </row>
        <row r="1401">
          <cell r="A1401"/>
          <cell r="B1401"/>
          <cell r="C1401"/>
          <cell r="D1401"/>
          <cell r="E1401"/>
          <cell r="F1401"/>
          <cell r="G1401"/>
          <cell r="H1401"/>
          <cell r="I1401"/>
          <cell r="J1401"/>
          <cell r="K1401"/>
          <cell r="L1401"/>
          <cell r="M1401"/>
          <cell r="N1401"/>
          <cell r="O1401"/>
          <cell r="P1401"/>
          <cell r="Q1401"/>
          <cell r="R1401"/>
          <cell r="S1401"/>
          <cell r="T1401"/>
          <cell r="U1401"/>
          <cell r="V1401"/>
          <cell r="W1401"/>
          <cell r="X1401"/>
          <cell r="Y1401"/>
          <cell r="Z1401"/>
          <cell r="AA1401"/>
          <cell r="AB1401"/>
          <cell r="AC1401"/>
          <cell r="AD1401"/>
          <cell r="AE1401"/>
          <cell r="AF1401"/>
          <cell r="AG1401"/>
          <cell r="AH1401"/>
          <cell r="AI1401"/>
          <cell r="AJ1401"/>
          <cell r="AK1401"/>
          <cell r="AL1401"/>
          <cell r="AM1401"/>
          <cell r="AN1401"/>
          <cell r="AO1401"/>
          <cell r="AP1401"/>
          <cell r="AQ1401"/>
          <cell r="AR1401"/>
          <cell r="AS1401"/>
          <cell r="AT1401"/>
          <cell r="AU1401"/>
        </row>
        <row r="1402">
          <cell r="A1402"/>
          <cell r="B1402"/>
          <cell r="C1402"/>
          <cell r="D1402"/>
          <cell r="E1402"/>
          <cell r="F1402"/>
          <cell r="G1402"/>
          <cell r="H1402"/>
          <cell r="I1402"/>
          <cell r="J1402"/>
          <cell r="K1402"/>
          <cell r="L1402"/>
          <cell r="M1402"/>
          <cell r="N1402"/>
          <cell r="O1402"/>
          <cell r="P1402"/>
          <cell r="Q1402"/>
          <cell r="R1402"/>
          <cell r="S1402"/>
          <cell r="T1402"/>
          <cell r="U1402"/>
          <cell r="V1402"/>
          <cell r="W1402"/>
          <cell r="X1402"/>
          <cell r="Y1402"/>
          <cell r="Z1402"/>
          <cell r="AA1402"/>
          <cell r="AB1402"/>
          <cell r="AC1402"/>
          <cell r="AD1402"/>
          <cell r="AE1402"/>
          <cell r="AF1402"/>
          <cell r="AG1402"/>
          <cell r="AH1402"/>
          <cell r="AI1402"/>
          <cell r="AJ1402"/>
          <cell r="AK1402"/>
          <cell r="AL1402"/>
          <cell r="AM1402"/>
          <cell r="AN1402"/>
          <cell r="AO1402"/>
          <cell r="AP1402"/>
          <cell r="AQ1402"/>
          <cell r="AR1402"/>
          <cell r="AS1402"/>
          <cell r="AT1402"/>
          <cell r="AU1402"/>
        </row>
        <row r="1403">
          <cell r="A1403"/>
          <cell r="B1403"/>
          <cell r="C1403"/>
          <cell r="D1403"/>
          <cell r="E1403"/>
          <cell r="F1403"/>
          <cell r="G1403"/>
          <cell r="H1403"/>
          <cell r="I1403"/>
          <cell r="J1403"/>
          <cell r="K1403"/>
          <cell r="L1403"/>
          <cell r="M1403"/>
          <cell r="N1403"/>
          <cell r="O1403"/>
          <cell r="P1403"/>
          <cell r="Q1403"/>
          <cell r="R1403"/>
          <cell r="S1403"/>
          <cell r="T1403"/>
          <cell r="U1403"/>
          <cell r="V1403"/>
          <cell r="W1403"/>
          <cell r="X1403"/>
          <cell r="Y1403"/>
          <cell r="Z1403"/>
          <cell r="AA1403"/>
          <cell r="AB1403"/>
          <cell r="AC1403"/>
          <cell r="AD1403"/>
          <cell r="AE1403"/>
          <cell r="AF1403"/>
          <cell r="AG1403"/>
          <cell r="AH1403"/>
          <cell r="AI1403"/>
          <cell r="AJ1403"/>
          <cell r="AK1403"/>
          <cell r="AL1403"/>
          <cell r="AM1403"/>
          <cell r="AN1403"/>
          <cell r="AO1403"/>
          <cell r="AP1403"/>
          <cell r="AQ1403"/>
          <cell r="AR1403"/>
          <cell r="AS1403"/>
          <cell r="AT1403"/>
          <cell r="AU1403"/>
        </row>
        <row r="1404">
          <cell r="A1404"/>
          <cell r="B1404"/>
          <cell r="C1404"/>
          <cell r="D1404"/>
          <cell r="E1404"/>
          <cell r="F1404"/>
          <cell r="G1404"/>
          <cell r="H1404"/>
          <cell r="I1404"/>
          <cell r="J1404"/>
          <cell r="K1404"/>
          <cell r="L1404"/>
          <cell r="M1404"/>
          <cell r="N1404"/>
          <cell r="O1404"/>
          <cell r="P1404"/>
          <cell r="Q1404"/>
          <cell r="R1404"/>
          <cell r="S1404"/>
          <cell r="T1404"/>
          <cell r="U1404"/>
          <cell r="V1404"/>
          <cell r="W1404"/>
          <cell r="X1404"/>
          <cell r="Y1404"/>
          <cell r="Z1404"/>
          <cell r="AA1404"/>
          <cell r="AB1404"/>
          <cell r="AC1404"/>
          <cell r="AD1404"/>
          <cell r="AE1404"/>
          <cell r="AF1404"/>
          <cell r="AG1404"/>
          <cell r="AH1404"/>
          <cell r="AI1404"/>
          <cell r="AJ1404"/>
          <cell r="AK1404"/>
          <cell r="AL1404"/>
          <cell r="AM1404"/>
          <cell r="AN1404"/>
          <cell r="AO1404"/>
          <cell r="AP1404"/>
          <cell r="AQ1404"/>
          <cell r="AR1404"/>
          <cell r="AS1404"/>
          <cell r="AT1404"/>
          <cell r="AU1404"/>
        </row>
        <row r="1405">
          <cell r="A1405"/>
          <cell r="B1405"/>
          <cell r="C1405"/>
          <cell r="D1405"/>
          <cell r="E1405"/>
          <cell r="F1405"/>
          <cell r="G1405"/>
          <cell r="H1405"/>
          <cell r="I1405"/>
          <cell r="J1405"/>
          <cell r="K1405"/>
          <cell r="L1405"/>
          <cell r="M1405"/>
          <cell r="N1405"/>
          <cell r="O1405"/>
          <cell r="P1405"/>
          <cell r="Q1405"/>
          <cell r="R1405"/>
          <cell r="S1405"/>
          <cell r="T1405"/>
          <cell r="U1405"/>
          <cell r="V1405"/>
          <cell r="W1405"/>
          <cell r="X1405"/>
          <cell r="Y1405"/>
          <cell r="Z1405"/>
          <cell r="AA1405"/>
          <cell r="AB1405"/>
          <cell r="AC1405"/>
          <cell r="AD1405"/>
          <cell r="AE1405"/>
          <cell r="AF1405"/>
          <cell r="AG1405"/>
          <cell r="AH1405"/>
          <cell r="AI1405"/>
          <cell r="AJ1405"/>
          <cell r="AK1405"/>
          <cell r="AL1405"/>
          <cell r="AM1405"/>
          <cell r="AN1405"/>
          <cell r="AO1405"/>
          <cell r="AP1405"/>
          <cell r="AQ1405"/>
          <cell r="AR1405"/>
          <cell r="AS1405"/>
          <cell r="AT1405"/>
          <cell r="AU1405"/>
        </row>
        <row r="1406">
          <cell r="A1406"/>
          <cell r="B1406"/>
          <cell r="C1406"/>
          <cell r="D1406"/>
          <cell r="E1406"/>
          <cell r="F1406"/>
          <cell r="G1406"/>
          <cell r="H1406"/>
          <cell r="I1406"/>
          <cell r="J1406"/>
          <cell r="K1406"/>
          <cell r="L1406"/>
          <cell r="M1406"/>
          <cell r="N1406"/>
          <cell r="O1406"/>
          <cell r="P1406"/>
          <cell r="Q1406"/>
          <cell r="R1406"/>
          <cell r="S1406"/>
          <cell r="T1406"/>
          <cell r="U1406"/>
          <cell r="V1406"/>
          <cell r="W1406"/>
          <cell r="X1406"/>
          <cell r="Y1406"/>
          <cell r="Z1406"/>
          <cell r="AA1406"/>
          <cell r="AB1406"/>
          <cell r="AC1406"/>
          <cell r="AD1406"/>
          <cell r="AE1406"/>
          <cell r="AF1406"/>
          <cell r="AG1406"/>
          <cell r="AH1406"/>
          <cell r="AI1406"/>
          <cell r="AJ1406"/>
          <cell r="AK1406"/>
          <cell r="AL1406"/>
          <cell r="AM1406"/>
          <cell r="AN1406"/>
          <cell r="AO1406"/>
          <cell r="AP1406"/>
          <cell r="AQ1406"/>
          <cell r="AR1406"/>
          <cell r="AS1406"/>
          <cell r="AT1406"/>
          <cell r="AU1406"/>
        </row>
        <row r="1407">
          <cell r="A1407"/>
          <cell r="B1407"/>
          <cell r="C1407"/>
          <cell r="D1407"/>
          <cell r="E1407"/>
          <cell r="F1407"/>
          <cell r="G1407"/>
          <cell r="H1407"/>
          <cell r="I1407"/>
          <cell r="J1407"/>
          <cell r="K1407"/>
          <cell r="L1407"/>
          <cell r="M1407"/>
          <cell r="N1407"/>
          <cell r="O1407"/>
          <cell r="P1407"/>
          <cell r="Q1407"/>
          <cell r="R1407"/>
          <cell r="S1407"/>
          <cell r="T1407"/>
          <cell r="U1407"/>
          <cell r="V1407"/>
          <cell r="W1407"/>
          <cell r="X1407"/>
          <cell r="Y1407"/>
          <cell r="Z1407"/>
          <cell r="AA1407"/>
          <cell r="AB1407"/>
          <cell r="AC1407"/>
          <cell r="AD1407"/>
          <cell r="AE1407"/>
          <cell r="AF1407"/>
          <cell r="AG1407"/>
          <cell r="AH1407"/>
          <cell r="AI1407"/>
          <cell r="AJ1407"/>
          <cell r="AK1407"/>
          <cell r="AL1407"/>
          <cell r="AM1407"/>
          <cell r="AN1407"/>
          <cell r="AO1407"/>
          <cell r="AP1407"/>
          <cell r="AQ1407"/>
          <cell r="AR1407"/>
          <cell r="AS1407"/>
          <cell r="AT1407"/>
          <cell r="AU1407"/>
        </row>
        <row r="1408">
          <cell r="A1408"/>
          <cell r="B1408"/>
          <cell r="C1408"/>
          <cell r="D1408"/>
          <cell r="E1408"/>
          <cell r="F1408"/>
          <cell r="G1408"/>
          <cell r="H1408"/>
          <cell r="I1408"/>
          <cell r="J1408"/>
          <cell r="K1408"/>
          <cell r="L1408"/>
          <cell r="M1408"/>
          <cell r="N1408"/>
          <cell r="O1408"/>
          <cell r="P1408"/>
          <cell r="Q1408"/>
          <cell r="R1408"/>
          <cell r="S1408"/>
          <cell r="T1408"/>
          <cell r="U1408"/>
          <cell r="V1408"/>
          <cell r="W1408"/>
          <cell r="X1408"/>
          <cell r="Y1408"/>
          <cell r="Z1408"/>
          <cell r="AA1408"/>
          <cell r="AB1408"/>
          <cell r="AC1408"/>
          <cell r="AD1408"/>
          <cell r="AE1408"/>
          <cell r="AF1408"/>
          <cell r="AG1408"/>
          <cell r="AH1408"/>
          <cell r="AI1408"/>
          <cell r="AJ1408"/>
          <cell r="AK1408"/>
          <cell r="AL1408"/>
          <cell r="AM1408"/>
          <cell r="AN1408"/>
          <cell r="AO1408"/>
          <cell r="AP1408"/>
          <cell r="AQ1408"/>
          <cell r="AR1408"/>
          <cell r="AS1408"/>
          <cell r="AT1408"/>
          <cell r="AU1408"/>
        </row>
        <row r="1409">
          <cell r="A1409"/>
          <cell r="B1409"/>
          <cell r="C1409"/>
          <cell r="D1409"/>
          <cell r="E1409"/>
          <cell r="F1409"/>
          <cell r="G1409"/>
          <cell r="H1409"/>
          <cell r="I1409"/>
          <cell r="J1409"/>
          <cell r="K1409"/>
          <cell r="L1409"/>
          <cell r="M1409"/>
          <cell r="N1409"/>
          <cell r="O1409"/>
          <cell r="P1409"/>
          <cell r="Q1409"/>
          <cell r="R1409"/>
          <cell r="S1409"/>
          <cell r="T1409"/>
          <cell r="U1409"/>
          <cell r="V1409"/>
          <cell r="W1409"/>
          <cell r="X1409"/>
          <cell r="Y1409"/>
          <cell r="Z1409"/>
          <cell r="AA1409"/>
          <cell r="AB1409"/>
          <cell r="AC1409"/>
          <cell r="AD1409"/>
          <cell r="AE1409"/>
          <cell r="AF1409"/>
          <cell r="AG1409"/>
          <cell r="AH1409"/>
          <cell r="AI1409"/>
          <cell r="AJ1409"/>
          <cell r="AK1409"/>
          <cell r="AL1409"/>
          <cell r="AM1409"/>
          <cell r="AN1409"/>
          <cell r="AO1409"/>
          <cell r="AP1409"/>
          <cell r="AQ1409"/>
          <cell r="AR1409"/>
          <cell r="AS1409"/>
          <cell r="AT1409"/>
          <cell r="AU1409"/>
        </row>
        <row r="1410">
          <cell r="A1410"/>
          <cell r="B1410"/>
          <cell r="C1410"/>
          <cell r="D1410"/>
          <cell r="E1410"/>
          <cell r="F1410"/>
          <cell r="G1410"/>
          <cell r="H1410"/>
          <cell r="I1410"/>
          <cell r="J1410"/>
          <cell r="K1410"/>
          <cell r="L1410"/>
          <cell r="M1410"/>
          <cell r="N1410"/>
          <cell r="O1410"/>
          <cell r="P1410"/>
          <cell r="Q1410"/>
          <cell r="R1410"/>
          <cell r="S1410"/>
          <cell r="T1410"/>
          <cell r="U1410"/>
          <cell r="V1410"/>
          <cell r="W1410"/>
          <cell r="X1410"/>
          <cell r="Y1410"/>
          <cell r="Z1410"/>
          <cell r="AA1410"/>
          <cell r="AB1410"/>
          <cell r="AC1410"/>
          <cell r="AD1410"/>
          <cell r="AE1410"/>
          <cell r="AF1410"/>
          <cell r="AG1410"/>
          <cell r="AH1410"/>
          <cell r="AI1410"/>
          <cell r="AJ1410"/>
          <cell r="AK1410"/>
          <cell r="AL1410"/>
          <cell r="AM1410"/>
          <cell r="AN1410"/>
          <cell r="AO1410"/>
          <cell r="AP1410"/>
          <cell r="AQ1410"/>
          <cell r="AR1410"/>
          <cell r="AS1410"/>
          <cell r="AT1410"/>
          <cell r="AU1410"/>
        </row>
        <row r="1411">
          <cell r="A1411"/>
          <cell r="B1411"/>
          <cell r="C1411"/>
          <cell r="D1411"/>
          <cell r="E1411"/>
          <cell r="F1411"/>
          <cell r="G1411"/>
          <cell r="H1411"/>
          <cell r="I1411"/>
          <cell r="J1411"/>
          <cell r="K1411"/>
          <cell r="L1411"/>
          <cell r="M1411"/>
          <cell r="N1411"/>
          <cell r="O1411"/>
          <cell r="P1411"/>
          <cell r="Q1411"/>
          <cell r="R1411"/>
          <cell r="S1411"/>
          <cell r="T1411"/>
          <cell r="U1411"/>
          <cell r="V1411"/>
          <cell r="W1411"/>
          <cell r="X1411"/>
          <cell r="Y1411"/>
          <cell r="Z1411"/>
          <cell r="AA1411"/>
          <cell r="AB1411"/>
          <cell r="AC1411"/>
          <cell r="AD1411"/>
          <cell r="AE1411"/>
          <cell r="AF1411"/>
          <cell r="AG1411"/>
          <cell r="AH1411"/>
          <cell r="AI1411"/>
          <cell r="AJ1411"/>
          <cell r="AK1411"/>
          <cell r="AL1411"/>
          <cell r="AM1411"/>
          <cell r="AN1411"/>
          <cell r="AO1411"/>
          <cell r="AP1411"/>
          <cell r="AQ1411"/>
          <cell r="AR1411"/>
          <cell r="AS1411"/>
          <cell r="AT1411"/>
          <cell r="AU1411"/>
        </row>
        <row r="1412">
          <cell r="A1412"/>
          <cell r="B1412"/>
          <cell r="C1412"/>
          <cell r="D1412"/>
          <cell r="E1412"/>
          <cell r="F1412"/>
          <cell r="G1412"/>
          <cell r="H1412"/>
          <cell r="I1412"/>
          <cell r="J1412"/>
          <cell r="K1412"/>
          <cell r="L1412"/>
          <cell r="M1412"/>
          <cell r="N1412"/>
          <cell r="O1412"/>
          <cell r="P1412"/>
          <cell r="Q1412"/>
          <cell r="R1412"/>
          <cell r="S1412"/>
          <cell r="T1412"/>
          <cell r="U1412"/>
          <cell r="V1412"/>
          <cell r="W1412"/>
          <cell r="X1412"/>
          <cell r="Y1412"/>
          <cell r="Z1412"/>
          <cell r="AA1412"/>
          <cell r="AB1412"/>
          <cell r="AC1412"/>
          <cell r="AD1412"/>
          <cell r="AE1412"/>
          <cell r="AF1412"/>
          <cell r="AG1412"/>
          <cell r="AH1412"/>
          <cell r="AI1412"/>
          <cell r="AJ1412"/>
          <cell r="AK1412"/>
          <cell r="AL1412"/>
          <cell r="AM1412"/>
          <cell r="AN1412"/>
          <cell r="AO1412"/>
          <cell r="AP1412"/>
          <cell r="AQ1412"/>
          <cell r="AR1412"/>
          <cell r="AS1412"/>
          <cell r="AT1412"/>
          <cell r="AU1412"/>
        </row>
        <row r="1413">
          <cell r="A1413"/>
          <cell r="B1413"/>
          <cell r="C1413"/>
          <cell r="D1413"/>
          <cell r="E1413"/>
          <cell r="F1413"/>
          <cell r="G1413"/>
          <cell r="H1413"/>
          <cell r="I1413"/>
          <cell r="J1413"/>
          <cell r="K1413"/>
          <cell r="L1413"/>
          <cell r="M1413"/>
          <cell r="N1413"/>
          <cell r="O1413"/>
          <cell r="P1413"/>
          <cell r="Q1413"/>
          <cell r="R1413"/>
          <cell r="S1413"/>
          <cell r="T1413"/>
          <cell r="U1413"/>
          <cell r="V1413"/>
          <cell r="W1413"/>
          <cell r="X1413"/>
          <cell r="Y1413"/>
          <cell r="Z1413"/>
          <cell r="AA1413"/>
          <cell r="AB1413"/>
          <cell r="AC1413"/>
          <cell r="AD1413"/>
          <cell r="AE1413"/>
          <cell r="AF1413"/>
          <cell r="AG1413"/>
          <cell r="AH1413"/>
          <cell r="AI1413"/>
          <cell r="AJ1413"/>
          <cell r="AK1413"/>
          <cell r="AL1413"/>
          <cell r="AM1413"/>
          <cell r="AN1413"/>
          <cell r="AO1413"/>
          <cell r="AP1413"/>
          <cell r="AQ1413"/>
          <cell r="AR1413"/>
          <cell r="AS1413"/>
          <cell r="AT1413"/>
          <cell r="AU1413"/>
        </row>
        <row r="1414">
          <cell r="A1414"/>
          <cell r="B1414"/>
          <cell r="C1414"/>
          <cell r="D1414"/>
          <cell r="E1414"/>
          <cell r="F1414"/>
          <cell r="G1414"/>
          <cell r="H1414"/>
          <cell r="I1414"/>
          <cell r="J1414"/>
          <cell r="K1414"/>
          <cell r="L1414"/>
          <cell r="M1414"/>
          <cell r="N1414"/>
          <cell r="O1414"/>
          <cell r="P1414"/>
          <cell r="Q1414"/>
          <cell r="R1414"/>
          <cell r="S1414"/>
          <cell r="T1414"/>
          <cell r="U1414"/>
          <cell r="V1414"/>
          <cell r="W1414"/>
          <cell r="X1414"/>
          <cell r="Y1414"/>
          <cell r="Z1414"/>
          <cell r="AA1414"/>
          <cell r="AB1414"/>
          <cell r="AC1414"/>
          <cell r="AD1414"/>
          <cell r="AE1414"/>
          <cell r="AF1414"/>
          <cell r="AG1414"/>
          <cell r="AH1414"/>
          <cell r="AI1414"/>
          <cell r="AJ1414"/>
          <cell r="AK1414"/>
          <cell r="AL1414"/>
          <cell r="AM1414"/>
          <cell r="AN1414"/>
          <cell r="AO1414"/>
          <cell r="AP1414"/>
          <cell r="AQ1414"/>
          <cell r="AR1414"/>
          <cell r="AS1414"/>
          <cell r="AT1414"/>
          <cell r="AU1414"/>
        </row>
        <row r="1415">
          <cell r="A1415"/>
          <cell r="B1415"/>
          <cell r="C1415"/>
          <cell r="D1415"/>
          <cell r="E1415"/>
          <cell r="F1415"/>
          <cell r="G1415"/>
          <cell r="H1415"/>
          <cell r="I1415"/>
          <cell r="J1415"/>
          <cell r="K1415"/>
          <cell r="L1415"/>
          <cell r="M1415"/>
          <cell r="N1415"/>
          <cell r="O1415"/>
          <cell r="P1415"/>
          <cell r="Q1415"/>
          <cell r="R1415"/>
          <cell r="S1415"/>
          <cell r="T1415"/>
          <cell r="U1415"/>
          <cell r="V1415"/>
          <cell r="W1415"/>
          <cell r="X1415"/>
          <cell r="Y1415"/>
          <cell r="Z1415"/>
          <cell r="AA1415"/>
          <cell r="AB1415"/>
          <cell r="AC1415"/>
          <cell r="AD1415"/>
          <cell r="AE1415"/>
          <cell r="AF1415"/>
          <cell r="AG1415"/>
          <cell r="AH1415"/>
          <cell r="AI1415"/>
          <cell r="AJ1415"/>
          <cell r="AK1415"/>
          <cell r="AL1415"/>
          <cell r="AM1415"/>
          <cell r="AN1415"/>
          <cell r="AO1415"/>
          <cell r="AP1415"/>
          <cell r="AQ1415"/>
          <cell r="AR1415"/>
          <cell r="AS1415"/>
          <cell r="AT1415"/>
          <cell r="AU1415"/>
        </row>
        <row r="1416">
          <cell r="A1416"/>
          <cell r="B1416"/>
          <cell r="C1416"/>
          <cell r="D1416"/>
          <cell r="E1416"/>
          <cell r="F1416"/>
          <cell r="G1416"/>
          <cell r="H1416"/>
          <cell r="I1416"/>
          <cell r="J1416"/>
          <cell r="K1416"/>
          <cell r="L1416"/>
          <cell r="M1416"/>
          <cell r="N1416"/>
          <cell r="O1416"/>
          <cell r="P1416"/>
          <cell r="Q1416"/>
          <cell r="R1416"/>
          <cell r="S1416"/>
          <cell r="T1416"/>
          <cell r="U1416"/>
          <cell r="V1416"/>
          <cell r="W1416"/>
          <cell r="X1416"/>
          <cell r="Y1416"/>
          <cell r="Z1416"/>
          <cell r="AA1416"/>
          <cell r="AB1416"/>
          <cell r="AC1416"/>
          <cell r="AD1416"/>
          <cell r="AE1416"/>
          <cell r="AF1416"/>
          <cell r="AG1416"/>
          <cell r="AH1416"/>
          <cell r="AI1416"/>
          <cell r="AJ1416"/>
          <cell r="AK1416"/>
          <cell r="AL1416"/>
          <cell r="AM1416"/>
          <cell r="AN1416"/>
          <cell r="AO1416"/>
          <cell r="AP1416"/>
          <cell r="AQ1416"/>
          <cell r="AR1416"/>
          <cell r="AS1416"/>
          <cell r="AT1416"/>
          <cell r="AU1416"/>
        </row>
        <row r="1417">
          <cell r="A1417"/>
          <cell r="B1417"/>
          <cell r="C1417"/>
          <cell r="D1417"/>
          <cell r="E1417"/>
          <cell r="F1417"/>
          <cell r="G1417"/>
          <cell r="H1417"/>
          <cell r="I1417"/>
          <cell r="J1417"/>
          <cell r="K1417"/>
          <cell r="L1417"/>
          <cell r="M1417"/>
          <cell r="N1417"/>
          <cell r="O1417"/>
          <cell r="P1417"/>
          <cell r="Q1417"/>
          <cell r="R1417"/>
          <cell r="S1417"/>
          <cell r="T1417"/>
          <cell r="U1417"/>
          <cell r="V1417"/>
          <cell r="W1417"/>
          <cell r="X1417"/>
          <cell r="Y1417"/>
          <cell r="Z1417"/>
          <cell r="AA1417"/>
          <cell r="AB1417"/>
          <cell r="AC1417"/>
          <cell r="AD1417"/>
          <cell r="AE1417"/>
          <cell r="AF1417"/>
          <cell r="AG1417"/>
          <cell r="AH1417"/>
          <cell r="AI1417"/>
          <cell r="AJ1417"/>
          <cell r="AK1417"/>
          <cell r="AL1417"/>
          <cell r="AM1417"/>
          <cell r="AN1417"/>
          <cell r="AO1417"/>
          <cell r="AP1417"/>
          <cell r="AQ1417"/>
          <cell r="AR1417"/>
          <cell r="AS1417"/>
          <cell r="AT1417"/>
          <cell r="AU1417"/>
        </row>
        <row r="1418">
          <cell r="A1418"/>
          <cell r="B1418"/>
          <cell r="C1418"/>
          <cell r="D1418"/>
          <cell r="E1418"/>
          <cell r="F1418"/>
          <cell r="G1418"/>
          <cell r="H1418"/>
          <cell r="I1418"/>
          <cell r="J1418"/>
          <cell r="K1418"/>
          <cell r="L1418"/>
          <cell r="M1418"/>
          <cell r="N1418"/>
          <cell r="O1418"/>
          <cell r="P1418"/>
          <cell r="Q1418"/>
          <cell r="R1418"/>
          <cell r="S1418"/>
          <cell r="T1418"/>
          <cell r="U1418"/>
          <cell r="V1418"/>
          <cell r="W1418"/>
          <cell r="X1418"/>
          <cell r="Y1418"/>
          <cell r="Z1418"/>
          <cell r="AA1418"/>
          <cell r="AB1418"/>
          <cell r="AC1418"/>
          <cell r="AD1418"/>
          <cell r="AE1418"/>
          <cell r="AF1418"/>
          <cell r="AG1418"/>
          <cell r="AH1418"/>
          <cell r="AI1418"/>
          <cell r="AJ1418"/>
          <cell r="AK1418"/>
          <cell r="AL1418"/>
          <cell r="AM1418"/>
          <cell r="AN1418"/>
          <cell r="AO1418"/>
          <cell r="AP1418"/>
          <cell r="AQ1418"/>
          <cell r="AR1418"/>
          <cell r="AS1418"/>
          <cell r="AT1418"/>
          <cell r="AU1418"/>
        </row>
        <row r="1419">
          <cell r="A1419"/>
          <cell r="B1419"/>
          <cell r="C1419"/>
          <cell r="D1419"/>
          <cell r="E1419"/>
          <cell r="F1419"/>
          <cell r="G1419"/>
          <cell r="H1419"/>
          <cell r="I1419"/>
          <cell r="J1419"/>
          <cell r="K1419"/>
          <cell r="L1419"/>
          <cell r="M1419"/>
          <cell r="N1419"/>
          <cell r="O1419"/>
          <cell r="P1419"/>
          <cell r="Q1419"/>
          <cell r="R1419"/>
          <cell r="S1419"/>
          <cell r="T1419"/>
          <cell r="U1419"/>
          <cell r="V1419"/>
          <cell r="W1419"/>
          <cell r="X1419"/>
          <cell r="Y1419"/>
          <cell r="Z1419"/>
          <cell r="AA1419"/>
          <cell r="AB1419"/>
          <cell r="AC1419"/>
          <cell r="AD1419"/>
          <cell r="AE1419"/>
          <cell r="AF1419"/>
          <cell r="AG1419"/>
          <cell r="AH1419"/>
          <cell r="AI1419"/>
          <cell r="AJ1419"/>
          <cell r="AK1419"/>
          <cell r="AL1419"/>
          <cell r="AM1419"/>
          <cell r="AN1419"/>
          <cell r="AO1419"/>
          <cell r="AP1419"/>
          <cell r="AQ1419"/>
          <cell r="AR1419"/>
          <cell r="AS1419"/>
          <cell r="AT1419"/>
          <cell r="AU1419"/>
        </row>
        <row r="1420">
          <cell r="A1420"/>
          <cell r="B1420"/>
          <cell r="C1420"/>
          <cell r="D1420"/>
          <cell r="E1420"/>
          <cell r="F1420"/>
          <cell r="G1420"/>
          <cell r="H1420"/>
          <cell r="I1420"/>
          <cell r="J1420"/>
          <cell r="K1420"/>
          <cell r="L1420"/>
          <cell r="M1420"/>
          <cell r="N1420"/>
          <cell r="O1420"/>
          <cell r="P1420"/>
          <cell r="Q1420"/>
          <cell r="R1420"/>
          <cell r="S1420"/>
          <cell r="T1420"/>
          <cell r="U1420"/>
          <cell r="V1420"/>
          <cell r="W1420"/>
          <cell r="X1420"/>
          <cell r="Y1420"/>
          <cell r="Z1420"/>
          <cell r="AA1420"/>
          <cell r="AB1420"/>
          <cell r="AC1420"/>
          <cell r="AD1420"/>
          <cell r="AE1420"/>
          <cell r="AF1420"/>
          <cell r="AG1420"/>
          <cell r="AH1420"/>
          <cell r="AI1420"/>
          <cell r="AJ1420"/>
          <cell r="AK1420"/>
          <cell r="AL1420"/>
          <cell r="AM1420"/>
          <cell r="AN1420"/>
          <cell r="AO1420"/>
          <cell r="AP1420"/>
          <cell r="AQ1420"/>
          <cell r="AR1420"/>
          <cell r="AS1420"/>
          <cell r="AT1420"/>
          <cell r="AU1420"/>
        </row>
        <row r="1421">
          <cell r="A1421"/>
          <cell r="B1421"/>
          <cell r="C1421"/>
          <cell r="D1421"/>
          <cell r="E1421"/>
          <cell r="F1421"/>
          <cell r="G1421"/>
          <cell r="H1421"/>
          <cell r="I1421"/>
          <cell r="J1421"/>
          <cell r="K1421"/>
          <cell r="L1421"/>
          <cell r="M1421"/>
          <cell r="N1421"/>
          <cell r="O1421"/>
          <cell r="P1421"/>
          <cell r="Q1421"/>
          <cell r="R1421"/>
          <cell r="S1421"/>
          <cell r="T1421"/>
          <cell r="U1421"/>
          <cell r="V1421"/>
          <cell r="W1421"/>
          <cell r="X1421"/>
          <cell r="Y1421"/>
          <cell r="Z1421"/>
          <cell r="AA1421"/>
          <cell r="AB1421"/>
          <cell r="AC1421"/>
          <cell r="AD1421"/>
          <cell r="AE1421"/>
          <cell r="AF1421"/>
          <cell r="AG1421"/>
          <cell r="AH1421"/>
          <cell r="AI1421"/>
          <cell r="AJ1421"/>
          <cell r="AK1421"/>
          <cell r="AL1421"/>
          <cell r="AM1421"/>
          <cell r="AN1421"/>
          <cell r="AO1421"/>
          <cell r="AP1421"/>
          <cell r="AQ1421"/>
          <cell r="AR1421"/>
          <cell r="AS1421"/>
          <cell r="AT1421"/>
          <cell r="AU1421"/>
        </row>
        <row r="1422">
          <cell r="A1422"/>
          <cell r="B1422"/>
          <cell r="C1422"/>
          <cell r="D1422"/>
          <cell r="E1422"/>
          <cell r="F1422"/>
          <cell r="G1422"/>
          <cell r="H1422"/>
          <cell r="I1422"/>
          <cell r="J1422"/>
          <cell r="K1422"/>
          <cell r="L1422"/>
          <cell r="M1422"/>
          <cell r="N1422"/>
          <cell r="O1422"/>
          <cell r="P1422"/>
          <cell r="Q1422"/>
          <cell r="R1422"/>
          <cell r="S1422"/>
          <cell r="T1422"/>
          <cell r="U1422"/>
          <cell r="V1422"/>
          <cell r="W1422"/>
          <cell r="X1422"/>
          <cell r="Y1422"/>
          <cell r="Z1422"/>
          <cell r="AA1422"/>
          <cell r="AB1422"/>
          <cell r="AC1422"/>
          <cell r="AD1422"/>
          <cell r="AE1422"/>
          <cell r="AF1422"/>
          <cell r="AG1422"/>
          <cell r="AH1422"/>
          <cell r="AI1422"/>
          <cell r="AJ1422"/>
          <cell r="AK1422"/>
          <cell r="AL1422"/>
          <cell r="AM1422"/>
          <cell r="AN1422"/>
          <cell r="AO1422"/>
          <cell r="AP1422"/>
          <cell r="AQ1422"/>
          <cell r="AR1422"/>
          <cell r="AS1422"/>
          <cell r="AT1422"/>
          <cell r="AU1422"/>
        </row>
        <row r="1423">
          <cell r="A1423"/>
          <cell r="B1423"/>
          <cell r="C1423"/>
          <cell r="D1423"/>
          <cell r="E1423"/>
          <cell r="F1423"/>
          <cell r="G1423"/>
          <cell r="H1423"/>
          <cell r="I1423"/>
          <cell r="J1423"/>
          <cell r="K1423"/>
          <cell r="L1423"/>
          <cell r="M1423"/>
          <cell r="N1423"/>
          <cell r="O1423"/>
          <cell r="P1423"/>
          <cell r="Q1423"/>
          <cell r="R1423"/>
          <cell r="S1423"/>
          <cell r="T1423"/>
          <cell r="U1423"/>
          <cell r="V1423"/>
          <cell r="W1423"/>
          <cell r="X1423"/>
          <cell r="Y1423"/>
          <cell r="Z1423"/>
          <cell r="AA1423"/>
          <cell r="AB1423"/>
          <cell r="AC1423"/>
          <cell r="AD1423"/>
          <cell r="AE1423"/>
          <cell r="AF1423"/>
          <cell r="AG1423"/>
          <cell r="AH1423"/>
          <cell r="AI1423"/>
          <cell r="AJ1423"/>
          <cell r="AK1423"/>
          <cell r="AL1423"/>
          <cell r="AM1423"/>
          <cell r="AN1423"/>
          <cell r="AO1423"/>
          <cell r="AP1423"/>
          <cell r="AQ1423"/>
          <cell r="AR1423"/>
          <cell r="AS1423"/>
          <cell r="AT1423"/>
          <cell r="AU1423"/>
        </row>
        <row r="1424">
          <cell r="A1424"/>
          <cell r="B1424"/>
          <cell r="C1424"/>
          <cell r="D1424"/>
          <cell r="E1424"/>
          <cell r="F1424"/>
          <cell r="G1424"/>
          <cell r="H1424"/>
          <cell r="I1424"/>
          <cell r="J1424"/>
          <cell r="K1424"/>
          <cell r="L1424"/>
          <cell r="M1424"/>
          <cell r="N1424"/>
          <cell r="O1424"/>
          <cell r="P1424"/>
          <cell r="Q1424"/>
          <cell r="R1424"/>
          <cell r="S1424"/>
          <cell r="T1424"/>
          <cell r="U1424"/>
          <cell r="V1424"/>
          <cell r="W1424"/>
          <cell r="X1424"/>
          <cell r="Y1424"/>
          <cell r="Z1424"/>
          <cell r="AA1424"/>
          <cell r="AB1424"/>
          <cell r="AC1424"/>
          <cell r="AD1424"/>
          <cell r="AE1424"/>
          <cell r="AF1424"/>
          <cell r="AG1424"/>
          <cell r="AH1424"/>
          <cell r="AI1424"/>
          <cell r="AJ1424"/>
          <cell r="AK1424"/>
          <cell r="AL1424"/>
          <cell r="AM1424"/>
          <cell r="AN1424"/>
          <cell r="AO1424"/>
          <cell r="AP1424"/>
          <cell r="AQ1424"/>
          <cell r="AR1424"/>
          <cell r="AS1424"/>
          <cell r="AT1424"/>
          <cell r="AU1424"/>
        </row>
        <row r="1425">
          <cell r="A1425"/>
          <cell r="B1425"/>
          <cell r="C1425"/>
          <cell r="D1425"/>
          <cell r="E1425"/>
          <cell r="F1425"/>
          <cell r="G1425"/>
          <cell r="H1425"/>
          <cell r="I1425"/>
          <cell r="J1425"/>
          <cell r="K1425"/>
          <cell r="L1425"/>
          <cell r="M1425"/>
          <cell r="N1425"/>
          <cell r="O1425"/>
          <cell r="P1425"/>
          <cell r="Q1425"/>
          <cell r="R1425"/>
          <cell r="S1425"/>
          <cell r="T1425"/>
          <cell r="U1425"/>
          <cell r="V1425"/>
          <cell r="W1425"/>
          <cell r="X1425"/>
          <cell r="Y1425"/>
          <cell r="Z1425"/>
          <cell r="AA1425"/>
          <cell r="AB1425"/>
          <cell r="AC1425"/>
          <cell r="AD1425"/>
          <cell r="AE1425"/>
          <cell r="AF1425"/>
          <cell r="AG1425"/>
          <cell r="AH1425"/>
          <cell r="AI1425"/>
          <cell r="AJ1425"/>
          <cell r="AK1425"/>
          <cell r="AL1425"/>
          <cell r="AM1425"/>
          <cell r="AN1425"/>
          <cell r="AO1425"/>
          <cell r="AP1425"/>
          <cell r="AQ1425"/>
          <cell r="AR1425"/>
          <cell r="AS1425"/>
          <cell r="AT1425"/>
          <cell r="AU1425"/>
        </row>
        <row r="1426">
          <cell r="A1426"/>
          <cell r="B1426"/>
          <cell r="C1426"/>
          <cell r="D1426"/>
          <cell r="E1426"/>
          <cell r="F1426"/>
          <cell r="G1426"/>
          <cell r="H1426"/>
          <cell r="I1426"/>
          <cell r="J1426"/>
          <cell r="K1426"/>
          <cell r="L1426"/>
          <cell r="M1426"/>
          <cell r="N1426"/>
          <cell r="O1426"/>
          <cell r="P1426"/>
          <cell r="Q1426"/>
          <cell r="R1426"/>
          <cell r="S1426"/>
          <cell r="T1426"/>
          <cell r="U1426"/>
          <cell r="V1426"/>
          <cell r="W1426"/>
          <cell r="X1426"/>
          <cell r="Y1426"/>
          <cell r="Z1426"/>
          <cell r="AA1426"/>
          <cell r="AB1426"/>
          <cell r="AC1426"/>
          <cell r="AD1426"/>
          <cell r="AE1426"/>
          <cell r="AF1426"/>
          <cell r="AG1426"/>
          <cell r="AH1426"/>
          <cell r="AI1426"/>
          <cell r="AJ1426"/>
          <cell r="AK1426"/>
          <cell r="AL1426"/>
          <cell r="AM1426"/>
          <cell r="AN1426"/>
          <cell r="AO1426"/>
          <cell r="AP1426"/>
          <cell r="AQ1426"/>
          <cell r="AR1426"/>
          <cell r="AS1426"/>
          <cell r="AT1426"/>
          <cell r="AU1426"/>
        </row>
        <row r="1427">
          <cell r="A1427"/>
          <cell r="B1427"/>
          <cell r="C1427"/>
          <cell r="D1427"/>
          <cell r="E1427"/>
          <cell r="F1427"/>
          <cell r="G1427"/>
          <cell r="H1427"/>
          <cell r="I1427"/>
          <cell r="J1427"/>
          <cell r="K1427"/>
          <cell r="L1427"/>
          <cell r="M1427"/>
          <cell r="N1427"/>
          <cell r="O1427"/>
          <cell r="P1427"/>
          <cell r="Q1427"/>
          <cell r="R1427"/>
          <cell r="S1427"/>
          <cell r="T1427"/>
          <cell r="U1427"/>
          <cell r="V1427"/>
          <cell r="W1427"/>
          <cell r="X1427"/>
          <cell r="Y1427"/>
          <cell r="Z1427"/>
          <cell r="AA1427"/>
          <cell r="AB1427"/>
          <cell r="AC1427"/>
          <cell r="AD1427"/>
          <cell r="AE1427"/>
          <cell r="AF1427"/>
          <cell r="AG1427"/>
          <cell r="AH1427"/>
          <cell r="AI1427"/>
          <cell r="AJ1427"/>
          <cell r="AK1427"/>
          <cell r="AL1427"/>
          <cell r="AM1427"/>
          <cell r="AN1427"/>
          <cell r="AO1427"/>
          <cell r="AP1427"/>
          <cell r="AQ1427"/>
          <cell r="AR1427"/>
          <cell r="AS1427"/>
          <cell r="AT1427"/>
          <cell r="AU1427"/>
        </row>
        <row r="1428">
          <cell r="A1428"/>
          <cell r="B1428"/>
          <cell r="C1428"/>
          <cell r="D1428"/>
          <cell r="E1428"/>
          <cell r="F1428"/>
          <cell r="G1428"/>
          <cell r="H1428"/>
          <cell r="I1428"/>
          <cell r="J1428"/>
          <cell r="K1428"/>
          <cell r="L1428"/>
          <cell r="M1428"/>
          <cell r="N1428"/>
          <cell r="O1428"/>
          <cell r="P1428"/>
          <cell r="Q1428"/>
          <cell r="R1428"/>
          <cell r="S1428"/>
          <cell r="T1428"/>
          <cell r="U1428"/>
          <cell r="V1428"/>
          <cell r="W1428"/>
          <cell r="X1428"/>
          <cell r="Y1428"/>
          <cell r="Z1428"/>
          <cell r="AA1428"/>
          <cell r="AB1428"/>
          <cell r="AC1428"/>
          <cell r="AD1428"/>
          <cell r="AE1428"/>
          <cell r="AF1428"/>
          <cell r="AG1428"/>
          <cell r="AH1428"/>
          <cell r="AI1428"/>
          <cell r="AJ1428"/>
          <cell r="AK1428"/>
          <cell r="AL1428"/>
          <cell r="AM1428"/>
          <cell r="AN1428"/>
          <cell r="AO1428"/>
          <cell r="AP1428"/>
          <cell r="AQ1428"/>
          <cell r="AR1428"/>
          <cell r="AS1428"/>
          <cell r="AT1428"/>
          <cell r="AU1428"/>
        </row>
        <row r="1429">
          <cell r="A1429"/>
          <cell r="B1429"/>
          <cell r="C1429"/>
          <cell r="D1429"/>
          <cell r="E1429"/>
          <cell r="F1429"/>
          <cell r="G1429"/>
          <cell r="H1429"/>
          <cell r="I1429"/>
          <cell r="J1429"/>
          <cell r="K1429"/>
          <cell r="L1429"/>
          <cell r="M1429"/>
          <cell r="N1429"/>
          <cell r="O1429"/>
          <cell r="P1429"/>
          <cell r="Q1429"/>
          <cell r="R1429"/>
          <cell r="S1429"/>
          <cell r="T1429"/>
          <cell r="U1429"/>
          <cell r="V1429"/>
          <cell r="W1429"/>
          <cell r="X1429"/>
          <cell r="Y1429"/>
          <cell r="Z1429"/>
          <cell r="AA1429"/>
          <cell r="AB1429"/>
          <cell r="AC1429"/>
          <cell r="AD1429"/>
          <cell r="AE1429"/>
          <cell r="AF1429"/>
          <cell r="AG1429"/>
          <cell r="AH1429"/>
          <cell r="AI1429"/>
          <cell r="AJ1429"/>
          <cell r="AK1429"/>
          <cell r="AL1429"/>
          <cell r="AM1429"/>
          <cell r="AN1429"/>
          <cell r="AO1429"/>
          <cell r="AP1429"/>
          <cell r="AQ1429"/>
          <cell r="AR1429"/>
          <cell r="AS1429"/>
          <cell r="AT1429"/>
          <cell r="AU1429"/>
        </row>
        <row r="1430">
          <cell r="A1430"/>
          <cell r="B1430"/>
          <cell r="C1430"/>
          <cell r="D1430"/>
          <cell r="E1430"/>
          <cell r="F1430"/>
          <cell r="G1430"/>
          <cell r="H1430"/>
          <cell r="I1430"/>
          <cell r="J1430"/>
          <cell r="K1430"/>
          <cell r="L1430"/>
          <cell r="M1430"/>
          <cell r="N1430"/>
          <cell r="O1430"/>
          <cell r="P1430"/>
          <cell r="Q1430"/>
          <cell r="R1430"/>
          <cell r="S1430"/>
          <cell r="T1430"/>
          <cell r="U1430"/>
          <cell r="V1430"/>
          <cell r="W1430"/>
          <cell r="X1430"/>
          <cell r="Y1430"/>
          <cell r="Z1430"/>
          <cell r="AA1430"/>
          <cell r="AB1430"/>
          <cell r="AC1430"/>
          <cell r="AD1430"/>
          <cell r="AE1430"/>
          <cell r="AF1430"/>
          <cell r="AG1430"/>
          <cell r="AH1430"/>
          <cell r="AI1430"/>
          <cell r="AJ1430"/>
          <cell r="AK1430"/>
          <cell r="AL1430"/>
          <cell r="AM1430"/>
          <cell r="AN1430"/>
          <cell r="AO1430"/>
          <cell r="AP1430"/>
          <cell r="AQ1430"/>
          <cell r="AR1430"/>
          <cell r="AS1430"/>
          <cell r="AT1430"/>
          <cell r="AU1430"/>
        </row>
        <row r="1431">
          <cell r="A1431"/>
          <cell r="B1431"/>
          <cell r="C1431"/>
          <cell r="D1431"/>
          <cell r="E1431"/>
          <cell r="F1431"/>
          <cell r="G1431"/>
          <cell r="H1431"/>
          <cell r="I1431"/>
          <cell r="J1431"/>
          <cell r="K1431"/>
          <cell r="L1431"/>
          <cell r="M1431"/>
          <cell r="N1431"/>
          <cell r="O1431"/>
          <cell r="P1431"/>
          <cell r="Q1431"/>
          <cell r="R1431"/>
          <cell r="S1431"/>
          <cell r="T1431"/>
          <cell r="U1431"/>
          <cell r="V1431"/>
          <cell r="W1431"/>
          <cell r="X1431"/>
          <cell r="Y1431"/>
          <cell r="Z1431"/>
          <cell r="AA1431"/>
          <cell r="AB1431"/>
          <cell r="AC1431"/>
          <cell r="AD1431"/>
          <cell r="AE1431"/>
          <cell r="AF1431"/>
          <cell r="AG1431"/>
          <cell r="AH1431"/>
          <cell r="AI1431"/>
          <cell r="AJ1431"/>
          <cell r="AK1431"/>
          <cell r="AL1431"/>
          <cell r="AM1431"/>
          <cell r="AN1431"/>
          <cell r="AO1431"/>
          <cell r="AP1431"/>
          <cell r="AQ1431"/>
          <cell r="AR1431"/>
          <cell r="AS1431"/>
          <cell r="AT1431"/>
          <cell r="AU1431"/>
        </row>
        <row r="1432">
          <cell r="A1432"/>
          <cell r="B1432"/>
          <cell r="C1432"/>
          <cell r="D1432"/>
          <cell r="E1432"/>
          <cell r="F1432"/>
          <cell r="G1432"/>
          <cell r="H1432"/>
          <cell r="I1432"/>
          <cell r="J1432"/>
          <cell r="K1432"/>
          <cell r="L1432"/>
          <cell r="M1432"/>
          <cell r="N1432"/>
          <cell r="O1432"/>
          <cell r="P1432"/>
          <cell r="Q1432"/>
          <cell r="R1432"/>
          <cell r="S1432"/>
          <cell r="T1432"/>
          <cell r="U1432"/>
          <cell r="V1432"/>
          <cell r="W1432"/>
          <cell r="X1432"/>
          <cell r="Y1432"/>
          <cell r="Z1432"/>
          <cell r="AA1432"/>
          <cell r="AB1432"/>
          <cell r="AC1432"/>
          <cell r="AD1432"/>
          <cell r="AE1432"/>
          <cell r="AF1432"/>
          <cell r="AG1432"/>
          <cell r="AH1432"/>
          <cell r="AI1432"/>
          <cell r="AJ1432"/>
          <cell r="AK1432"/>
          <cell r="AL1432"/>
          <cell r="AM1432"/>
          <cell r="AN1432"/>
          <cell r="AO1432"/>
          <cell r="AP1432"/>
          <cell r="AQ1432"/>
          <cell r="AR1432"/>
          <cell r="AS1432"/>
          <cell r="AT1432"/>
          <cell r="AU1432"/>
        </row>
        <row r="1433">
          <cell r="A1433"/>
          <cell r="B1433"/>
          <cell r="C1433"/>
          <cell r="D1433"/>
          <cell r="E1433"/>
          <cell r="F1433"/>
          <cell r="G1433"/>
          <cell r="H1433"/>
          <cell r="I1433"/>
          <cell r="J1433"/>
          <cell r="K1433"/>
          <cell r="L1433"/>
          <cell r="M1433"/>
          <cell r="N1433"/>
          <cell r="O1433"/>
          <cell r="P1433"/>
          <cell r="Q1433"/>
          <cell r="R1433"/>
          <cell r="S1433"/>
          <cell r="T1433"/>
          <cell r="U1433"/>
          <cell r="V1433"/>
          <cell r="W1433"/>
          <cell r="X1433"/>
          <cell r="Y1433"/>
          <cell r="Z1433"/>
          <cell r="AA1433"/>
          <cell r="AB1433"/>
          <cell r="AC1433"/>
          <cell r="AD1433"/>
          <cell r="AE1433"/>
          <cell r="AF1433"/>
          <cell r="AG1433"/>
          <cell r="AH1433"/>
          <cell r="AI1433"/>
          <cell r="AJ1433"/>
          <cell r="AK1433"/>
          <cell r="AL1433"/>
          <cell r="AM1433"/>
          <cell r="AN1433"/>
          <cell r="AO1433"/>
          <cell r="AP1433"/>
          <cell r="AQ1433"/>
          <cell r="AR1433"/>
          <cell r="AS1433"/>
          <cell r="AT1433"/>
          <cell r="AU1433"/>
        </row>
        <row r="1434">
          <cell r="A1434"/>
          <cell r="B1434"/>
          <cell r="C1434"/>
          <cell r="D1434"/>
          <cell r="E1434"/>
          <cell r="F1434"/>
          <cell r="G1434"/>
          <cell r="H1434"/>
          <cell r="I1434"/>
          <cell r="J1434"/>
          <cell r="K1434"/>
          <cell r="L1434"/>
          <cell r="M1434"/>
          <cell r="N1434"/>
          <cell r="O1434"/>
          <cell r="P1434"/>
          <cell r="Q1434"/>
          <cell r="R1434"/>
          <cell r="S1434"/>
          <cell r="T1434"/>
          <cell r="U1434"/>
          <cell r="V1434"/>
          <cell r="W1434"/>
          <cell r="X1434"/>
          <cell r="Y1434"/>
          <cell r="Z1434"/>
          <cell r="AA1434"/>
          <cell r="AB1434"/>
          <cell r="AC1434"/>
          <cell r="AD1434"/>
          <cell r="AE1434"/>
          <cell r="AF1434"/>
          <cell r="AG1434"/>
          <cell r="AH1434"/>
          <cell r="AI1434"/>
          <cell r="AJ1434"/>
          <cell r="AK1434"/>
          <cell r="AL1434"/>
          <cell r="AM1434"/>
          <cell r="AN1434"/>
          <cell r="AO1434"/>
          <cell r="AP1434"/>
          <cell r="AQ1434"/>
          <cell r="AR1434"/>
          <cell r="AS1434"/>
          <cell r="AT1434"/>
          <cell r="AU1434"/>
        </row>
        <row r="1435">
          <cell r="A1435"/>
          <cell r="B1435"/>
          <cell r="C1435"/>
          <cell r="D1435"/>
          <cell r="E1435"/>
          <cell r="F1435"/>
          <cell r="G1435"/>
          <cell r="H1435"/>
          <cell r="I1435"/>
          <cell r="J1435"/>
          <cell r="K1435"/>
          <cell r="L1435"/>
          <cell r="M1435"/>
          <cell r="N1435"/>
          <cell r="O1435"/>
          <cell r="P1435"/>
          <cell r="Q1435"/>
          <cell r="R1435"/>
          <cell r="S1435"/>
          <cell r="T1435"/>
          <cell r="U1435"/>
          <cell r="V1435"/>
          <cell r="W1435"/>
          <cell r="X1435"/>
          <cell r="Y1435"/>
          <cell r="Z1435"/>
          <cell r="AA1435"/>
          <cell r="AB1435"/>
          <cell r="AC1435"/>
          <cell r="AD1435"/>
          <cell r="AE1435"/>
          <cell r="AF1435"/>
          <cell r="AG1435"/>
          <cell r="AH1435"/>
          <cell r="AI1435"/>
          <cell r="AJ1435"/>
          <cell r="AK1435"/>
          <cell r="AL1435"/>
          <cell r="AM1435"/>
          <cell r="AN1435"/>
          <cell r="AO1435"/>
          <cell r="AP1435"/>
          <cell r="AQ1435"/>
          <cell r="AR1435"/>
          <cell r="AS1435"/>
          <cell r="AT1435"/>
          <cell r="AU1435"/>
        </row>
        <row r="1436">
          <cell r="A1436"/>
          <cell r="B1436"/>
          <cell r="C1436"/>
          <cell r="D1436"/>
          <cell r="E1436"/>
          <cell r="F1436"/>
          <cell r="G1436"/>
          <cell r="H1436"/>
          <cell r="I1436"/>
          <cell r="J1436"/>
          <cell r="K1436"/>
          <cell r="L1436"/>
          <cell r="M1436"/>
          <cell r="N1436"/>
          <cell r="O1436"/>
          <cell r="P1436"/>
          <cell r="Q1436"/>
          <cell r="R1436"/>
          <cell r="S1436"/>
          <cell r="T1436"/>
          <cell r="U1436"/>
          <cell r="V1436"/>
          <cell r="W1436"/>
          <cell r="X1436"/>
          <cell r="Y1436"/>
          <cell r="Z1436"/>
          <cell r="AA1436"/>
          <cell r="AB1436"/>
          <cell r="AC1436"/>
          <cell r="AD1436"/>
          <cell r="AE1436"/>
          <cell r="AF1436"/>
          <cell r="AG1436"/>
          <cell r="AH1436"/>
          <cell r="AI1436"/>
          <cell r="AJ1436"/>
          <cell r="AK1436"/>
          <cell r="AL1436"/>
          <cell r="AM1436"/>
          <cell r="AN1436"/>
          <cell r="AO1436"/>
          <cell r="AP1436"/>
          <cell r="AQ1436"/>
          <cell r="AR1436"/>
          <cell r="AS1436"/>
          <cell r="AT1436"/>
          <cell r="AU1436"/>
        </row>
        <row r="1437">
          <cell r="A1437"/>
          <cell r="B1437"/>
          <cell r="C1437"/>
          <cell r="D1437"/>
          <cell r="E1437"/>
          <cell r="F1437"/>
          <cell r="G1437"/>
          <cell r="H1437"/>
          <cell r="I1437"/>
          <cell r="J1437"/>
          <cell r="K1437"/>
          <cell r="L1437"/>
          <cell r="M1437"/>
          <cell r="N1437"/>
          <cell r="O1437"/>
          <cell r="P1437"/>
          <cell r="Q1437"/>
          <cell r="R1437"/>
          <cell r="S1437"/>
          <cell r="T1437"/>
          <cell r="U1437"/>
          <cell r="V1437"/>
          <cell r="W1437"/>
          <cell r="X1437"/>
          <cell r="Y1437"/>
          <cell r="Z1437"/>
          <cell r="AA1437"/>
          <cell r="AB1437"/>
          <cell r="AC1437"/>
          <cell r="AD1437"/>
          <cell r="AE1437"/>
          <cell r="AF1437"/>
          <cell r="AG1437"/>
          <cell r="AH1437"/>
          <cell r="AI1437"/>
          <cell r="AJ1437"/>
          <cell r="AK1437"/>
          <cell r="AL1437"/>
          <cell r="AM1437"/>
          <cell r="AN1437"/>
          <cell r="AO1437"/>
          <cell r="AP1437"/>
          <cell r="AQ1437"/>
          <cell r="AR1437"/>
          <cell r="AS1437"/>
          <cell r="AT1437"/>
          <cell r="AU1437"/>
        </row>
        <row r="1438">
          <cell r="A1438"/>
          <cell r="B1438"/>
          <cell r="C1438"/>
          <cell r="D1438"/>
          <cell r="E1438"/>
          <cell r="F1438"/>
          <cell r="G1438"/>
          <cell r="H1438"/>
          <cell r="I1438"/>
          <cell r="J1438"/>
          <cell r="K1438"/>
          <cell r="L1438"/>
          <cell r="M1438"/>
          <cell r="N1438"/>
          <cell r="O1438"/>
          <cell r="P1438"/>
          <cell r="Q1438"/>
          <cell r="R1438"/>
          <cell r="S1438"/>
          <cell r="T1438"/>
          <cell r="U1438"/>
          <cell r="V1438"/>
          <cell r="W1438"/>
          <cell r="X1438"/>
          <cell r="Y1438"/>
          <cell r="Z1438"/>
          <cell r="AA1438"/>
          <cell r="AB1438"/>
          <cell r="AC1438"/>
          <cell r="AD1438"/>
          <cell r="AE1438"/>
          <cell r="AF1438"/>
          <cell r="AG1438"/>
          <cell r="AH1438"/>
          <cell r="AI1438"/>
          <cell r="AJ1438"/>
          <cell r="AK1438"/>
          <cell r="AL1438"/>
          <cell r="AM1438"/>
          <cell r="AN1438"/>
          <cell r="AO1438"/>
          <cell r="AP1438"/>
          <cell r="AQ1438"/>
          <cell r="AR1438"/>
          <cell r="AS1438"/>
          <cell r="AT1438"/>
          <cell r="AU1438"/>
        </row>
        <row r="1439">
          <cell r="A1439"/>
          <cell r="B1439"/>
          <cell r="C1439"/>
          <cell r="D1439"/>
          <cell r="E1439"/>
          <cell r="F1439"/>
          <cell r="G1439"/>
          <cell r="H1439"/>
          <cell r="I1439"/>
          <cell r="J1439"/>
          <cell r="K1439"/>
          <cell r="L1439"/>
          <cell r="M1439"/>
          <cell r="N1439"/>
          <cell r="O1439"/>
          <cell r="P1439"/>
          <cell r="Q1439"/>
          <cell r="R1439"/>
          <cell r="S1439"/>
          <cell r="T1439"/>
          <cell r="U1439"/>
          <cell r="V1439"/>
          <cell r="W1439"/>
          <cell r="X1439"/>
          <cell r="Y1439"/>
          <cell r="Z1439"/>
          <cell r="AA1439"/>
          <cell r="AB1439"/>
          <cell r="AC1439"/>
          <cell r="AD1439"/>
          <cell r="AE1439"/>
          <cell r="AF1439"/>
          <cell r="AG1439"/>
          <cell r="AH1439"/>
          <cell r="AI1439"/>
          <cell r="AJ1439"/>
          <cell r="AK1439"/>
          <cell r="AL1439"/>
          <cell r="AM1439"/>
          <cell r="AN1439"/>
          <cell r="AO1439"/>
          <cell r="AP1439"/>
          <cell r="AQ1439"/>
          <cell r="AR1439"/>
          <cell r="AS1439"/>
          <cell r="AT1439"/>
          <cell r="AU1439"/>
        </row>
        <row r="1440">
          <cell r="A1440"/>
          <cell r="B1440"/>
          <cell r="C1440"/>
          <cell r="D1440"/>
          <cell r="E1440"/>
          <cell r="F1440"/>
          <cell r="G1440"/>
          <cell r="H1440"/>
          <cell r="I1440"/>
          <cell r="J1440"/>
          <cell r="K1440"/>
          <cell r="L1440"/>
          <cell r="M1440"/>
          <cell r="N1440"/>
          <cell r="O1440"/>
          <cell r="P1440"/>
          <cell r="Q1440"/>
          <cell r="R1440"/>
          <cell r="S1440"/>
          <cell r="T1440"/>
          <cell r="U1440"/>
          <cell r="V1440"/>
          <cell r="W1440"/>
          <cell r="X1440"/>
          <cell r="Y1440"/>
          <cell r="Z1440"/>
          <cell r="AA1440"/>
          <cell r="AB1440"/>
          <cell r="AC1440"/>
          <cell r="AD1440"/>
          <cell r="AE1440"/>
          <cell r="AF1440"/>
          <cell r="AG1440"/>
          <cell r="AH1440"/>
          <cell r="AI1440"/>
          <cell r="AJ1440"/>
          <cell r="AK1440"/>
          <cell r="AL1440"/>
          <cell r="AM1440"/>
          <cell r="AN1440"/>
          <cell r="AO1440"/>
          <cell r="AP1440"/>
          <cell r="AQ1440"/>
          <cell r="AR1440"/>
          <cell r="AS1440"/>
          <cell r="AT1440"/>
          <cell r="AU1440"/>
        </row>
        <row r="1441">
          <cell r="A1441"/>
          <cell r="B1441"/>
          <cell r="C1441"/>
          <cell r="D1441"/>
          <cell r="E1441"/>
          <cell r="F1441"/>
          <cell r="G1441"/>
          <cell r="H1441"/>
          <cell r="I1441"/>
          <cell r="J1441"/>
          <cell r="K1441"/>
          <cell r="L1441"/>
          <cell r="M1441"/>
          <cell r="N1441"/>
          <cell r="O1441"/>
          <cell r="P1441"/>
          <cell r="Q1441"/>
          <cell r="R1441"/>
          <cell r="S1441"/>
          <cell r="T1441"/>
          <cell r="U1441"/>
          <cell r="V1441"/>
          <cell r="W1441"/>
          <cell r="X1441"/>
          <cell r="Y1441"/>
          <cell r="Z1441"/>
          <cell r="AA1441"/>
          <cell r="AB1441"/>
          <cell r="AC1441"/>
          <cell r="AD1441"/>
          <cell r="AE1441"/>
          <cell r="AF1441"/>
          <cell r="AG1441"/>
          <cell r="AH1441"/>
          <cell r="AI1441"/>
          <cell r="AJ1441"/>
          <cell r="AK1441"/>
          <cell r="AL1441"/>
          <cell r="AM1441"/>
          <cell r="AN1441"/>
          <cell r="AO1441"/>
          <cell r="AP1441"/>
          <cell r="AQ1441"/>
          <cell r="AR1441"/>
          <cell r="AS1441"/>
          <cell r="AT1441"/>
          <cell r="AU1441"/>
        </row>
        <row r="1442">
          <cell r="A1442"/>
          <cell r="B1442"/>
          <cell r="C1442"/>
          <cell r="D1442"/>
          <cell r="E1442"/>
          <cell r="F1442"/>
          <cell r="G1442"/>
          <cell r="H1442"/>
          <cell r="I1442"/>
          <cell r="J1442"/>
          <cell r="K1442"/>
          <cell r="L1442"/>
          <cell r="M1442"/>
          <cell r="N1442"/>
          <cell r="O1442"/>
          <cell r="P1442"/>
          <cell r="Q1442"/>
          <cell r="R1442"/>
          <cell r="S1442"/>
          <cell r="T1442"/>
          <cell r="U1442"/>
          <cell r="V1442"/>
          <cell r="W1442"/>
          <cell r="X1442"/>
          <cell r="Y1442"/>
          <cell r="Z1442"/>
          <cell r="AA1442"/>
          <cell r="AB1442"/>
          <cell r="AC1442"/>
          <cell r="AD1442"/>
          <cell r="AE1442"/>
          <cell r="AF1442"/>
          <cell r="AG1442"/>
          <cell r="AH1442"/>
          <cell r="AI1442"/>
          <cell r="AJ1442"/>
          <cell r="AK1442"/>
          <cell r="AL1442"/>
          <cell r="AM1442"/>
          <cell r="AN1442"/>
          <cell r="AO1442"/>
          <cell r="AP1442"/>
          <cell r="AQ1442"/>
          <cell r="AR1442"/>
          <cell r="AS1442"/>
          <cell r="AT1442"/>
          <cell r="AU1442"/>
        </row>
        <row r="1443">
          <cell r="A1443"/>
          <cell r="B1443"/>
          <cell r="C1443"/>
          <cell r="D1443"/>
          <cell r="E1443"/>
          <cell r="F1443"/>
          <cell r="G1443"/>
          <cell r="H1443"/>
          <cell r="I1443"/>
          <cell r="J1443"/>
          <cell r="K1443"/>
          <cell r="L1443"/>
          <cell r="M1443"/>
          <cell r="N1443"/>
          <cell r="O1443"/>
          <cell r="P1443"/>
          <cell r="Q1443"/>
          <cell r="R1443"/>
          <cell r="S1443"/>
          <cell r="T1443"/>
          <cell r="U1443"/>
          <cell r="V1443"/>
          <cell r="W1443"/>
          <cell r="X1443"/>
          <cell r="Y1443"/>
          <cell r="Z1443"/>
          <cell r="AA1443"/>
          <cell r="AB1443"/>
          <cell r="AC1443"/>
          <cell r="AD1443"/>
          <cell r="AE1443"/>
          <cell r="AF1443"/>
          <cell r="AG1443"/>
          <cell r="AH1443"/>
          <cell r="AI1443"/>
          <cell r="AJ1443"/>
          <cell r="AK1443"/>
          <cell r="AL1443"/>
          <cell r="AM1443"/>
          <cell r="AN1443"/>
          <cell r="AO1443"/>
          <cell r="AP1443"/>
          <cell r="AQ1443"/>
          <cell r="AR1443"/>
          <cell r="AS1443"/>
          <cell r="AT1443"/>
          <cell r="AU1443"/>
        </row>
        <row r="1444">
          <cell r="A1444"/>
          <cell r="B1444"/>
          <cell r="C1444"/>
          <cell r="D1444"/>
          <cell r="E1444"/>
          <cell r="F1444"/>
          <cell r="G1444"/>
          <cell r="H1444"/>
          <cell r="I1444"/>
          <cell r="J1444"/>
          <cell r="K1444"/>
          <cell r="L1444"/>
          <cell r="M1444"/>
          <cell r="N1444"/>
          <cell r="O1444"/>
          <cell r="P1444"/>
          <cell r="Q1444"/>
          <cell r="R1444"/>
          <cell r="S1444"/>
          <cell r="T1444"/>
          <cell r="U1444"/>
          <cell r="V1444"/>
          <cell r="W1444"/>
          <cell r="X1444"/>
          <cell r="Y1444"/>
          <cell r="Z1444"/>
          <cell r="AA1444"/>
          <cell r="AB1444"/>
          <cell r="AC1444"/>
          <cell r="AD1444"/>
          <cell r="AE1444"/>
          <cell r="AF1444"/>
          <cell r="AG1444"/>
          <cell r="AH1444"/>
          <cell r="AI1444"/>
          <cell r="AJ1444"/>
          <cell r="AK1444"/>
          <cell r="AL1444"/>
          <cell r="AM1444"/>
          <cell r="AN1444"/>
          <cell r="AO1444"/>
          <cell r="AP1444"/>
          <cell r="AQ1444"/>
          <cell r="AR1444"/>
          <cell r="AS1444"/>
          <cell r="AT1444"/>
          <cell r="AU1444"/>
        </row>
        <row r="1445">
          <cell r="A1445"/>
          <cell r="B1445"/>
          <cell r="C1445"/>
          <cell r="D1445"/>
          <cell r="E1445"/>
          <cell r="F1445"/>
          <cell r="G1445"/>
          <cell r="H1445"/>
          <cell r="I1445"/>
          <cell r="J1445"/>
          <cell r="K1445"/>
          <cell r="L1445"/>
          <cell r="M1445"/>
          <cell r="N1445"/>
          <cell r="O1445"/>
          <cell r="P1445"/>
          <cell r="Q1445"/>
          <cell r="R1445"/>
          <cell r="S1445"/>
          <cell r="T1445"/>
          <cell r="U1445"/>
          <cell r="V1445"/>
          <cell r="W1445"/>
          <cell r="X1445"/>
          <cell r="Y1445"/>
          <cell r="Z1445"/>
          <cell r="AA1445"/>
          <cell r="AB1445"/>
          <cell r="AC1445"/>
          <cell r="AD1445"/>
          <cell r="AE1445"/>
          <cell r="AF1445"/>
          <cell r="AG1445"/>
          <cell r="AH1445"/>
          <cell r="AI1445"/>
          <cell r="AJ1445"/>
          <cell r="AK1445"/>
          <cell r="AL1445"/>
          <cell r="AM1445"/>
          <cell r="AN1445"/>
          <cell r="AO1445"/>
          <cell r="AP1445"/>
          <cell r="AQ1445"/>
          <cell r="AR1445"/>
          <cell r="AS1445"/>
          <cell r="AT1445"/>
          <cell r="AU1445"/>
        </row>
        <row r="1446">
          <cell r="A1446"/>
          <cell r="B1446"/>
          <cell r="C1446"/>
          <cell r="D1446"/>
          <cell r="E1446"/>
          <cell r="F1446"/>
          <cell r="G1446"/>
          <cell r="H1446"/>
          <cell r="I1446"/>
          <cell r="J1446"/>
          <cell r="K1446"/>
          <cell r="L1446"/>
          <cell r="M1446"/>
          <cell r="N1446"/>
          <cell r="O1446"/>
          <cell r="P1446"/>
          <cell r="Q1446"/>
          <cell r="R1446"/>
          <cell r="S1446"/>
          <cell r="T1446"/>
          <cell r="U1446"/>
          <cell r="V1446"/>
          <cell r="W1446"/>
          <cell r="X1446"/>
          <cell r="Y1446"/>
          <cell r="Z1446"/>
          <cell r="AA1446"/>
          <cell r="AB1446"/>
          <cell r="AC1446"/>
          <cell r="AD1446"/>
          <cell r="AE1446"/>
          <cell r="AF1446"/>
          <cell r="AG1446"/>
          <cell r="AH1446"/>
          <cell r="AI1446"/>
          <cell r="AJ1446"/>
          <cell r="AK1446"/>
          <cell r="AL1446"/>
          <cell r="AM1446"/>
          <cell r="AN1446"/>
          <cell r="AO1446"/>
          <cell r="AP1446"/>
          <cell r="AQ1446"/>
          <cell r="AR1446"/>
          <cell r="AS1446"/>
          <cell r="AT1446"/>
          <cell r="AU1446"/>
        </row>
        <row r="1447">
          <cell r="A1447"/>
          <cell r="B1447"/>
          <cell r="C1447"/>
          <cell r="D1447"/>
          <cell r="E1447"/>
          <cell r="F1447"/>
          <cell r="G1447"/>
          <cell r="H1447"/>
          <cell r="I1447"/>
          <cell r="J1447"/>
          <cell r="K1447"/>
          <cell r="L1447"/>
          <cell r="M1447"/>
          <cell r="N1447"/>
          <cell r="O1447"/>
          <cell r="P1447"/>
          <cell r="Q1447"/>
          <cell r="R1447"/>
          <cell r="S1447"/>
          <cell r="T1447"/>
          <cell r="U1447"/>
          <cell r="V1447"/>
          <cell r="W1447"/>
          <cell r="X1447"/>
          <cell r="Y1447"/>
          <cell r="Z1447"/>
          <cell r="AA1447"/>
          <cell r="AB1447"/>
          <cell r="AC1447"/>
          <cell r="AD1447"/>
          <cell r="AE1447"/>
          <cell r="AF1447"/>
          <cell r="AG1447"/>
          <cell r="AH1447"/>
          <cell r="AI1447"/>
          <cell r="AJ1447"/>
          <cell r="AK1447"/>
          <cell r="AL1447"/>
          <cell r="AM1447"/>
          <cell r="AN1447"/>
          <cell r="AO1447"/>
          <cell r="AP1447"/>
          <cell r="AQ1447"/>
          <cell r="AR1447"/>
          <cell r="AS1447"/>
          <cell r="AT1447"/>
          <cell r="AU1447"/>
        </row>
        <row r="1448">
          <cell r="A1448"/>
          <cell r="B1448"/>
          <cell r="C1448"/>
          <cell r="D1448"/>
          <cell r="E1448"/>
          <cell r="F1448"/>
          <cell r="G1448"/>
          <cell r="H1448"/>
          <cell r="I1448"/>
          <cell r="J1448"/>
          <cell r="K1448"/>
          <cell r="L1448"/>
          <cell r="M1448"/>
          <cell r="N1448"/>
          <cell r="O1448"/>
          <cell r="P1448"/>
          <cell r="Q1448"/>
          <cell r="R1448"/>
          <cell r="S1448"/>
          <cell r="T1448"/>
          <cell r="U1448"/>
          <cell r="V1448"/>
          <cell r="W1448"/>
          <cell r="X1448"/>
          <cell r="Y1448"/>
          <cell r="Z1448"/>
          <cell r="AA1448"/>
          <cell r="AB1448"/>
          <cell r="AC1448"/>
          <cell r="AD1448"/>
          <cell r="AE1448"/>
          <cell r="AF1448"/>
          <cell r="AG1448"/>
          <cell r="AH1448"/>
          <cell r="AI1448"/>
          <cell r="AJ1448"/>
          <cell r="AK1448"/>
          <cell r="AL1448"/>
          <cell r="AM1448"/>
          <cell r="AN1448"/>
          <cell r="AO1448"/>
          <cell r="AP1448"/>
          <cell r="AQ1448"/>
          <cell r="AR1448"/>
          <cell r="AS1448"/>
          <cell r="AT1448"/>
          <cell r="AU1448"/>
        </row>
        <row r="1449">
          <cell r="A1449"/>
          <cell r="B1449"/>
          <cell r="C1449"/>
          <cell r="D1449"/>
          <cell r="E1449"/>
          <cell r="F1449"/>
          <cell r="G1449"/>
          <cell r="H1449"/>
          <cell r="I1449"/>
          <cell r="J1449"/>
          <cell r="K1449"/>
          <cell r="L1449"/>
          <cell r="M1449"/>
          <cell r="N1449"/>
          <cell r="O1449"/>
          <cell r="P1449"/>
          <cell r="Q1449"/>
          <cell r="R1449"/>
          <cell r="S1449"/>
          <cell r="T1449"/>
          <cell r="U1449"/>
          <cell r="V1449"/>
          <cell r="W1449"/>
          <cell r="X1449"/>
          <cell r="Y1449"/>
          <cell r="Z1449"/>
          <cell r="AA1449"/>
          <cell r="AB1449"/>
          <cell r="AC1449"/>
          <cell r="AD1449"/>
          <cell r="AE1449"/>
          <cell r="AF1449"/>
          <cell r="AG1449"/>
          <cell r="AH1449"/>
          <cell r="AI1449"/>
          <cell r="AJ1449"/>
          <cell r="AK1449"/>
          <cell r="AL1449"/>
          <cell r="AM1449"/>
          <cell r="AN1449"/>
          <cell r="AO1449"/>
          <cell r="AP1449"/>
          <cell r="AQ1449"/>
          <cell r="AR1449"/>
          <cell r="AS1449"/>
          <cell r="AT1449"/>
          <cell r="AU1449"/>
        </row>
        <row r="1450">
          <cell r="A1450"/>
          <cell r="B1450"/>
          <cell r="C1450"/>
          <cell r="D1450"/>
          <cell r="E1450"/>
          <cell r="F1450"/>
          <cell r="G1450"/>
          <cell r="H1450"/>
          <cell r="I1450"/>
          <cell r="J1450"/>
          <cell r="K1450"/>
          <cell r="L1450"/>
          <cell r="M1450"/>
          <cell r="N1450"/>
          <cell r="O1450"/>
          <cell r="P1450"/>
          <cell r="Q1450"/>
          <cell r="R1450"/>
          <cell r="S1450"/>
          <cell r="T1450"/>
          <cell r="U1450"/>
          <cell r="V1450"/>
          <cell r="W1450"/>
          <cell r="X1450"/>
          <cell r="Y1450"/>
          <cell r="Z1450"/>
          <cell r="AA1450"/>
          <cell r="AB1450"/>
          <cell r="AC1450"/>
          <cell r="AD1450"/>
          <cell r="AE1450"/>
          <cell r="AF1450"/>
          <cell r="AG1450"/>
          <cell r="AH1450"/>
          <cell r="AI1450"/>
          <cell r="AJ1450"/>
          <cell r="AK1450"/>
          <cell r="AL1450"/>
          <cell r="AM1450"/>
          <cell r="AN1450"/>
          <cell r="AO1450"/>
          <cell r="AP1450"/>
          <cell r="AQ1450"/>
          <cell r="AR1450"/>
          <cell r="AS1450"/>
          <cell r="AT1450"/>
          <cell r="AU1450"/>
        </row>
        <row r="1451">
          <cell r="A1451"/>
          <cell r="B1451"/>
          <cell r="C1451"/>
          <cell r="D1451"/>
          <cell r="E1451"/>
          <cell r="F1451"/>
          <cell r="G1451"/>
          <cell r="H1451"/>
          <cell r="I1451"/>
          <cell r="J1451"/>
          <cell r="K1451"/>
          <cell r="L1451"/>
          <cell r="M1451"/>
          <cell r="N1451"/>
          <cell r="O1451"/>
          <cell r="P1451"/>
          <cell r="Q1451"/>
          <cell r="R1451"/>
          <cell r="S1451"/>
          <cell r="T1451"/>
          <cell r="U1451"/>
          <cell r="V1451"/>
          <cell r="W1451"/>
          <cell r="X1451"/>
          <cell r="Y1451"/>
          <cell r="Z1451"/>
          <cell r="AA1451"/>
          <cell r="AB1451"/>
          <cell r="AC1451"/>
          <cell r="AD1451"/>
          <cell r="AE1451"/>
          <cell r="AF1451"/>
          <cell r="AG1451"/>
          <cell r="AH1451"/>
          <cell r="AI1451"/>
          <cell r="AJ1451"/>
          <cell r="AK1451"/>
          <cell r="AL1451"/>
          <cell r="AM1451"/>
          <cell r="AN1451"/>
          <cell r="AO1451"/>
          <cell r="AP1451"/>
          <cell r="AQ1451"/>
          <cell r="AR1451"/>
          <cell r="AS1451"/>
          <cell r="AT1451"/>
          <cell r="AU1451"/>
        </row>
        <row r="1452">
          <cell r="A1452"/>
          <cell r="B1452"/>
          <cell r="C1452"/>
          <cell r="D1452"/>
          <cell r="E1452"/>
          <cell r="F1452"/>
          <cell r="G1452"/>
          <cell r="H1452"/>
          <cell r="I1452"/>
          <cell r="J1452"/>
          <cell r="K1452"/>
          <cell r="L1452"/>
          <cell r="M1452"/>
          <cell r="N1452"/>
          <cell r="O1452"/>
          <cell r="P1452"/>
          <cell r="Q1452"/>
          <cell r="R1452"/>
          <cell r="S1452"/>
          <cell r="T1452"/>
          <cell r="U1452"/>
          <cell r="V1452"/>
          <cell r="W1452"/>
          <cell r="X1452"/>
          <cell r="Y1452"/>
          <cell r="Z1452"/>
          <cell r="AA1452"/>
          <cell r="AB1452"/>
          <cell r="AC1452"/>
          <cell r="AD1452"/>
          <cell r="AE1452"/>
          <cell r="AF1452"/>
          <cell r="AG1452"/>
          <cell r="AH1452"/>
          <cell r="AI1452"/>
          <cell r="AJ1452"/>
          <cell r="AK1452"/>
          <cell r="AL1452"/>
          <cell r="AM1452"/>
          <cell r="AN1452"/>
          <cell r="AO1452"/>
          <cell r="AP1452"/>
          <cell r="AQ1452"/>
          <cell r="AR1452"/>
          <cell r="AS1452"/>
          <cell r="AT1452"/>
          <cell r="AU1452"/>
        </row>
        <row r="1453">
          <cell r="A1453"/>
          <cell r="B1453"/>
          <cell r="C1453"/>
          <cell r="D1453"/>
          <cell r="E1453"/>
          <cell r="F1453"/>
          <cell r="G1453"/>
          <cell r="H1453"/>
          <cell r="I1453"/>
          <cell r="J1453"/>
          <cell r="K1453"/>
          <cell r="L1453"/>
          <cell r="M1453"/>
          <cell r="N1453"/>
          <cell r="O1453"/>
          <cell r="P1453"/>
          <cell r="Q1453"/>
          <cell r="R1453"/>
          <cell r="S1453"/>
          <cell r="T1453"/>
          <cell r="U1453"/>
          <cell r="V1453"/>
          <cell r="W1453"/>
          <cell r="X1453"/>
          <cell r="Y1453"/>
          <cell r="Z1453"/>
          <cell r="AA1453"/>
          <cell r="AB1453"/>
          <cell r="AC1453"/>
          <cell r="AD1453"/>
          <cell r="AE1453"/>
          <cell r="AF1453"/>
          <cell r="AG1453"/>
          <cell r="AH1453"/>
          <cell r="AI1453"/>
          <cell r="AJ1453"/>
          <cell r="AK1453"/>
          <cell r="AL1453"/>
          <cell r="AM1453"/>
          <cell r="AN1453"/>
          <cell r="AO1453"/>
          <cell r="AP1453"/>
          <cell r="AQ1453"/>
          <cell r="AR1453"/>
          <cell r="AS1453"/>
          <cell r="AT1453"/>
          <cell r="AU1453"/>
        </row>
        <row r="1454">
          <cell r="A1454"/>
          <cell r="B1454"/>
          <cell r="C1454"/>
          <cell r="D1454"/>
          <cell r="E1454"/>
          <cell r="F1454"/>
          <cell r="G1454"/>
          <cell r="H1454"/>
          <cell r="I1454"/>
          <cell r="J1454"/>
          <cell r="K1454"/>
          <cell r="L1454"/>
          <cell r="M1454"/>
          <cell r="N1454"/>
          <cell r="O1454"/>
          <cell r="P1454"/>
          <cell r="Q1454"/>
          <cell r="R1454"/>
          <cell r="S1454"/>
          <cell r="T1454"/>
          <cell r="U1454"/>
          <cell r="V1454"/>
          <cell r="W1454"/>
          <cell r="X1454"/>
          <cell r="Y1454"/>
          <cell r="Z1454"/>
          <cell r="AA1454"/>
          <cell r="AB1454"/>
          <cell r="AC1454"/>
          <cell r="AD1454"/>
          <cell r="AE1454"/>
          <cell r="AF1454"/>
          <cell r="AG1454"/>
          <cell r="AH1454"/>
          <cell r="AI1454"/>
          <cell r="AJ1454"/>
          <cell r="AK1454"/>
          <cell r="AL1454"/>
          <cell r="AM1454"/>
          <cell r="AN1454"/>
          <cell r="AO1454"/>
          <cell r="AP1454"/>
          <cell r="AQ1454"/>
          <cell r="AR1454"/>
          <cell r="AS1454"/>
          <cell r="AT1454"/>
          <cell r="AU1454"/>
        </row>
        <row r="1455">
          <cell r="A1455"/>
          <cell r="B1455"/>
          <cell r="C1455"/>
          <cell r="D1455"/>
          <cell r="E1455"/>
          <cell r="F1455"/>
          <cell r="G1455"/>
          <cell r="H1455"/>
          <cell r="I1455"/>
          <cell r="J1455"/>
          <cell r="K1455"/>
          <cell r="L1455"/>
          <cell r="M1455"/>
          <cell r="N1455"/>
          <cell r="O1455"/>
          <cell r="P1455"/>
          <cell r="Q1455"/>
          <cell r="R1455"/>
          <cell r="S1455"/>
          <cell r="T1455"/>
          <cell r="U1455"/>
          <cell r="V1455"/>
          <cell r="W1455"/>
          <cell r="X1455"/>
          <cell r="Y1455"/>
          <cell r="Z1455"/>
          <cell r="AA1455"/>
          <cell r="AB1455"/>
          <cell r="AC1455"/>
          <cell r="AD1455"/>
          <cell r="AE1455"/>
          <cell r="AF1455"/>
          <cell r="AG1455"/>
          <cell r="AH1455"/>
          <cell r="AI1455"/>
          <cell r="AJ1455"/>
          <cell r="AK1455"/>
          <cell r="AL1455"/>
          <cell r="AM1455"/>
          <cell r="AN1455"/>
          <cell r="AO1455"/>
          <cell r="AP1455"/>
          <cell r="AQ1455"/>
          <cell r="AR1455"/>
          <cell r="AS1455"/>
          <cell r="AT1455"/>
          <cell r="AU1455"/>
        </row>
        <row r="1456">
          <cell r="A1456"/>
          <cell r="B1456"/>
          <cell r="C1456"/>
          <cell r="D1456"/>
          <cell r="E1456"/>
          <cell r="F1456"/>
          <cell r="G1456"/>
          <cell r="H1456"/>
          <cell r="I1456"/>
          <cell r="J1456"/>
          <cell r="K1456"/>
          <cell r="L1456"/>
          <cell r="M1456"/>
          <cell r="N1456"/>
          <cell r="O1456"/>
          <cell r="P1456"/>
          <cell r="Q1456"/>
          <cell r="R1456"/>
          <cell r="S1456"/>
          <cell r="T1456"/>
          <cell r="U1456"/>
          <cell r="V1456"/>
          <cell r="W1456"/>
          <cell r="X1456"/>
          <cell r="Y1456"/>
          <cell r="Z1456"/>
          <cell r="AA1456"/>
          <cell r="AB1456"/>
          <cell r="AC1456"/>
          <cell r="AD1456"/>
          <cell r="AE1456"/>
          <cell r="AF1456"/>
          <cell r="AG1456"/>
          <cell r="AH1456"/>
          <cell r="AI1456"/>
          <cell r="AJ1456"/>
          <cell r="AK1456"/>
          <cell r="AL1456"/>
          <cell r="AM1456"/>
          <cell r="AN1456"/>
          <cell r="AO1456"/>
          <cell r="AP1456"/>
          <cell r="AQ1456"/>
          <cell r="AR1456"/>
          <cell r="AS1456"/>
          <cell r="AT1456"/>
          <cell r="AU1456"/>
        </row>
        <row r="1457">
          <cell r="A1457"/>
          <cell r="B1457"/>
          <cell r="C1457"/>
          <cell r="D1457"/>
          <cell r="E1457"/>
          <cell r="F1457"/>
          <cell r="G1457"/>
          <cell r="H1457"/>
          <cell r="I1457"/>
          <cell r="J1457"/>
          <cell r="K1457"/>
          <cell r="L1457"/>
          <cell r="M1457"/>
          <cell r="N1457"/>
          <cell r="O1457"/>
          <cell r="P1457"/>
          <cell r="Q1457"/>
          <cell r="R1457"/>
          <cell r="S1457"/>
          <cell r="T1457"/>
          <cell r="U1457"/>
          <cell r="V1457"/>
          <cell r="W1457"/>
          <cell r="X1457"/>
          <cell r="Y1457"/>
          <cell r="Z1457"/>
          <cell r="AA1457"/>
          <cell r="AB1457"/>
          <cell r="AC1457"/>
          <cell r="AD1457"/>
          <cell r="AE1457"/>
          <cell r="AF1457"/>
          <cell r="AG1457"/>
          <cell r="AH1457"/>
          <cell r="AI1457"/>
          <cell r="AJ1457"/>
          <cell r="AK1457"/>
          <cell r="AL1457"/>
          <cell r="AM1457"/>
          <cell r="AN1457"/>
          <cell r="AO1457"/>
          <cell r="AP1457"/>
          <cell r="AQ1457"/>
          <cell r="AR1457"/>
          <cell r="AS1457"/>
          <cell r="AT1457"/>
          <cell r="AU1457"/>
        </row>
        <row r="1458">
          <cell r="A1458"/>
          <cell r="B1458"/>
          <cell r="C1458"/>
          <cell r="D1458"/>
          <cell r="E1458"/>
          <cell r="F1458"/>
          <cell r="G1458"/>
          <cell r="H1458"/>
          <cell r="I1458"/>
          <cell r="J1458"/>
          <cell r="K1458"/>
          <cell r="L1458"/>
          <cell r="M1458"/>
          <cell r="N1458"/>
          <cell r="O1458"/>
          <cell r="P1458"/>
          <cell r="Q1458"/>
          <cell r="R1458"/>
          <cell r="S1458"/>
          <cell r="T1458"/>
          <cell r="U1458"/>
          <cell r="V1458"/>
          <cell r="W1458"/>
          <cell r="X1458"/>
          <cell r="Y1458"/>
          <cell r="Z1458"/>
          <cell r="AA1458"/>
          <cell r="AB1458"/>
          <cell r="AC1458"/>
          <cell r="AD1458"/>
          <cell r="AE1458"/>
          <cell r="AF1458"/>
          <cell r="AG1458"/>
          <cell r="AH1458"/>
          <cell r="AI1458"/>
          <cell r="AJ1458"/>
          <cell r="AK1458"/>
          <cell r="AL1458"/>
          <cell r="AM1458"/>
          <cell r="AN1458"/>
          <cell r="AO1458"/>
          <cell r="AP1458"/>
          <cell r="AQ1458"/>
          <cell r="AR1458"/>
          <cell r="AS1458"/>
          <cell r="AT1458"/>
          <cell r="AU1458"/>
        </row>
        <row r="1459">
          <cell r="A1459"/>
          <cell r="B1459"/>
          <cell r="C1459"/>
          <cell r="D1459"/>
          <cell r="E1459"/>
          <cell r="F1459"/>
          <cell r="G1459"/>
          <cell r="H1459"/>
          <cell r="I1459"/>
          <cell r="J1459"/>
          <cell r="K1459"/>
          <cell r="L1459"/>
          <cell r="M1459"/>
          <cell r="N1459"/>
          <cell r="O1459"/>
          <cell r="P1459"/>
          <cell r="Q1459"/>
          <cell r="R1459"/>
          <cell r="S1459"/>
          <cell r="T1459"/>
          <cell r="U1459"/>
          <cell r="V1459"/>
          <cell r="W1459"/>
          <cell r="X1459"/>
          <cell r="Y1459"/>
          <cell r="Z1459"/>
          <cell r="AA1459"/>
          <cell r="AB1459"/>
          <cell r="AC1459"/>
          <cell r="AD1459"/>
          <cell r="AE1459"/>
          <cell r="AF1459"/>
          <cell r="AG1459"/>
          <cell r="AH1459"/>
          <cell r="AI1459"/>
          <cell r="AJ1459"/>
          <cell r="AK1459"/>
          <cell r="AL1459"/>
          <cell r="AM1459"/>
          <cell r="AN1459"/>
          <cell r="AO1459"/>
          <cell r="AP1459"/>
          <cell r="AQ1459"/>
          <cell r="AR1459"/>
          <cell r="AS1459"/>
          <cell r="AT1459"/>
          <cell r="AU1459"/>
        </row>
        <row r="1460">
          <cell r="A1460"/>
          <cell r="B1460"/>
          <cell r="C1460"/>
          <cell r="D1460"/>
          <cell r="E1460"/>
          <cell r="F1460"/>
          <cell r="G1460"/>
          <cell r="H1460"/>
          <cell r="I1460"/>
          <cell r="J1460"/>
          <cell r="K1460"/>
          <cell r="L1460"/>
          <cell r="M1460"/>
          <cell r="N1460"/>
          <cell r="O1460"/>
          <cell r="P1460"/>
          <cell r="Q1460"/>
          <cell r="R1460"/>
          <cell r="S1460"/>
          <cell r="T1460"/>
          <cell r="U1460"/>
          <cell r="V1460"/>
          <cell r="W1460"/>
          <cell r="X1460"/>
          <cell r="Y1460"/>
          <cell r="Z1460"/>
          <cell r="AA1460"/>
          <cell r="AB1460"/>
          <cell r="AC1460"/>
          <cell r="AD1460"/>
          <cell r="AE1460"/>
          <cell r="AF1460"/>
          <cell r="AG1460"/>
          <cell r="AH1460"/>
          <cell r="AI1460"/>
          <cell r="AJ1460"/>
          <cell r="AK1460"/>
          <cell r="AL1460"/>
          <cell r="AM1460"/>
          <cell r="AN1460"/>
          <cell r="AO1460"/>
          <cell r="AP1460"/>
          <cell r="AQ1460"/>
          <cell r="AR1460"/>
          <cell r="AS1460"/>
          <cell r="AT1460"/>
          <cell r="AU1460"/>
        </row>
        <row r="1461">
          <cell r="A1461"/>
          <cell r="B1461"/>
          <cell r="C1461"/>
          <cell r="D1461"/>
          <cell r="E1461"/>
          <cell r="F1461"/>
          <cell r="G1461"/>
          <cell r="H1461"/>
          <cell r="I1461"/>
          <cell r="J1461"/>
          <cell r="K1461"/>
          <cell r="L1461"/>
          <cell r="M1461"/>
          <cell r="N1461"/>
          <cell r="O1461"/>
          <cell r="P1461"/>
          <cell r="Q1461"/>
          <cell r="R1461"/>
          <cell r="S1461"/>
          <cell r="T1461"/>
          <cell r="U1461"/>
          <cell r="V1461"/>
          <cell r="W1461"/>
          <cell r="X1461"/>
          <cell r="Y1461"/>
          <cell r="Z1461"/>
          <cell r="AA1461"/>
          <cell r="AB1461"/>
          <cell r="AC1461"/>
          <cell r="AD1461"/>
          <cell r="AE1461"/>
          <cell r="AF1461"/>
          <cell r="AG1461"/>
          <cell r="AH1461"/>
          <cell r="AI1461"/>
          <cell r="AJ1461"/>
          <cell r="AK1461"/>
          <cell r="AL1461"/>
          <cell r="AM1461"/>
          <cell r="AN1461"/>
          <cell r="AO1461"/>
          <cell r="AP1461"/>
          <cell r="AQ1461"/>
          <cell r="AR1461"/>
          <cell r="AS1461"/>
          <cell r="AT1461"/>
          <cell r="AU1461"/>
        </row>
        <row r="1462">
          <cell r="A1462"/>
          <cell r="B1462"/>
          <cell r="C1462"/>
          <cell r="D1462"/>
          <cell r="E1462"/>
          <cell r="F1462"/>
          <cell r="G1462"/>
          <cell r="H1462"/>
          <cell r="I1462"/>
          <cell r="J1462"/>
          <cell r="K1462"/>
          <cell r="L1462"/>
          <cell r="M1462"/>
          <cell r="N1462"/>
          <cell r="O1462"/>
          <cell r="P1462"/>
          <cell r="Q1462"/>
          <cell r="R1462"/>
          <cell r="S1462"/>
          <cell r="T1462"/>
          <cell r="U1462"/>
          <cell r="V1462"/>
          <cell r="W1462"/>
          <cell r="X1462"/>
          <cell r="Y1462"/>
          <cell r="Z1462"/>
          <cell r="AA1462"/>
          <cell r="AB1462"/>
          <cell r="AC1462"/>
          <cell r="AD1462"/>
          <cell r="AE1462"/>
          <cell r="AF1462"/>
          <cell r="AG1462"/>
          <cell r="AH1462"/>
          <cell r="AI1462"/>
          <cell r="AJ1462"/>
          <cell r="AK1462"/>
          <cell r="AL1462"/>
          <cell r="AM1462"/>
          <cell r="AN1462"/>
          <cell r="AO1462"/>
          <cell r="AP1462"/>
          <cell r="AQ1462"/>
          <cell r="AR1462"/>
          <cell r="AS1462"/>
          <cell r="AT1462"/>
          <cell r="AU1462"/>
        </row>
        <row r="1463">
          <cell r="A1463"/>
          <cell r="B1463"/>
          <cell r="C1463"/>
          <cell r="D1463"/>
          <cell r="E1463"/>
          <cell r="F1463"/>
          <cell r="G1463"/>
          <cell r="H1463"/>
          <cell r="I1463"/>
          <cell r="J1463"/>
          <cell r="K1463"/>
          <cell r="L1463"/>
          <cell r="M1463"/>
          <cell r="N1463"/>
          <cell r="O1463"/>
          <cell r="P1463"/>
          <cell r="Q1463"/>
          <cell r="R1463"/>
          <cell r="S1463"/>
          <cell r="T1463"/>
          <cell r="U1463"/>
          <cell r="V1463"/>
          <cell r="W1463"/>
          <cell r="X1463"/>
          <cell r="Y1463"/>
          <cell r="Z1463"/>
          <cell r="AA1463"/>
          <cell r="AB1463"/>
          <cell r="AC1463"/>
          <cell r="AD1463"/>
          <cell r="AE1463"/>
          <cell r="AF1463"/>
          <cell r="AG1463"/>
          <cell r="AH1463"/>
          <cell r="AI1463"/>
          <cell r="AJ1463"/>
          <cell r="AK1463"/>
          <cell r="AL1463"/>
          <cell r="AM1463"/>
          <cell r="AN1463"/>
          <cell r="AO1463"/>
          <cell r="AP1463"/>
          <cell r="AQ1463"/>
          <cell r="AR1463"/>
          <cell r="AS1463"/>
          <cell r="AT1463"/>
          <cell r="AU1463"/>
        </row>
        <row r="1464">
          <cell r="A1464"/>
          <cell r="B1464"/>
          <cell r="C1464"/>
          <cell r="D1464"/>
          <cell r="E1464"/>
          <cell r="F1464"/>
          <cell r="G1464"/>
          <cell r="H1464"/>
          <cell r="I1464"/>
          <cell r="J1464"/>
          <cell r="K1464"/>
          <cell r="L1464"/>
          <cell r="M1464"/>
          <cell r="N1464"/>
          <cell r="O1464"/>
          <cell r="P1464"/>
          <cell r="Q1464"/>
          <cell r="R1464"/>
          <cell r="S1464"/>
          <cell r="T1464"/>
          <cell r="U1464"/>
          <cell r="V1464"/>
          <cell r="W1464"/>
          <cell r="X1464"/>
          <cell r="Y1464"/>
          <cell r="Z1464"/>
          <cell r="AA1464"/>
          <cell r="AB1464"/>
          <cell r="AC1464"/>
          <cell r="AD1464"/>
          <cell r="AE1464"/>
          <cell r="AF1464"/>
          <cell r="AG1464"/>
          <cell r="AH1464"/>
          <cell r="AI1464"/>
          <cell r="AJ1464"/>
          <cell r="AK1464"/>
          <cell r="AL1464"/>
          <cell r="AM1464"/>
          <cell r="AN1464"/>
          <cell r="AO1464"/>
          <cell r="AP1464"/>
          <cell r="AQ1464"/>
          <cell r="AR1464"/>
          <cell r="AS1464"/>
          <cell r="AT1464"/>
          <cell r="AU1464"/>
        </row>
        <row r="1465">
          <cell r="A1465"/>
          <cell r="B1465"/>
          <cell r="C1465"/>
          <cell r="D1465"/>
          <cell r="E1465"/>
          <cell r="F1465"/>
          <cell r="G1465"/>
          <cell r="H1465"/>
          <cell r="I1465"/>
          <cell r="J1465"/>
          <cell r="K1465"/>
          <cell r="L1465"/>
          <cell r="M1465"/>
          <cell r="N1465"/>
          <cell r="O1465"/>
          <cell r="P1465"/>
          <cell r="Q1465"/>
          <cell r="R1465"/>
          <cell r="S1465"/>
          <cell r="T1465"/>
          <cell r="U1465"/>
          <cell r="V1465"/>
          <cell r="W1465"/>
          <cell r="X1465"/>
          <cell r="Y1465"/>
          <cell r="Z1465"/>
          <cell r="AA1465"/>
          <cell r="AB1465"/>
          <cell r="AC1465"/>
          <cell r="AD1465"/>
          <cell r="AE1465"/>
          <cell r="AF1465"/>
          <cell r="AG1465"/>
          <cell r="AH1465"/>
          <cell r="AI1465"/>
          <cell r="AJ1465"/>
          <cell r="AK1465"/>
          <cell r="AL1465"/>
          <cell r="AM1465"/>
          <cell r="AN1465"/>
          <cell r="AO1465"/>
          <cell r="AP1465"/>
          <cell r="AQ1465"/>
          <cell r="AR1465"/>
          <cell r="AS1465"/>
          <cell r="AT1465"/>
          <cell r="AU1465"/>
        </row>
        <row r="1466">
          <cell r="A1466"/>
          <cell r="B1466"/>
          <cell r="C1466"/>
          <cell r="D1466"/>
          <cell r="E1466"/>
          <cell r="F1466"/>
          <cell r="G1466"/>
          <cell r="H1466"/>
          <cell r="I1466"/>
          <cell r="J1466"/>
          <cell r="K1466"/>
          <cell r="L1466"/>
          <cell r="M1466"/>
          <cell r="N1466"/>
          <cell r="O1466"/>
          <cell r="P1466"/>
          <cell r="Q1466"/>
          <cell r="R1466"/>
          <cell r="S1466"/>
          <cell r="T1466"/>
          <cell r="U1466"/>
          <cell r="V1466"/>
          <cell r="W1466"/>
          <cell r="X1466"/>
          <cell r="Y1466"/>
          <cell r="Z1466"/>
          <cell r="AA1466"/>
          <cell r="AB1466"/>
          <cell r="AC1466"/>
          <cell r="AD1466"/>
          <cell r="AE1466"/>
          <cell r="AF1466"/>
          <cell r="AG1466"/>
          <cell r="AH1466"/>
          <cell r="AI1466"/>
          <cell r="AJ1466"/>
          <cell r="AK1466"/>
          <cell r="AL1466"/>
          <cell r="AM1466"/>
          <cell r="AN1466"/>
          <cell r="AO1466"/>
          <cell r="AP1466"/>
          <cell r="AQ1466"/>
          <cell r="AR1466"/>
          <cell r="AS1466"/>
          <cell r="AT1466"/>
          <cell r="AU1466"/>
        </row>
        <row r="1467">
          <cell r="A1467"/>
          <cell r="B1467"/>
          <cell r="C1467"/>
          <cell r="D1467"/>
          <cell r="E1467"/>
          <cell r="F1467"/>
          <cell r="G1467"/>
          <cell r="H1467"/>
          <cell r="I1467"/>
          <cell r="J1467"/>
          <cell r="K1467"/>
          <cell r="L1467"/>
          <cell r="M1467"/>
          <cell r="N1467"/>
          <cell r="O1467"/>
          <cell r="P1467"/>
          <cell r="Q1467"/>
          <cell r="R1467"/>
          <cell r="S1467"/>
          <cell r="T1467"/>
          <cell r="U1467"/>
          <cell r="V1467"/>
          <cell r="W1467"/>
          <cell r="X1467"/>
          <cell r="Y1467"/>
          <cell r="Z1467"/>
          <cell r="AA1467"/>
          <cell r="AB1467"/>
          <cell r="AC1467"/>
          <cell r="AD1467"/>
          <cell r="AE1467"/>
          <cell r="AF1467"/>
          <cell r="AG1467"/>
          <cell r="AH1467"/>
          <cell r="AI1467"/>
          <cell r="AJ1467"/>
          <cell r="AK1467"/>
          <cell r="AL1467"/>
          <cell r="AM1467"/>
          <cell r="AN1467"/>
          <cell r="AO1467"/>
          <cell r="AP1467"/>
          <cell r="AQ1467"/>
          <cell r="AR1467"/>
          <cell r="AS1467"/>
          <cell r="AT1467"/>
          <cell r="AU1467"/>
        </row>
        <row r="1468">
          <cell r="A1468"/>
          <cell r="B1468"/>
          <cell r="C1468"/>
          <cell r="D1468"/>
          <cell r="E1468"/>
          <cell r="F1468"/>
          <cell r="G1468"/>
          <cell r="H1468"/>
          <cell r="I1468"/>
          <cell r="J1468"/>
          <cell r="K1468"/>
          <cell r="L1468"/>
          <cell r="M1468"/>
          <cell r="N1468"/>
          <cell r="O1468"/>
          <cell r="P1468"/>
          <cell r="Q1468"/>
          <cell r="R1468"/>
          <cell r="S1468"/>
          <cell r="T1468"/>
          <cell r="U1468"/>
          <cell r="V1468"/>
          <cell r="W1468"/>
          <cell r="X1468"/>
          <cell r="Y1468"/>
          <cell r="Z1468"/>
          <cell r="AA1468"/>
          <cell r="AB1468"/>
          <cell r="AC1468"/>
          <cell r="AD1468"/>
          <cell r="AE1468"/>
          <cell r="AF1468"/>
          <cell r="AG1468"/>
          <cell r="AH1468"/>
          <cell r="AI1468"/>
          <cell r="AJ1468"/>
          <cell r="AK1468"/>
          <cell r="AL1468"/>
          <cell r="AM1468"/>
          <cell r="AN1468"/>
          <cell r="AO1468"/>
          <cell r="AP1468"/>
          <cell r="AQ1468"/>
          <cell r="AR1468"/>
          <cell r="AS1468"/>
          <cell r="AT1468"/>
          <cell r="AU1468"/>
        </row>
        <row r="1469">
          <cell r="A1469"/>
          <cell r="B1469"/>
          <cell r="C1469"/>
          <cell r="D1469"/>
          <cell r="E1469"/>
          <cell r="F1469"/>
          <cell r="G1469"/>
          <cell r="H1469"/>
          <cell r="I1469"/>
          <cell r="J1469"/>
          <cell r="K1469"/>
          <cell r="L1469"/>
          <cell r="M1469"/>
          <cell r="N1469"/>
          <cell r="O1469"/>
          <cell r="P1469"/>
          <cell r="Q1469"/>
          <cell r="R1469"/>
          <cell r="S1469"/>
          <cell r="T1469"/>
          <cell r="U1469"/>
          <cell r="V1469"/>
          <cell r="W1469"/>
          <cell r="X1469"/>
          <cell r="Y1469"/>
          <cell r="Z1469"/>
          <cell r="AA1469"/>
          <cell r="AB1469"/>
          <cell r="AC1469"/>
          <cell r="AD1469"/>
          <cell r="AE1469"/>
          <cell r="AF1469"/>
          <cell r="AG1469"/>
          <cell r="AH1469"/>
          <cell r="AI1469"/>
          <cell r="AJ1469"/>
          <cell r="AK1469"/>
          <cell r="AL1469"/>
          <cell r="AM1469"/>
          <cell r="AN1469"/>
          <cell r="AO1469"/>
          <cell r="AP1469"/>
          <cell r="AQ1469"/>
          <cell r="AR1469"/>
          <cell r="AS1469"/>
          <cell r="AT1469"/>
          <cell r="AU1469"/>
        </row>
        <row r="1470">
          <cell r="A1470"/>
          <cell r="B1470"/>
          <cell r="C1470"/>
          <cell r="D1470"/>
          <cell r="E1470"/>
          <cell r="F1470"/>
          <cell r="G1470"/>
          <cell r="H1470"/>
          <cell r="I1470"/>
          <cell r="J1470"/>
          <cell r="K1470"/>
          <cell r="L1470"/>
          <cell r="M1470"/>
          <cell r="N1470"/>
          <cell r="O1470"/>
          <cell r="P1470"/>
          <cell r="Q1470"/>
          <cell r="R1470"/>
          <cell r="S1470"/>
          <cell r="T1470"/>
          <cell r="U1470"/>
          <cell r="V1470"/>
          <cell r="W1470"/>
          <cell r="X1470"/>
          <cell r="Y1470"/>
          <cell r="Z1470"/>
          <cell r="AA1470"/>
          <cell r="AB1470"/>
          <cell r="AC1470"/>
          <cell r="AD1470"/>
          <cell r="AE1470"/>
          <cell r="AF1470"/>
          <cell r="AG1470"/>
          <cell r="AH1470"/>
          <cell r="AI1470"/>
          <cell r="AJ1470"/>
          <cell r="AK1470"/>
          <cell r="AL1470"/>
          <cell r="AM1470"/>
          <cell r="AN1470"/>
          <cell r="AO1470"/>
          <cell r="AP1470"/>
          <cell r="AQ1470"/>
          <cell r="AR1470"/>
          <cell r="AS1470"/>
          <cell r="AT1470"/>
          <cell r="AU1470"/>
        </row>
        <row r="1471">
          <cell r="A1471"/>
          <cell r="B1471"/>
          <cell r="C1471"/>
          <cell r="D1471"/>
          <cell r="E1471"/>
          <cell r="F1471"/>
          <cell r="G1471"/>
          <cell r="H1471"/>
          <cell r="I1471"/>
          <cell r="J1471"/>
          <cell r="K1471"/>
          <cell r="L1471"/>
          <cell r="M1471"/>
          <cell r="N1471"/>
          <cell r="O1471"/>
          <cell r="P1471"/>
          <cell r="Q1471"/>
          <cell r="R1471"/>
          <cell r="S1471"/>
          <cell r="T1471"/>
          <cell r="U1471"/>
          <cell r="V1471"/>
          <cell r="W1471"/>
          <cell r="X1471"/>
          <cell r="Y1471"/>
          <cell r="Z1471"/>
          <cell r="AA1471"/>
          <cell r="AB1471"/>
          <cell r="AC1471"/>
          <cell r="AD1471"/>
          <cell r="AE1471"/>
          <cell r="AF1471"/>
          <cell r="AG1471"/>
          <cell r="AH1471"/>
          <cell r="AI1471"/>
          <cell r="AJ1471"/>
          <cell r="AK1471"/>
          <cell r="AL1471"/>
          <cell r="AM1471"/>
          <cell r="AN1471"/>
          <cell r="AO1471"/>
          <cell r="AP1471"/>
          <cell r="AQ1471"/>
          <cell r="AR1471"/>
          <cell r="AS1471"/>
          <cell r="AT1471"/>
          <cell r="AU1471"/>
        </row>
        <row r="1472">
          <cell r="A1472"/>
          <cell r="B1472"/>
          <cell r="C1472"/>
          <cell r="D1472"/>
          <cell r="E1472"/>
          <cell r="F1472"/>
          <cell r="G1472"/>
          <cell r="H1472"/>
          <cell r="I1472"/>
          <cell r="J1472"/>
          <cell r="K1472"/>
          <cell r="L1472"/>
          <cell r="M1472"/>
          <cell r="N1472"/>
          <cell r="O1472"/>
          <cell r="P1472"/>
          <cell r="Q1472"/>
          <cell r="R1472"/>
          <cell r="S1472"/>
          <cell r="T1472"/>
          <cell r="U1472"/>
          <cell r="V1472"/>
          <cell r="W1472"/>
          <cell r="X1472"/>
          <cell r="Y1472"/>
          <cell r="Z1472"/>
          <cell r="AA1472"/>
          <cell r="AB1472"/>
          <cell r="AC1472"/>
          <cell r="AD1472"/>
          <cell r="AE1472"/>
          <cell r="AF1472"/>
          <cell r="AG1472"/>
          <cell r="AH1472"/>
          <cell r="AI1472"/>
          <cell r="AJ1472"/>
          <cell r="AK1472"/>
          <cell r="AL1472"/>
          <cell r="AM1472"/>
          <cell r="AN1472"/>
          <cell r="AO1472"/>
          <cell r="AP1472"/>
          <cell r="AQ1472"/>
          <cell r="AR1472"/>
          <cell r="AS1472"/>
          <cell r="AT1472"/>
          <cell r="AU1472"/>
        </row>
        <row r="1473">
          <cell r="A1473"/>
          <cell r="B1473"/>
          <cell r="C1473"/>
          <cell r="D1473"/>
          <cell r="E1473"/>
          <cell r="F1473"/>
          <cell r="G1473"/>
          <cell r="H1473"/>
          <cell r="I1473"/>
          <cell r="J1473"/>
          <cell r="K1473"/>
          <cell r="L1473"/>
          <cell r="M1473"/>
          <cell r="N1473"/>
          <cell r="O1473"/>
          <cell r="P1473"/>
          <cell r="Q1473"/>
          <cell r="R1473"/>
          <cell r="S1473"/>
          <cell r="T1473"/>
          <cell r="U1473"/>
          <cell r="V1473"/>
          <cell r="W1473"/>
          <cell r="X1473"/>
          <cell r="Y1473"/>
          <cell r="Z1473"/>
          <cell r="AA1473"/>
          <cell r="AB1473"/>
          <cell r="AC1473"/>
          <cell r="AD1473"/>
          <cell r="AE1473"/>
          <cell r="AF1473"/>
          <cell r="AG1473"/>
          <cell r="AH1473"/>
          <cell r="AI1473"/>
          <cell r="AJ1473"/>
          <cell r="AK1473"/>
          <cell r="AL1473"/>
          <cell r="AM1473"/>
          <cell r="AN1473"/>
          <cell r="AO1473"/>
          <cell r="AP1473"/>
          <cell r="AQ1473"/>
          <cell r="AR1473"/>
          <cell r="AS1473"/>
          <cell r="AT1473"/>
          <cell r="AU1473"/>
        </row>
        <row r="1474">
          <cell r="A1474"/>
          <cell r="B1474"/>
          <cell r="C1474"/>
          <cell r="D1474"/>
          <cell r="E1474"/>
          <cell r="F1474"/>
          <cell r="G1474"/>
          <cell r="H1474"/>
          <cell r="I1474"/>
          <cell r="J1474"/>
          <cell r="K1474"/>
          <cell r="L1474"/>
          <cell r="M1474"/>
          <cell r="N1474"/>
          <cell r="O1474"/>
          <cell r="P1474"/>
          <cell r="Q1474"/>
          <cell r="R1474"/>
          <cell r="S1474"/>
          <cell r="T1474"/>
          <cell r="U1474"/>
          <cell r="V1474"/>
          <cell r="W1474"/>
          <cell r="X1474"/>
          <cell r="Y1474"/>
          <cell r="Z1474"/>
          <cell r="AA1474"/>
          <cell r="AB1474"/>
          <cell r="AC1474"/>
          <cell r="AD1474"/>
          <cell r="AE1474"/>
          <cell r="AF1474"/>
          <cell r="AG1474"/>
          <cell r="AH1474"/>
          <cell r="AI1474"/>
          <cell r="AJ1474"/>
          <cell r="AK1474"/>
          <cell r="AL1474"/>
          <cell r="AM1474"/>
          <cell r="AN1474"/>
          <cell r="AO1474"/>
          <cell r="AP1474"/>
          <cell r="AQ1474"/>
          <cell r="AR1474"/>
          <cell r="AS1474"/>
          <cell r="AT1474"/>
          <cell r="AU1474"/>
        </row>
        <row r="1475">
          <cell r="A1475"/>
          <cell r="B1475"/>
          <cell r="C1475"/>
          <cell r="D1475"/>
          <cell r="E1475"/>
          <cell r="F1475"/>
          <cell r="G1475"/>
          <cell r="H1475"/>
          <cell r="I1475"/>
          <cell r="J1475"/>
          <cell r="K1475"/>
          <cell r="L1475"/>
          <cell r="M1475"/>
          <cell r="N1475"/>
          <cell r="O1475"/>
          <cell r="P1475"/>
          <cell r="Q1475"/>
          <cell r="R1475"/>
          <cell r="S1475"/>
          <cell r="T1475"/>
          <cell r="U1475"/>
          <cell r="V1475"/>
          <cell r="W1475"/>
          <cell r="X1475"/>
          <cell r="Y1475"/>
          <cell r="Z1475"/>
          <cell r="AA1475"/>
          <cell r="AB1475"/>
          <cell r="AC1475"/>
          <cell r="AD1475"/>
          <cell r="AE1475"/>
          <cell r="AF1475"/>
          <cell r="AG1475"/>
          <cell r="AH1475"/>
          <cell r="AI1475"/>
          <cell r="AJ1475"/>
          <cell r="AK1475"/>
          <cell r="AL1475"/>
          <cell r="AM1475"/>
          <cell r="AN1475"/>
          <cell r="AO1475"/>
          <cell r="AP1475"/>
          <cell r="AQ1475"/>
          <cell r="AR1475"/>
          <cell r="AS1475"/>
          <cell r="AT1475"/>
          <cell r="AU1475"/>
        </row>
        <row r="1476">
          <cell r="A1476"/>
          <cell r="B1476"/>
          <cell r="C1476"/>
          <cell r="D1476"/>
          <cell r="E1476"/>
          <cell r="F1476"/>
          <cell r="G1476"/>
          <cell r="H1476"/>
          <cell r="I1476"/>
          <cell r="J1476"/>
          <cell r="K1476"/>
          <cell r="L1476"/>
          <cell r="M1476"/>
          <cell r="N1476"/>
          <cell r="O1476"/>
          <cell r="P1476"/>
          <cell r="Q1476"/>
          <cell r="R1476"/>
          <cell r="S1476"/>
          <cell r="T1476"/>
          <cell r="U1476"/>
          <cell r="V1476"/>
          <cell r="W1476"/>
          <cell r="X1476"/>
          <cell r="Y1476"/>
          <cell r="Z1476"/>
          <cell r="AA1476"/>
          <cell r="AB1476"/>
          <cell r="AC1476"/>
          <cell r="AD1476"/>
          <cell r="AE1476"/>
          <cell r="AF1476"/>
          <cell r="AG1476"/>
          <cell r="AH1476"/>
          <cell r="AI1476"/>
          <cell r="AJ1476"/>
          <cell r="AK1476"/>
          <cell r="AL1476"/>
          <cell r="AM1476"/>
          <cell r="AN1476"/>
          <cell r="AO1476"/>
          <cell r="AP1476"/>
          <cell r="AQ1476"/>
          <cell r="AR1476"/>
          <cell r="AS1476"/>
          <cell r="AT1476"/>
          <cell r="AU1476"/>
        </row>
        <row r="1477">
          <cell r="A1477"/>
          <cell r="B1477"/>
          <cell r="C1477"/>
          <cell r="D1477"/>
          <cell r="E1477"/>
          <cell r="F1477"/>
          <cell r="G1477"/>
          <cell r="H1477"/>
          <cell r="I1477"/>
          <cell r="J1477"/>
          <cell r="K1477"/>
          <cell r="L1477"/>
          <cell r="M1477"/>
          <cell r="N1477"/>
          <cell r="O1477"/>
          <cell r="P1477"/>
          <cell r="Q1477"/>
          <cell r="R1477"/>
          <cell r="S1477"/>
          <cell r="T1477"/>
          <cell r="U1477"/>
          <cell r="V1477"/>
          <cell r="W1477"/>
          <cell r="X1477"/>
          <cell r="Y1477"/>
          <cell r="Z1477"/>
          <cell r="AA1477"/>
          <cell r="AB1477"/>
          <cell r="AC1477"/>
          <cell r="AD1477"/>
          <cell r="AE1477"/>
          <cell r="AF1477"/>
          <cell r="AG1477"/>
          <cell r="AH1477"/>
          <cell r="AI1477"/>
          <cell r="AJ1477"/>
          <cell r="AK1477"/>
          <cell r="AL1477"/>
          <cell r="AM1477"/>
          <cell r="AN1477"/>
          <cell r="AO1477"/>
          <cell r="AP1477"/>
          <cell r="AQ1477"/>
          <cell r="AR1477"/>
          <cell r="AS1477"/>
          <cell r="AT1477"/>
          <cell r="AU1477"/>
        </row>
        <row r="1478">
          <cell r="A1478"/>
          <cell r="B1478"/>
          <cell r="C1478"/>
          <cell r="D1478"/>
          <cell r="E1478"/>
          <cell r="F1478"/>
          <cell r="G1478"/>
          <cell r="H1478"/>
          <cell r="I1478"/>
          <cell r="J1478"/>
          <cell r="K1478"/>
          <cell r="L1478"/>
          <cell r="M1478"/>
          <cell r="N1478"/>
          <cell r="O1478"/>
          <cell r="P1478"/>
          <cell r="Q1478"/>
          <cell r="R1478"/>
          <cell r="S1478"/>
          <cell r="T1478"/>
          <cell r="U1478"/>
          <cell r="V1478"/>
          <cell r="W1478"/>
          <cell r="X1478"/>
          <cell r="Y1478"/>
          <cell r="Z1478"/>
          <cell r="AA1478"/>
          <cell r="AB1478"/>
          <cell r="AC1478"/>
          <cell r="AD1478"/>
          <cell r="AE1478"/>
          <cell r="AF1478"/>
          <cell r="AG1478"/>
          <cell r="AH1478"/>
          <cell r="AI1478"/>
          <cell r="AJ1478"/>
          <cell r="AK1478"/>
          <cell r="AL1478"/>
          <cell r="AM1478"/>
          <cell r="AN1478"/>
          <cell r="AO1478"/>
          <cell r="AP1478"/>
          <cell r="AQ1478"/>
          <cell r="AR1478"/>
          <cell r="AS1478"/>
          <cell r="AT1478"/>
          <cell r="AU1478"/>
        </row>
        <row r="1479">
          <cell r="A1479"/>
          <cell r="B1479"/>
          <cell r="C1479"/>
          <cell r="D1479"/>
          <cell r="E1479"/>
          <cell r="F1479"/>
          <cell r="G1479"/>
          <cell r="H1479"/>
          <cell r="I1479"/>
          <cell r="J1479"/>
          <cell r="K1479"/>
          <cell r="L1479"/>
          <cell r="M1479"/>
          <cell r="N1479"/>
          <cell r="O1479"/>
          <cell r="P1479"/>
          <cell r="Q1479"/>
          <cell r="R1479"/>
          <cell r="S1479"/>
          <cell r="T1479"/>
          <cell r="U1479"/>
          <cell r="V1479"/>
          <cell r="W1479"/>
          <cell r="X1479"/>
          <cell r="Y1479"/>
          <cell r="Z1479"/>
          <cell r="AA1479"/>
          <cell r="AB1479"/>
          <cell r="AC1479"/>
          <cell r="AD1479"/>
          <cell r="AE1479"/>
          <cell r="AF1479"/>
          <cell r="AG1479"/>
          <cell r="AH1479"/>
          <cell r="AI1479"/>
          <cell r="AJ1479"/>
          <cell r="AK1479"/>
          <cell r="AL1479"/>
          <cell r="AM1479"/>
          <cell r="AN1479"/>
          <cell r="AO1479"/>
          <cell r="AP1479"/>
          <cell r="AQ1479"/>
          <cell r="AR1479"/>
          <cell r="AS1479"/>
          <cell r="AT1479"/>
          <cell r="AU1479"/>
        </row>
        <row r="1480">
          <cell r="A1480"/>
          <cell r="B1480"/>
          <cell r="C1480"/>
          <cell r="D1480"/>
          <cell r="E1480"/>
          <cell r="F1480"/>
          <cell r="G1480"/>
          <cell r="H1480"/>
          <cell r="I1480"/>
          <cell r="J1480"/>
          <cell r="K1480"/>
          <cell r="L1480"/>
          <cell r="M1480"/>
          <cell r="N1480"/>
          <cell r="O1480"/>
          <cell r="P1480"/>
          <cell r="Q1480"/>
          <cell r="R1480"/>
          <cell r="S1480"/>
          <cell r="T1480"/>
          <cell r="U1480"/>
          <cell r="V1480"/>
          <cell r="W1480"/>
          <cell r="X1480"/>
          <cell r="Y1480"/>
          <cell r="Z1480"/>
          <cell r="AA1480"/>
          <cell r="AB1480"/>
          <cell r="AC1480"/>
          <cell r="AD1480"/>
          <cell r="AE1480"/>
          <cell r="AF1480"/>
          <cell r="AG1480"/>
          <cell r="AH1480"/>
          <cell r="AI1480"/>
          <cell r="AJ1480"/>
          <cell r="AK1480"/>
          <cell r="AL1480"/>
          <cell r="AM1480"/>
          <cell r="AN1480"/>
          <cell r="AO1480"/>
          <cell r="AP1480"/>
          <cell r="AQ1480"/>
          <cell r="AR1480"/>
          <cell r="AS1480"/>
          <cell r="AT1480"/>
          <cell r="AU1480"/>
        </row>
        <row r="1481">
          <cell r="A1481"/>
          <cell r="B1481"/>
          <cell r="C1481"/>
          <cell r="D1481"/>
          <cell r="E1481"/>
          <cell r="F1481"/>
          <cell r="G1481"/>
          <cell r="H1481"/>
          <cell r="I1481"/>
          <cell r="J1481"/>
          <cell r="K1481"/>
          <cell r="L1481"/>
          <cell r="M1481"/>
          <cell r="N1481"/>
          <cell r="O1481"/>
          <cell r="P1481"/>
          <cell r="Q1481"/>
          <cell r="R1481"/>
          <cell r="S1481"/>
          <cell r="T1481"/>
          <cell r="U1481"/>
          <cell r="V1481"/>
          <cell r="W1481"/>
          <cell r="X1481"/>
          <cell r="Y1481"/>
          <cell r="Z1481"/>
          <cell r="AA1481"/>
          <cell r="AB1481"/>
          <cell r="AC1481"/>
          <cell r="AD1481"/>
          <cell r="AE1481"/>
          <cell r="AF1481"/>
          <cell r="AG1481"/>
          <cell r="AH1481"/>
          <cell r="AI1481"/>
          <cell r="AJ1481"/>
          <cell r="AK1481"/>
          <cell r="AL1481"/>
          <cell r="AM1481"/>
          <cell r="AN1481"/>
          <cell r="AO1481"/>
          <cell r="AP1481"/>
          <cell r="AQ1481"/>
          <cell r="AR1481"/>
          <cell r="AS1481"/>
          <cell r="AT1481"/>
          <cell r="AU1481"/>
        </row>
        <row r="1482">
          <cell r="A1482"/>
          <cell r="B1482"/>
          <cell r="C1482"/>
          <cell r="D1482"/>
          <cell r="E1482"/>
          <cell r="F1482"/>
          <cell r="G1482"/>
          <cell r="H1482"/>
          <cell r="I1482"/>
          <cell r="J1482"/>
          <cell r="K1482"/>
          <cell r="L1482"/>
          <cell r="M1482"/>
          <cell r="N1482"/>
          <cell r="O1482"/>
          <cell r="P1482"/>
          <cell r="Q1482"/>
          <cell r="R1482"/>
          <cell r="S1482"/>
          <cell r="T1482"/>
          <cell r="U1482"/>
          <cell r="V1482"/>
          <cell r="W1482"/>
          <cell r="X1482"/>
          <cell r="Y1482"/>
          <cell r="Z1482"/>
          <cell r="AA1482"/>
          <cell r="AB1482"/>
          <cell r="AC1482"/>
          <cell r="AD1482"/>
          <cell r="AE1482"/>
          <cell r="AF1482"/>
          <cell r="AG1482"/>
          <cell r="AH1482"/>
          <cell r="AI1482"/>
          <cell r="AJ1482"/>
          <cell r="AK1482"/>
          <cell r="AL1482"/>
          <cell r="AM1482"/>
          <cell r="AN1482"/>
          <cell r="AO1482"/>
          <cell r="AP1482"/>
          <cell r="AQ1482"/>
          <cell r="AR1482"/>
          <cell r="AS1482"/>
          <cell r="AT1482"/>
          <cell r="AU1482"/>
        </row>
        <row r="1483">
          <cell r="A1483"/>
          <cell r="B1483"/>
          <cell r="C1483"/>
          <cell r="D1483"/>
          <cell r="E1483"/>
          <cell r="F1483"/>
          <cell r="G1483"/>
          <cell r="H1483"/>
          <cell r="I1483"/>
          <cell r="J1483"/>
          <cell r="K1483"/>
          <cell r="L1483"/>
          <cell r="M1483"/>
          <cell r="N1483"/>
          <cell r="O1483"/>
          <cell r="P1483"/>
          <cell r="Q1483"/>
          <cell r="R1483"/>
          <cell r="S1483"/>
          <cell r="T1483"/>
          <cell r="U1483"/>
          <cell r="V1483"/>
          <cell r="W1483"/>
          <cell r="X1483"/>
          <cell r="Y1483"/>
          <cell r="Z1483"/>
          <cell r="AA1483"/>
          <cell r="AB1483"/>
          <cell r="AC1483"/>
          <cell r="AD1483"/>
          <cell r="AE1483"/>
          <cell r="AF1483"/>
          <cell r="AG1483"/>
          <cell r="AH1483"/>
          <cell r="AI1483"/>
          <cell r="AJ1483"/>
          <cell r="AK1483"/>
          <cell r="AL1483"/>
          <cell r="AM1483"/>
          <cell r="AN1483"/>
          <cell r="AO1483"/>
          <cell r="AP1483"/>
          <cell r="AQ1483"/>
          <cell r="AR1483"/>
          <cell r="AS1483"/>
          <cell r="AT1483"/>
          <cell r="AU1483"/>
        </row>
        <row r="1484">
          <cell r="A1484"/>
          <cell r="B1484"/>
          <cell r="C1484"/>
          <cell r="D1484"/>
          <cell r="E1484"/>
          <cell r="F1484"/>
          <cell r="G1484"/>
          <cell r="H1484"/>
          <cell r="I1484"/>
          <cell r="J1484"/>
          <cell r="K1484"/>
          <cell r="L1484"/>
          <cell r="M1484"/>
          <cell r="N1484"/>
          <cell r="O1484"/>
          <cell r="P1484"/>
          <cell r="Q1484"/>
          <cell r="R1484"/>
          <cell r="S1484"/>
          <cell r="T1484"/>
          <cell r="U1484"/>
          <cell r="V1484"/>
          <cell r="W1484"/>
          <cell r="X1484"/>
          <cell r="Y1484"/>
          <cell r="Z1484"/>
          <cell r="AA1484"/>
          <cell r="AB1484"/>
          <cell r="AC1484"/>
          <cell r="AD1484"/>
          <cell r="AE1484"/>
          <cell r="AF1484"/>
          <cell r="AG1484"/>
          <cell r="AH1484"/>
          <cell r="AI1484"/>
          <cell r="AJ1484"/>
          <cell r="AK1484"/>
          <cell r="AL1484"/>
          <cell r="AM1484"/>
          <cell r="AN1484"/>
          <cell r="AO1484"/>
          <cell r="AP1484"/>
          <cell r="AQ1484"/>
          <cell r="AR1484"/>
          <cell r="AS1484"/>
          <cell r="AT1484"/>
          <cell r="AU1484"/>
        </row>
        <row r="1485">
          <cell r="A1485"/>
          <cell r="B1485"/>
          <cell r="C1485"/>
          <cell r="D1485"/>
          <cell r="E1485"/>
          <cell r="F1485"/>
          <cell r="G1485"/>
          <cell r="H1485"/>
          <cell r="I1485"/>
          <cell r="J1485"/>
          <cell r="K1485"/>
          <cell r="L1485"/>
          <cell r="M1485"/>
          <cell r="N1485"/>
          <cell r="O1485"/>
          <cell r="P1485"/>
          <cell r="Q1485"/>
          <cell r="R1485"/>
          <cell r="S1485"/>
          <cell r="T1485"/>
          <cell r="U1485"/>
          <cell r="V1485"/>
          <cell r="W1485"/>
          <cell r="X1485"/>
          <cell r="Y1485"/>
          <cell r="Z1485"/>
          <cell r="AA1485"/>
          <cell r="AB1485"/>
          <cell r="AC1485"/>
          <cell r="AD1485"/>
          <cell r="AE1485"/>
          <cell r="AF1485"/>
          <cell r="AG1485"/>
          <cell r="AH1485"/>
          <cell r="AI1485"/>
          <cell r="AJ1485"/>
          <cell r="AK1485"/>
          <cell r="AL1485"/>
          <cell r="AM1485"/>
          <cell r="AN1485"/>
          <cell r="AO1485"/>
          <cell r="AP1485"/>
          <cell r="AQ1485"/>
          <cell r="AR1485"/>
          <cell r="AS1485"/>
          <cell r="AT1485"/>
          <cell r="AU1485"/>
        </row>
        <row r="1486">
          <cell r="A1486"/>
          <cell r="B1486"/>
          <cell r="C1486"/>
          <cell r="D1486"/>
          <cell r="E1486"/>
          <cell r="F1486"/>
          <cell r="G1486"/>
          <cell r="H1486"/>
          <cell r="I1486"/>
          <cell r="J1486"/>
          <cell r="K1486"/>
          <cell r="L1486"/>
          <cell r="M1486"/>
          <cell r="N1486"/>
          <cell r="O1486"/>
          <cell r="P1486"/>
          <cell r="Q1486"/>
          <cell r="R1486"/>
          <cell r="S1486"/>
          <cell r="T1486"/>
          <cell r="U1486"/>
          <cell r="V1486"/>
          <cell r="W1486"/>
          <cell r="X1486"/>
          <cell r="Y1486"/>
          <cell r="Z1486"/>
          <cell r="AA1486"/>
          <cell r="AB1486"/>
          <cell r="AC1486"/>
          <cell r="AD1486"/>
          <cell r="AE1486"/>
          <cell r="AF1486"/>
          <cell r="AG1486"/>
          <cell r="AH1486"/>
          <cell r="AI1486"/>
          <cell r="AJ1486"/>
          <cell r="AK1486"/>
          <cell r="AL1486"/>
          <cell r="AM1486"/>
          <cell r="AN1486"/>
          <cell r="AO1486"/>
          <cell r="AP1486"/>
          <cell r="AQ1486"/>
          <cell r="AR1486"/>
          <cell r="AS1486"/>
          <cell r="AT1486"/>
          <cell r="AU1486"/>
        </row>
        <row r="1487">
          <cell r="A1487"/>
          <cell r="B1487"/>
          <cell r="C1487"/>
          <cell r="D1487"/>
          <cell r="E1487"/>
          <cell r="F1487"/>
          <cell r="G1487"/>
          <cell r="H1487"/>
          <cell r="I1487"/>
          <cell r="J1487"/>
          <cell r="K1487"/>
          <cell r="L1487"/>
          <cell r="M1487"/>
          <cell r="N1487"/>
          <cell r="O1487"/>
          <cell r="P1487"/>
          <cell r="Q1487"/>
          <cell r="R1487"/>
          <cell r="S1487"/>
          <cell r="T1487"/>
          <cell r="U1487"/>
          <cell r="V1487"/>
          <cell r="W1487"/>
          <cell r="X1487"/>
          <cell r="Y1487"/>
          <cell r="Z1487"/>
          <cell r="AA1487"/>
          <cell r="AB1487"/>
          <cell r="AC1487"/>
          <cell r="AD1487"/>
          <cell r="AE1487"/>
          <cell r="AF1487"/>
          <cell r="AG1487"/>
          <cell r="AH1487"/>
          <cell r="AI1487"/>
          <cell r="AJ1487"/>
          <cell r="AK1487"/>
          <cell r="AL1487"/>
          <cell r="AM1487"/>
          <cell r="AN1487"/>
          <cell r="AO1487"/>
          <cell r="AP1487"/>
          <cell r="AQ1487"/>
          <cell r="AR1487"/>
          <cell r="AS1487"/>
          <cell r="AT1487"/>
          <cell r="AU1487"/>
        </row>
        <row r="1488">
          <cell r="A1488"/>
          <cell r="B1488"/>
          <cell r="C1488"/>
          <cell r="D1488"/>
          <cell r="E1488"/>
          <cell r="F1488"/>
          <cell r="G1488"/>
          <cell r="H1488"/>
          <cell r="I1488"/>
          <cell r="J1488"/>
          <cell r="K1488"/>
          <cell r="L1488"/>
          <cell r="M1488"/>
          <cell r="N1488"/>
          <cell r="O1488"/>
          <cell r="P1488"/>
          <cell r="Q1488"/>
          <cell r="R1488"/>
          <cell r="S1488"/>
          <cell r="T1488"/>
          <cell r="U1488"/>
          <cell r="V1488"/>
          <cell r="W1488"/>
          <cell r="X1488"/>
          <cell r="Y1488"/>
          <cell r="Z1488"/>
          <cell r="AA1488"/>
          <cell r="AB1488"/>
          <cell r="AC1488"/>
          <cell r="AD1488"/>
          <cell r="AE1488"/>
          <cell r="AF1488"/>
          <cell r="AG1488"/>
          <cell r="AH1488"/>
          <cell r="AI1488"/>
          <cell r="AJ1488"/>
          <cell r="AK1488"/>
          <cell r="AL1488"/>
          <cell r="AM1488"/>
          <cell r="AN1488"/>
          <cell r="AO1488"/>
          <cell r="AP1488"/>
          <cell r="AQ1488"/>
          <cell r="AR1488"/>
          <cell r="AS1488"/>
          <cell r="AT1488"/>
          <cell r="AU1488"/>
        </row>
        <row r="1489">
          <cell r="A1489"/>
          <cell r="B1489"/>
          <cell r="C1489"/>
          <cell r="D1489"/>
          <cell r="E1489"/>
          <cell r="F1489"/>
          <cell r="G1489"/>
          <cell r="H1489"/>
          <cell r="I1489"/>
          <cell r="J1489"/>
          <cell r="K1489"/>
          <cell r="L1489"/>
          <cell r="M1489"/>
          <cell r="N1489"/>
          <cell r="O1489"/>
          <cell r="P1489"/>
          <cell r="Q1489"/>
          <cell r="R1489"/>
          <cell r="S1489"/>
          <cell r="T1489"/>
          <cell r="U1489"/>
          <cell r="V1489"/>
          <cell r="W1489"/>
          <cell r="X1489"/>
          <cell r="Y1489"/>
          <cell r="Z1489"/>
          <cell r="AA1489"/>
          <cell r="AB1489"/>
          <cell r="AC1489"/>
          <cell r="AD1489"/>
          <cell r="AE1489"/>
          <cell r="AF1489"/>
          <cell r="AG1489"/>
          <cell r="AH1489"/>
          <cell r="AI1489"/>
          <cell r="AJ1489"/>
          <cell r="AK1489"/>
          <cell r="AL1489"/>
          <cell r="AM1489"/>
          <cell r="AN1489"/>
          <cell r="AO1489"/>
          <cell r="AP1489"/>
          <cell r="AQ1489"/>
          <cell r="AR1489"/>
          <cell r="AS1489"/>
          <cell r="AT1489"/>
          <cell r="AU1489"/>
        </row>
        <row r="1490">
          <cell r="A1490"/>
          <cell r="B1490"/>
          <cell r="C1490"/>
          <cell r="D1490"/>
          <cell r="E1490"/>
          <cell r="F1490"/>
          <cell r="G1490"/>
          <cell r="H1490"/>
          <cell r="I1490"/>
          <cell r="J1490"/>
          <cell r="K1490"/>
          <cell r="L1490"/>
          <cell r="M1490"/>
          <cell r="N1490"/>
          <cell r="O1490"/>
          <cell r="P1490"/>
          <cell r="Q1490"/>
          <cell r="R1490"/>
          <cell r="S1490"/>
          <cell r="T1490"/>
          <cell r="U1490"/>
          <cell r="V1490"/>
          <cell r="W1490"/>
          <cell r="X1490"/>
          <cell r="Y1490"/>
          <cell r="Z1490"/>
          <cell r="AA1490"/>
          <cell r="AB1490"/>
          <cell r="AC1490"/>
          <cell r="AD1490"/>
          <cell r="AE1490"/>
          <cell r="AF1490"/>
          <cell r="AG1490"/>
          <cell r="AH1490"/>
          <cell r="AI1490"/>
          <cell r="AJ1490"/>
          <cell r="AK1490"/>
          <cell r="AL1490"/>
          <cell r="AM1490"/>
          <cell r="AN1490"/>
          <cell r="AO1490"/>
          <cell r="AP1490"/>
          <cell r="AQ1490"/>
          <cell r="AR1490"/>
          <cell r="AS1490"/>
          <cell r="AT1490"/>
          <cell r="AU1490"/>
        </row>
        <row r="1491">
          <cell r="A1491"/>
          <cell r="B1491"/>
          <cell r="C1491"/>
          <cell r="D1491"/>
          <cell r="E1491"/>
          <cell r="F1491"/>
          <cell r="G1491"/>
          <cell r="H1491"/>
          <cell r="I1491"/>
          <cell r="J1491"/>
          <cell r="K1491"/>
          <cell r="L1491"/>
          <cell r="M1491"/>
          <cell r="N1491"/>
          <cell r="O1491"/>
          <cell r="P1491"/>
          <cell r="Q1491"/>
          <cell r="R1491"/>
          <cell r="S1491"/>
          <cell r="T1491"/>
          <cell r="U1491"/>
          <cell r="V1491"/>
          <cell r="W1491"/>
          <cell r="X1491"/>
          <cell r="Y1491"/>
          <cell r="Z1491"/>
          <cell r="AA1491"/>
          <cell r="AB1491"/>
          <cell r="AC1491"/>
          <cell r="AD1491"/>
          <cell r="AE1491"/>
          <cell r="AF1491"/>
          <cell r="AG1491"/>
          <cell r="AH1491"/>
          <cell r="AI1491"/>
          <cell r="AJ1491"/>
          <cell r="AK1491"/>
          <cell r="AL1491"/>
          <cell r="AM1491"/>
          <cell r="AN1491"/>
          <cell r="AO1491"/>
          <cell r="AP1491"/>
          <cell r="AQ1491"/>
          <cell r="AR1491"/>
          <cell r="AS1491"/>
          <cell r="AT1491"/>
          <cell r="AU1491"/>
        </row>
        <row r="1492">
          <cell r="A1492"/>
          <cell r="B1492"/>
          <cell r="C1492"/>
          <cell r="D1492"/>
          <cell r="E1492"/>
          <cell r="F1492"/>
          <cell r="G1492"/>
          <cell r="H1492"/>
          <cell r="I1492"/>
          <cell r="J1492"/>
          <cell r="K1492"/>
          <cell r="L1492"/>
          <cell r="M1492"/>
          <cell r="N1492"/>
          <cell r="O1492"/>
          <cell r="P1492"/>
          <cell r="Q1492"/>
          <cell r="R1492"/>
          <cell r="S1492"/>
          <cell r="T1492"/>
          <cell r="U1492"/>
          <cell r="V1492"/>
          <cell r="W1492"/>
          <cell r="X1492"/>
          <cell r="Y1492"/>
          <cell r="Z1492"/>
          <cell r="AA1492"/>
          <cell r="AB1492"/>
          <cell r="AC1492"/>
          <cell r="AD1492"/>
          <cell r="AE1492"/>
          <cell r="AF1492"/>
          <cell r="AG1492"/>
          <cell r="AH1492"/>
          <cell r="AI1492"/>
          <cell r="AJ1492"/>
          <cell r="AK1492"/>
          <cell r="AL1492"/>
          <cell r="AM1492"/>
          <cell r="AN1492"/>
          <cell r="AO1492"/>
          <cell r="AP1492"/>
          <cell r="AQ1492"/>
          <cell r="AR1492"/>
          <cell r="AS1492"/>
          <cell r="AT1492"/>
          <cell r="AU1492"/>
        </row>
        <row r="1493">
          <cell r="A1493"/>
          <cell r="B1493"/>
          <cell r="C1493"/>
          <cell r="D1493"/>
          <cell r="E1493"/>
          <cell r="F1493"/>
          <cell r="G1493"/>
          <cell r="H1493"/>
          <cell r="I1493"/>
          <cell r="J1493"/>
          <cell r="K1493"/>
          <cell r="L1493"/>
          <cell r="M1493"/>
          <cell r="N1493"/>
          <cell r="O1493"/>
          <cell r="P1493"/>
          <cell r="Q1493"/>
          <cell r="R1493"/>
          <cell r="S1493"/>
          <cell r="T1493"/>
          <cell r="U1493"/>
          <cell r="V1493"/>
          <cell r="W1493"/>
          <cell r="X1493"/>
          <cell r="Y1493"/>
          <cell r="Z1493"/>
          <cell r="AA1493"/>
          <cell r="AB1493"/>
          <cell r="AC1493"/>
          <cell r="AD1493"/>
          <cell r="AE1493"/>
          <cell r="AF1493"/>
          <cell r="AG1493"/>
          <cell r="AH1493"/>
          <cell r="AI1493"/>
          <cell r="AJ1493"/>
          <cell r="AK1493"/>
          <cell r="AL1493"/>
          <cell r="AM1493"/>
          <cell r="AN1493"/>
          <cell r="AO1493"/>
          <cell r="AP1493"/>
          <cell r="AQ1493"/>
          <cell r="AR1493"/>
          <cell r="AS1493"/>
          <cell r="AT1493"/>
          <cell r="AU1493"/>
        </row>
        <row r="1494">
          <cell r="A1494"/>
          <cell r="B1494"/>
          <cell r="C1494"/>
          <cell r="D1494"/>
          <cell r="E1494"/>
          <cell r="F1494"/>
          <cell r="G1494"/>
          <cell r="H1494"/>
          <cell r="I1494"/>
          <cell r="J1494"/>
          <cell r="K1494"/>
          <cell r="L1494"/>
          <cell r="M1494"/>
          <cell r="N1494"/>
          <cell r="O1494"/>
          <cell r="P1494"/>
          <cell r="Q1494"/>
          <cell r="R1494"/>
          <cell r="S1494"/>
          <cell r="T1494"/>
          <cell r="U1494"/>
          <cell r="V1494"/>
          <cell r="W1494"/>
          <cell r="X1494"/>
          <cell r="Y1494"/>
          <cell r="Z1494"/>
          <cell r="AA1494"/>
          <cell r="AB1494"/>
          <cell r="AC1494"/>
          <cell r="AD1494"/>
          <cell r="AE1494"/>
          <cell r="AF1494"/>
          <cell r="AG1494"/>
          <cell r="AH1494"/>
          <cell r="AI1494"/>
          <cell r="AJ1494"/>
          <cell r="AK1494"/>
          <cell r="AL1494"/>
          <cell r="AM1494"/>
          <cell r="AN1494"/>
          <cell r="AO1494"/>
          <cell r="AP1494"/>
          <cell r="AQ1494"/>
          <cell r="AR1494"/>
          <cell r="AS1494"/>
          <cell r="AT1494"/>
          <cell r="AU1494"/>
        </row>
        <row r="1495">
          <cell r="A1495"/>
          <cell r="B1495"/>
          <cell r="C1495"/>
          <cell r="D1495"/>
          <cell r="E1495"/>
          <cell r="F1495"/>
          <cell r="G1495"/>
          <cell r="H1495"/>
          <cell r="I1495"/>
          <cell r="J1495"/>
          <cell r="K1495"/>
          <cell r="L1495"/>
          <cell r="M1495"/>
          <cell r="N1495"/>
          <cell r="O1495"/>
          <cell r="P1495"/>
          <cell r="Q1495"/>
          <cell r="R1495"/>
          <cell r="S1495"/>
          <cell r="T1495"/>
          <cell r="U1495"/>
          <cell r="V1495"/>
          <cell r="W1495"/>
          <cell r="X1495"/>
          <cell r="Y1495"/>
          <cell r="Z1495"/>
          <cell r="AA1495"/>
          <cell r="AB1495"/>
          <cell r="AC1495"/>
          <cell r="AD1495"/>
          <cell r="AE1495"/>
          <cell r="AF1495"/>
          <cell r="AG1495"/>
          <cell r="AH1495"/>
          <cell r="AI1495"/>
          <cell r="AJ1495"/>
          <cell r="AK1495"/>
          <cell r="AL1495"/>
          <cell r="AM1495"/>
          <cell r="AN1495"/>
          <cell r="AO1495"/>
          <cell r="AP1495"/>
          <cell r="AQ1495"/>
          <cell r="AR1495"/>
          <cell r="AS1495"/>
          <cell r="AT1495"/>
          <cell r="AU1495"/>
        </row>
        <row r="1496">
          <cell r="A1496"/>
          <cell r="B1496"/>
          <cell r="C1496"/>
          <cell r="D1496"/>
          <cell r="E1496"/>
          <cell r="F1496"/>
          <cell r="G1496"/>
          <cell r="H1496"/>
          <cell r="I1496"/>
          <cell r="J1496"/>
          <cell r="K1496"/>
          <cell r="L1496"/>
          <cell r="M1496"/>
          <cell r="N1496"/>
          <cell r="O1496"/>
          <cell r="P1496"/>
          <cell r="Q1496"/>
          <cell r="R1496"/>
          <cell r="S1496"/>
          <cell r="T1496"/>
          <cell r="U1496"/>
          <cell r="V1496"/>
          <cell r="W1496"/>
          <cell r="X1496"/>
          <cell r="Y1496"/>
          <cell r="Z1496"/>
          <cell r="AA1496"/>
          <cell r="AB1496"/>
          <cell r="AC1496"/>
          <cell r="AD1496"/>
          <cell r="AE1496"/>
          <cell r="AF1496"/>
          <cell r="AG1496"/>
          <cell r="AH1496"/>
          <cell r="AI1496"/>
          <cell r="AJ1496"/>
          <cell r="AK1496"/>
          <cell r="AL1496"/>
          <cell r="AM1496"/>
          <cell r="AN1496"/>
          <cell r="AO1496"/>
          <cell r="AP1496"/>
          <cell r="AQ1496"/>
          <cell r="AR1496"/>
          <cell r="AS1496"/>
          <cell r="AT1496"/>
          <cell r="AU1496"/>
        </row>
        <row r="1497">
          <cell r="A1497"/>
          <cell r="B1497"/>
          <cell r="C1497"/>
          <cell r="D1497"/>
          <cell r="E1497"/>
          <cell r="F1497"/>
          <cell r="G1497"/>
          <cell r="H1497"/>
          <cell r="I1497"/>
          <cell r="J1497"/>
          <cell r="K1497"/>
          <cell r="L1497"/>
          <cell r="M1497"/>
          <cell r="N1497"/>
          <cell r="O1497"/>
          <cell r="P1497"/>
          <cell r="Q1497"/>
          <cell r="R1497"/>
          <cell r="S1497"/>
          <cell r="T1497"/>
          <cell r="U1497"/>
          <cell r="V1497"/>
          <cell r="W1497"/>
          <cell r="X1497"/>
          <cell r="Y1497"/>
          <cell r="Z1497"/>
          <cell r="AA1497"/>
          <cell r="AB1497"/>
          <cell r="AC1497"/>
          <cell r="AD1497"/>
          <cell r="AE1497"/>
          <cell r="AF1497"/>
          <cell r="AG1497"/>
          <cell r="AH1497"/>
          <cell r="AI1497"/>
          <cell r="AJ1497"/>
          <cell r="AK1497"/>
          <cell r="AL1497"/>
          <cell r="AM1497"/>
          <cell r="AN1497"/>
          <cell r="AO1497"/>
          <cell r="AP1497"/>
          <cell r="AQ1497"/>
          <cell r="AR1497"/>
          <cell r="AS1497"/>
          <cell r="AT1497"/>
          <cell r="AU1497"/>
        </row>
        <row r="1498">
          <cell r="A1498"/>
          <cell r="B1498"/>
          <cell r="C1498"/>
          <cell r="D1498"/>
          <cell r="E1498"/>
          <cell r="F1498"/>
          <cell r="G1498"/>
          <cell r="H1498"/>
          <cell r="I1498"/>
          <cell r="J1498"/>
          <cell r="K1498"/>
          <cell r="L1498"/>
          <cell r="M1498"/>
          <cell r="N1498"/>
          <cell r="O1498"/>
          <cell r="P1498"/>
          <cell r="Q1498"/>
          <cell r="R1498"/>
          <cell r="S1498"/>
          <cell r="T1498"/>
          <cell r="U1498"/>
          <cell r="V1498"/>
          <cell r="W1498"/>
          <cell r="X1498"/>
          <cell r="Y1498"/>
          <cell r="Z1498"/>
          <cell r="AA1498"/>
          <cell r="AB1498"/>
          <cell r="AC1498"/>
          <cell r="AD1498"/>
          <cell r="AE1498"/>
          <cell r="AF1498"/>
          <cell r="AG1498"/>
          <cell r="AH1498"/>
          <cell r="AI1498"/>
          <cell r="AJ1498"/>
          <cell r="AK1498"/>
          <cell r="AL1498"/>
          <cell r="AM1498"/>
          <cell r="AN1498"/>
          <cell r="AO1498"/>
          <cell r="AP1498"/>
          <cell r="AQ1498"/>
          <cell r="AR1498"/>
          <cell r="AS1498"/>
          <cell r="AT1498"/>
          <cell r="AU1498"/>
        </row>
        <row r="1499">
          <cell r="A1499"/>
          <cell r="B1499"/>
          <cell r="C1499"/>
          <cell r="D1499"/>
          <cell r="E1499"/>
          <cell r="F1499"/>
          <cell r="G1499"/>
          <cell r="H1499"/>
          <cell r="I1499"/>
          <cell r="J1499"/>
          <cell r="K1499"/>
          <cell r="L1499"/>
          <cell r="M1499"/>
          <cell r="N1499"/>
          <cell r="O1499"/>
          <cell r="P1499"/>
          <cell r="Q1499"/>
          <cell r="R1499"/>
          <cell r="S1499"/>
          <cell r="T1499"/>
          <cell r="U1499"/>
          <cell r="V1499"/>
          <cell r="W1499"/>
          <cell r="X1499"/>
          <cell r="Y1499"/>
          <cell r="Z1499"/>
          <cell r="AA1499"/>
          <cell r="AB1499"/>
          <cell r="AC1499"/>
          <cell r="AD1499"/>
          <cell r="AE1499"/>
          <cell r="AF1499"/>
          <cell r="AG1499"/>
          <cell r="AH1499"/>
          <cell r="AI1499"/>
          <cell r="AJ1499"/>
          <cell r="AK1499"/>
          <cell r="AL1499"/>
          <cell r="AM1499"/>
          <cell r="AN1499"/>
          <cell r="AO1499"/>
          <cell r="AP1499"/>
          <cell r="AQ1499"/>
          <cell r="AR1499"/>
          <cell r="AS1499"/>
          <cell r="AT1499"/>
          <cell r="AU1499"/>
        </row>
        <row r="1500">
          <cell r="A1500"/>
          <cell r="B1500"/>
          <cell r="C1500"/>
          <cell r="D1500"/>
          <cell r="E1500"/>
          <cell r="F1500"/>
          <cell r="G1500"/>
          <cell r="H1500"/>
          <cell r="I1500"/>
          <cell r="J1500"/>
          <cell r="K1500"/>
          <cell r="L1500"/>
          <cell r="M1500"/>
          <cell r="N1500"/>
          <cell r="O1500"/>
          <cell r="P1500"/>
          <cell r="Q1500"/>
          <cell r="R1500"/>
          <cell r="S1500"/>
          <cell r="T1500"/>
          <cell r="U1500"/>
          <cell r="V1500"/>
          <cell r="W1500"/>
          <cell r="X1500"/>
          <cell r="Y1500"/>
          <cell r="Z1500"/>
          <cell r="AA1500"/>
          <cell r="AB1500"/>
          <cell r="AC1500"/>
          <cell r="AD1500"/>
          <cell r="AE1500"/>
          <cell r="AF1500"/>
          <cell r="AG1500"/>
          <cell r="AH1500"/>
          <cell r="AI1500"/>
          <cell r="AJ1500"/>
          <cell r="AK1500"/>
          <cell r="AL1500"/>
          <cell r="AM1500"/>
          <cell r="AN1500"/>
          <cell r="AO1500"/>
          <cell r="AP1500"/>
          <cell r="AQ1500"/>
          <cell r="AR1500"/>
          <cell r="AS1500"/>
          <cell r="AT1500"/>
          <cell r="AU1500"/>
        </row>
        <row r="1501">
          <cell r="A1501"/>
          <cell r="B1501"/>
          <cell r="C1501"/>
          <cell r="D1501"/>
          <cell r="E1501"/>
          <cell r="F1501"/>
          <cell r="G1501"/>
          <cell r="H1501"/>
          <cell r="I1501"/>
          <cell r="J1501"/>
          <cell r="K1501"/>
          <cell r="L1501"/>
          <cell r="M1501"/>
          <cell r="N1501"/>
          <cell r="O1501"/>
          <cell r="P1501"/>
          <cell r="Q1501"/>
          <cell r="R1501"/>
          <cell r="S1501"/>
          <cell r="T1501"/>
          <cell r="U1501"/>
          <cell r="V1501"/>
          <cell r="W1501"/>
          <cell r="X1501"/>
          <cell r="Y1501"/>
          <cell r="Z1501"/>
          <cell r="AA1501"/>
          <cell r="AB1501"/>
          <cell r="AC1501"/>
          <cell r="AD1501"/>
          <cell r="AE1501"/>
          <cell r="AF1501"/>
          <cell r="AG1501"/>
          <cell r="AH1501"/>
          <cell r="AI1501"/>
          <cell r="AJ1501"/>
          <cell r="AK1501"/>
          <cell r="AL1501"/>
          <cell r="AM1501"/>
          <cell r="AN1501"/>
          <cell r="AO1501"/>
          <cell r="AP1501"/>
          <cell r="AQ1501"/>
          <cell r="AR1501"/>
          <cell r="AS1501"/>
          <cell r="AT1501"/>
          <cell r="AU1501"/>
        </row>
        <row r="1502">
          <cell r="A1502"/>
          <cell r="B1502"/>
          <cell r="C1502"/>
          <cell r="D1502"/>
          <cell r="E1502"/>
          <cell r="F1502"/>
          <cell r="G1502"/>
          <cell r="H1502"/>
          <cell r="I1502"/>
          <cell r="J1502"/>
          <cell r="K1502"/>
          <cell r="L1502"/>
          <cell r="M1502"/>
          <cell r="N1502"/>
          <cell r="O1502"/>
          <cell r="P1502"/>
          <cell r="Q1502"/>
          <cell r="R1502"/>
          <cell r="S1502"/>
          <cell r="T1502"/>
          <cell r="U1502"/>
          <cell r="V1502"/>
          <cell r="W1502"/>
          <cell r="X1502"/>
          <cell r="Y1502"/>
          <cell r="Z1502"/>
          <cell r="AA1502"/>
          <cell r="AB1502"/>
          <cell r="AC1502"/>
          <cell r="AD1502"/>
          <cell r="AE1502"/>
          <cell r="AF1502"/>
          <cell r="AG1502"/>
          <cell r="AH1502"/>
          <cell r="AI1502"/>
          <cell r="AJ1502"/>
          <cell r="AK1502"/>
          <cell r="AL1502"/>
          <cell r="AM1502"/>
          <cell r="AN1502"/>
          <cell r="AO1502"/>
          <cell r="AP1502"/>
          <cell r="AQ1502"/>
          <cell r="AR1502"/>
          <cell r="AS1502"/>
          <cell r="AT1502"/>
          <cell r="AU1502"/>
        </row>
        <row r="1503">
          <cell r="A1503"/>
          <cell r="B1503"/>
          <cell r="C1503"/>
          <cell r="D1503"/>
          <cell r="E1503"/>
          <cell r="F1503"/>
          <cell r="G1503"/>
          <cell r="H1503"/>
          <cell r="I1503"/>
          <cell r="J1503"/>
          <cell r="K1503"/>
          <cell r="L1503"/>
          <cell r="M1503"/>
          <cell r="N1503"/>
          <cell r="O1503"/>
          <cell r="P1503"/>
          <cell r="Q1503"/>
          <cell r="R1503"/>
          <cell r="S1503"/>
          <cell r="T1503"/>
          <cell r="U1503"/>
          <cell r="V1503"/>
          <cell r="W1503"/>
          <cell r="X1503"/>
          <cell r="Y1503"/>
          <cell r="Z1503"/>
          <cell r="AA1503"/>
          <cell r="AB1503"/>
          <cell r="AC1503"/>
          <cell r="AD1503"/>
          <cell r="AE1503"/>
          <cell r="AF1503"/>
          <cell r="AG1503"/>
          <cell r="AH1503"/>
          <cell r="AI1503"/>
          <cell r="AJ1503"/>
          <cell r="AK1503"/>
          <cell r="AL1503"/>
          <cell r="AM1503"/>
          <cell r="AN1503"/>
          <cell r="AO1503"/>
          <cell r="AP1503"/>
          <cell r="AQ1503"/>
          <cell r="AR1503"/>
          <cell r="AS1503"/>
          <cell r="AT1503"/>
          <cell r="AU1503"/>
        </row>
        <row r="1504">
          <cell r="A1504"/>
          <cell r="B1504"/>
          <cell r="C1504"/>
          <cell r="D1504"/>
          <cell r="E1504"/>
          <cell r="F1504"/>
          <cell r="G1504"/>
          <cell r="H1504"/>
          <cell r="I1504"/>
          <cell r="J1504"/>
          <cell r="K1504"/>
          <cell r="L1504"/>
          <cell r="M1504"/>
          <cell r="N1504"/>
          <cell r="O1504"/>
          <cell r="P1504"/>
          <cell r="Q1504"/>
          <cell r="R1504"/>
          <cell r="S1504"/>
          <cell r="T1504"/>
          <cell r="U1504"/>
          <cell r="V1504"/>
          <cell r="W1504"/>
          <cell r="X1504"/>
          <cell r="Y1504"/>
          <cell r="Z1504"/>
          <cell r="AA1504"/>
          <cell r="AB1504"/>
          <cell r="AC1504"/>
          <cell r="AD1504"/>
          <cell r="AE1504"/>
          <cell r="AF1504"/>
          <cell r="AG1504"/>
          <cell r="AH1504"/>
          <cell r="AI1504"/>
          <cell r="AJ1504"/>
          <cell r="AK1504"/>
          <cell r="AL1504"/>
          <cell r="AM1504"/>
          <cell r="AN1504"/>
          <cell r="AO1504"/>
          <cell r="AP1504"/>
          <cell r="AQ1504"/>
          <cell r="AR1504"/>
          <cell r="AS1504"/>
          <cell r="AT1504"/>
          <cell r="AU1504"/>
        </row>
        <row r="1505">
          <cell r="A1505"/>
          <cell r="B1505"/>
          <cell r="C1505"/>
          <cell r="D1505"/>
          <cell r="E1505"/>
          <cell r="F1505"/>
          <cell r="G1505"/>
          <cell r="H1505"/>
          <cell r="I1505"/>
          <cell r="J1505"/>
          <cell r="K1505"/>
          <cell r="L1505"/>
          <cell r="M1505"/>
          <cell r="N1505"/>
          <cell r="O1505"/>
          <cell r="P1505"/>
          <cell r="Q1505"/>
          <cell r="R1505"/>
          <cell r="S1505"/>
          <cell r="T1505"/>
          <cell r="U1505"/>
          <cell r="V1505"/>
          <cell r="W1505"/>
          <cell r="X1505"/>
          <cell r="Y1505"/>
          <cell r="Z1505"/>
          <cell r="AA1505"/>
          <cell r="AB1505"/>
          <cell r="AC1505"/>
          <cell r="AD1505"/>
          <cell r="AE1505"/>
          <cell r="AF1505"/>
          <cell r="AG1505"/>
          <cell r="AH1505"/>
          <cell r="AI1505"/>
          <cell r="AJ1505"/>
          <cell r="AK1505"/>
          <cell r="AL1505"/>
          <cell r="AM1505"/>
          <cell r="AN1505"/>
          <cell r="AO1505"/>
          <cell r="AP1505"/>
          <cell r="AQ1505"/>
          <cell r="AR1505"/>
          <cell r="AS1505"/>
          <cell r="AT1505"/>
          <cell r="AU1505"/>
        </row>
        <row r="1506">
          <cell r="A1506"/>
          <cell r="B1506"/>
          <cell r="C1506"/>
          <cell r="D1506"/>
          <cell r="E1506"/>
          <cell r="F1506"/>
          <cell r="G1506"/>
          <cell r="H1506"/>
          <cell r="I1506"/>
          <cell r="J1506"/>
          <cell r="K1506"/>
          <cell r="L1506"/>
          <cell r="M1506"/>
          <cell r="N1506"/>
          <cell r="O1506"/>
          <cell r="P1506"/>
          <cell r="Q1506"/>
          <cell r="R1506"/>
          <cell r="S1506"/>
          <cell r="T1506"/>
          <cell r="U1506"/>
          <cell r="V1506"/>
          <cell r="W1506"/>
          <cell r="X1506"/>
          <cell r="Y1506"/>
          <cell r="Z1506"/>
          <cell r="AA1506"/>
          <cell r="AB1506"/>
          <cell r="AC1506"/>
          <cell r="AD1506"/>
          <cell r="AE1506"/>
          <cell r="AF1506"/>
          <cell r="AG1506"/>
          <cell r="AH1506"/>
          <cell r="AI1506"/>
          <cell r="AJ1506"/>
          <cell r="AK1506"/>
          <cell r="AL1506"/>
          <cell r="AM1506"/>
          <cell r="AN1506"/>
          <cell r="AO1506"/>
          <cell r="AP1506"/>
          <cell r="AQ1506"/>
          <cell r="AR1506"/>
          <cell r="AS1506"/>
          <cell r="AT1506"/>
          <cell r="AU1506"/>
        </row>
        <row r="1507">
          <cell r="A1507"/>
          <cell r="B1507"/>
          <cell r="C1507"/>
          <cell r="D1507"/>
          <cell r="E1507"/>
          <cell r="F1507"/>
          <cell r="G1507"/>
          <cell r="H1507"/>
          <cell r="I1507"/>
          <cell r="J1507"/>
          <cell r="K1507"/>
          <cell r="L1507"/>
          <cell r="M1507"/>
          <cell r="N1507"/>
          <cell r="O1507"/>
          <cell r="P1507"/>
          <cell r="Q1507"/>
          <cell r="R1507"/>
          <cell r="S1507"/>
          <cell r="T1507"/>
          <cell r="U1507"/>
          <cell r="V1507"/>
          <cell r="W1507"/>
          <cell r="X1507"/>
          <cell r="Y1507"/>
          <cell r="Z1507"/>
          <cell r="AA1507"/>
          <cell r="AB1507"/>
          <cell r="AC1507"/>
          <cell r="AD1507"/>
          <cell r="AE1507"/>
          <cell r="AF1507"/>
          <cell r="AG1507"/>
          <cell r="AH1507"/>
          <cell r="AI1507"/>
          <cell r="AJ1507"/>
          <cell r="AK1507"/>
          <cell r="AL1507"/>
          <cell r="AM1507"/>
          <cell r="AN1507"/>
          <cell r="AO1507"/>
          <cell r="AP1507"/>
          <cell r="AQ1507"/>
          <cell r="AR1507"/>
          <cell r="AS1507"/>
          <cell r="AT1507"/>
          <cell r="AU1507"/>
        </row>
        <row r="1508">
          <cell r="A1508"/>
          <cell r="B1508"/>
          <cell r="C1508"/>
          <cell r="D1508"/>
          <cell r="E1508"/>
          <cell r="F1508"/>
          <cell r="G1508"/>
          <cell r="H1508"/>
          <cell r="I1508"/>
          <cell r="J1508"/>
          <cell r="K1508"/>
          <cell r="L1508"/>
          <cell r="M1508"/>
          <cell r="N1508"/>
          <cell r="O1508"/>
          <cell r="P1508"/>
          <cell r="Q1508"/>
          <cell r="R1508"/>
          <cell r="S1508"/>
          <cell r="T1508"/>
          <cell r="U1508"/>
          <cell r="V1508"/>
          <cell r="W1508"/>
          <cell r="X1508"/>
          <cell r="Y1508"/>
          <cell r="Z1508"/>
          <cell r="AA1508"/>
          <cell r="AB1508"/>
          <cell r="AC1508"/>
          <cell r="AD1508"/>
          <cell r="AE1508"/>
          <cell r="AF1508"/>
          <cell r="AG1508"/>
          <cell r="AH1508"/>
          <cell r="AI1508"/>
          <cell r="AJ1508"/>
          <cell r="AK1508"/>
          <cell r="AL1508"/>
          <cell r="AM1508"/>
          <cell r="AN1508"/>
          <cell r="AO1508"/>
          <cell r="AP1508"/>
          <cell r="AQ1508"/>
          <cell r="AR1508"/>
          <cell r="AS1508"/>
          <cell r="AT1508"/>
          <cell r="AU1508"/>
        </row>
        <row r="1509">
          <cell r="A1509"/>
          <cell r="B1509"/>
          <cell r="C1509"/>
          <cell r="D1509"/>
          <cell r="E1509"/>
          <cell r="F1509"/>
          <cell r="G1509"/>
          <cell r="H1509"/>
          <cell r="I1509"/>
          <cell r="J1509"/>
          <cell r="K1509"/>
          <cell r="L1509"/>
          <cell r="M1509"/>
          <cell r="N1509"/>
          <cell r="O1509"/>
          <cell r="P1509"/>
          <cell r="Q1509"/>
          <cell r="R1509"/>
          <cell r="S1509"/>
          <cell r="T1509"/>
          <cell r="U1509"/>
          <cell r="V1509"/>
          <cell r="W1509"/>
          <cell r="X1509"/>
          <cell r="Y1509"/>
          <cell r="Z1509"/>
          <cell r="AA1509"/>
          <cell r="AB1509"/>
          <cell r="AC1509"/>
          <cell r="AD1509"/>
          <cell r="AE1509"/>
          <cell r="AF1509"/>
          <cell r="AG1509"/>
          <cell r="AH1509"/>
          <cell r="AI1509"/>
          <cell r="AJ1509"/>
          <cell r="AK1509"/>
          <cell r="AL1509"/>
          <cell r="AM1509"/>
          <cell r="AN1509"/>
          <cell r="AO1509"/>
          <cell r="AP1509"/>
          <cell r="AQ1509"/>
          <cell r="AR1509"/>
          <cell r="AS1509"/>
          <cell r="AT1509"/>
          <cell r="AU1509"/>
        </row>
        <row r="1510">
          <cell r="A1510"/>
          <cell r="B1510"/>
          <cell r="C1510"/>
          <cell r="D1510"/>
          <cell r="E1510"/>
          <cell r="F1510"/>
          <cell r="G1510"/>
          <cell r="H1510"/>
          <cell r="I1510"/>
          <cell r="J1510"/>
          <cell r="K1510"/>
          <cell r="L1510"/>
          <cell r="M1510"/>
          <cell r="N1510"/>
          <cell r="O1510"/>
          <cell r="P1510"/>
          <cell r="Q1510"/>
          <cell r="R1510"/>
          <cell r="S1510"/>
          <cell r="T1510"/>
          <cell r="U1510"/>
          <cell r="V1510"/>
          <cell r="W1510"/>
          <cell r="X1510"/>
          <cell r="Y1510"/>
          <cell r="Z1510"/>
          <cell r="AA1510"/>
          <cell r="AB1510"/>
          <cell r="AC1510"/>
          <cell r="AD1510"/>
          <cell r="AE1510"/>
          <cell r="AF1510"/>
          <cell r="AG1510"/>
          <cell r="AH1510"/>
          <cell r="AI1510"/>
          <cell r="AJ1510"/>
          <cell r="AK1510"/>
          <cell r="AL1510"/>
          <cell r="AM1510"/>
          <cell r="AN1510"/>
          <cell r="AO1510"/>
          <cell r="AP1510"/>
          <cell r="AQ1510"/>
          <cell r="AR1510"/>
          <cell r="AS1510"/>
          <cell r="AT1510"/>
          <cell r="AU1510"/>
        </row>
        <row r="1511">
          <cell r="A1511"/>
          <cell r="B1511"/>
          <cell r="C1511"/>
          <cell r="D1511"/>
          <cell r="E1511"/>
          <cell r="F1511"/>
          <cell r="G1511"/>
          <cell r="H1511"/>
          <cell r="I1511"/>
          <cell r="J1511"/>
          <cell r="K1511"/>
          <cell r="L1511"/>
          <cell r="M1511"/>
          <cell r="N1511"/>
          <cell r="O1511"/>
          <cell r="P1511"/>
          <cell r="Q1511"/>
          <cell r="R1511"/>
          <cell r="S1511"/>
          <cell r="T1511"/>
          <cell r="U1511"/>
          <cell r="V1511"/>
          <cell r="W1511"/>
          <cell r="X1511"/>
          <cell r="Y1511"/>
          <cell r="Z1511"/>
          <cell r="AA1511"/>
          <cell r="AB1511"/>
          <cell r="AC1511"/>
          <cell r="AD1511"/>
          <cell r="AE1511"/>
          <cell r="AF1511"/>
          <cell r="AG1511"/>
          <cell r="AH1511"/>
          <cell r="AI1511"/>
          <cell r="AJ1511"/>
          <cell r="AK1511"/>
          <cell r="AL1511"/>
          <cell r="AM1511"/>
          <cell r="AN1511"/>
          <cell r="AO1511"/>
          <cell r="AP1511"/>
          <cell r="AQ1511"/>
          <cell r="AR1511"/>
          <cell r="AS1511"/>
          <cell r="AT1511"/>
          <cell r="AU1511"/>
        </row>
        <row r="1512">
          <cell r="A1512"/>
          <cell r="B1512"/>
          <cell r="C1512"/>
          <cell r="D1512"/>
          <cell r="E1512"/>
          <cell r="F1512"/>
          <cell r="G1512"/>
          <cell r="H1512"/>
          <cell r="I1512"/>
          <cell r="J1512"/>
          <cell r="K1512"/>
          <cell r="L1512"/>
          <cell r="M1512"/>
          <cell r="N1512"/>
          <cell r="O1512"/>
          <cell r="P1512"/>
          <cell r="Q1512"/>
          <cell r="R1512"/>
          <cell r="S1512"/>
          <cell r="T1512"/>
          <cell r="U1512"/>
          <cell r="V1512"/>
          <cell r="W1512"/>
          <cell r="X1512"/>
          <cell r="Y1512"/>
          <cell r="Z1512"/>
          <cell r="AA1512"/>
          <cell r="AB1512"/>
          <cell r="AC1512"/>
          <cell r="AD1512"/>
          <cell r="AE1512"/>
          <cell r="AF1512"/>
          <cell r="AG1512"/>
          <cell r="AH1512"/>
          <cell r="AI1512"/>
          <cell r="AJ1512"/>
          <cell r="AK1512"/>
          <cell r="AL1512"/>
          <cell r="AM1512"/>
          <cell r="AN1512"/>
          <cell r="AO1512"/>
          <cell r="AP1512"/>
          <cell r="AQ1512"/>
          <cell r="AR1512"/>
          <cell r="AS1512"/>
          <cell r="AT1512"/>
          <cell r="AU1512"/>
        </row>
        <row r="1513">
          <cell r="A1513"/>
          <cell r="B1513"/>
          <cell r="C1513"/>
          <cell r="D1513"/>
          <cell r="E1513"/>
          <cell r="F1513"/>
          <cell r="G1513"/>
          <cell r="H1513"/>
          <cell r="I1513"/>
          <cell r="J1513"/>
          <cell r="K1513"/>
          <cell r="L1513"/>
          <cell r="M1513"/>
          <cell r="N1513"/>
          <cell r="O1513"/>
          <cell r="P1513"/>
          <cell r="Q1513"/>
          <cell r="R1513"/>
          <cell r="S1513"/>
          <cell r="T1513"/>
          <cell r="U1513"/>
          <cell r="V1513"/>
          <cell r="W1513"/>
          <cell r="X1513"/>
          <cell r="Y1513"/>
          <cell r="Z1513"/>
          <cell r="AA1513"/>
          <cell r="AB1513"/>
          <cell r="AC1513"/>
          <cell r="AD1513"/>
          <cell r="AE1513"/>
          <cell r="AF1513"/>
          <cell r="AG1513"/>
          <cell r="AH1513"/>
          <cell r="AI1513"/>
          <cell r="AJ1513"/>
          <cell r="AK1513"/>
          <cell r="AL1513"/>
          <cell r="AM1513"/>
          <cell r="AN1513"/>
          <cell r="AO1513"/>
          <cell r="AP1513"/>
          <cell r="AQ1513"/>
          <cell r="AR1513"/>
          <cell r="AS1513"/>
          <cell r="AT1513"/>
          <cell r="AU1513"/>
        </row>
        <row r="1514">
          <cell r="A1514"/>
          <cell r="B1514"/>
          <cell r="C1514"/>
          <cell r="D1514"/>
          <cell r="E1514"/>
          <cell r="F1514"/>
          <cell r="G1514"/>
          <cell r="H1514"/>
          <cell r="I1514"/>
          <cell r="J1514"/>
          <cell r="K1514"/>
          <cell r="L1514"/>
          <cell r="M1514"/>
          <cell r="N1514"/>
          <cell r="O1514"/>
          <cell r="P1514"/>
          <cell r="Q1514"/>
          <cell r="R1514"/>
          <cell r="S1514"/>
          <cell r="T1514"/>
          <cell r="U1514"/>
          <cell r="V1514"/>
          <cell r="W1514"/>
          <cell r="X1514"/>
          <cell r="Y1514"/>
          <cell r="Z1514"/>
          <cell r="AA1514"/>
          <cell r="AB1514"/>
          <cell r="AC1514"/>
          <cell r="AD1514"/>
          <cell r="AE1514"/>
          <cell r="AF1514"/>
          <cell r="AG1514"/>
          <cell r="AH1514"/>
          <cell r="AI1514"/>
          <cell r="AJ1514"/>
          <cell r="AK1514"/>
          <cell r="AL1514"/>
          <cell r="AM1514"/>
          <cell r="AN1514"/>
          <cell r="AO1514"/>
          <cell r="AP1514"/>
          <cell r="AQ1514"/>
          <cell r="AR1514"/>
          <cell r="AS1514"/>
          <cell r="AT1514"/>
          <cell r="AU1514"/>
        </row>
        <row r="1515">
          <cell r="A1515"/>
          <cell r="B1515"/>
          <cell r="C1515"/>
          <cell r="D1515"/>
          <cell r="E1515"/>
          <cell r="F1515"/>
          <cell r="G1515"/>
          <cell r="H1515"/>
          <cell r="I1515"/>
          <cell r="J1515"/>
          <cell r="K1515"/>
          <cell r="L1515"/>
          <cell r="M1515"/>
          <cell r="N1515"/>
          <cell r="O1515"/>
          <cell r="P1515"/>
          <cell r="Q1515"/>
          <cell r="R1515"/>
          <cell r="S1515"/>
          <cell r="T1515"/>
          <cell r="U1515"/>
          <cell r="V1515"/>
          <cell r="W1515"/>
          <cell r="X1515"/>
          <cell r="Y1515"/>
          <cell r="Z1515"/>
          <cell r="AA1515"/>
          <cell r="AB1515"/>
          <cell r="AC1515"/>
          <cell r="AD1515"/>
          <cell r="AE1515"/>
          <cell r="AF1515"/>
          <cell r="AG1515"/>
          <cell r="AH1515"/>
          <cell r="AI1515"/>
          <cell r="AJ1515"/>
          <cell r="AK1515"/>
          <cell r="AL1515"/>
          <cell r="AM1515"/>
          <cell r="AN1515"/>
          <cell r="AO1515"/>
          <cell r="AP1515"/>
          <cell r="AQ1515"/>
          <cell r="AR1515"/>
          <cell r="AS1515"/>
          <cell r="AT1515"/>
          <cell r="AU1515"/>
        </row>
        <row r="1516">
          <cell r="A1516"/>
          <cell r="B1516"/>
          <cell r="C1516"/>
          <cell r="D1516"/>
          <cell r="E1516"/>
          <cell r="F1516"/>
          <cell r="G1516"/>
          <cell r="H1516"/>
          <cell r="I1516"/>
          <cell r="J1516"/>
          <cell r="K1516"/>
          <cell r="L1516"/>
          <cell r="M1516"/>
          <cell r="N1516"/>
          <cell r="O1516"/>
          <cell r="P1516"/>
          <cell r="Q1516"/>
          <cell r="R1516"/>
          <cell r="S1516"/>
          <cell r="T1516"/>
          <cell r="U1516"/>
          <cell r="V1516"/>
          <cell r="W1516"/>
          <cell r="X1516"/>
          <cell r="Y1516"/>
          <cell r="Z1516"/>
          <cell r="AA1516"/>
          <cell r="AB1516"/>
          <cell r="AC1516"/>
          <cell r="AD1516"/>
          <cell r="AE1516"/>
          <cell r="AF1516"/>
          <cell r="AG1516"/>
          <cell r="AH1516"/>
          <cell r="AI1516"/>
          <cell r="AJ1516"/>
          <cell r="AK1516"/>
          <cell r="AL1516"/>
          <cell r="AM1516"/>
          <cell r="AN1516"/>
          <cell r="AO1516"/>
          <cell r="AP1516"/>
          <cell r="AQ1516"/>
          <cell r="AR1516"/>
          <cell r="AS1516"/>
          <cell r="AT1516"/>
          <cell r="AU1516"/>
        </row>
        <row r="1517">
          <cell r="A1517"/>
          <cell r="B1517"/>
          <cell r="C1517"/>
          <cell r="D1517"/>
          <cell r="E1517"/>
          <cell r="F1517"/>
          <cell r="G1517"/>
          <cell r="H1517"/>
          <cell r="I1517"/>
          <cell r="J1517"/>
          <cell r="K1517"/>
          <cell r="L1517"/>
          <cell r="M1517"/>
          <cell r="N1517"/>
          <cell r="O1517"/>
          <cell r="P1517"/>
          <cell r="Q1517"/>
          <cell r="R1517"/>
          <cell r="S1517"/>
          <cell r="T1517"/>
          <cell r="U1517"/>
          <cell r="V1517"/>
          <cell r="W1517"/>
          <cell r="X1517"/>
          <cell r="Y1517"/>
          <cell r="Z1517"/>
          <cell r="AA1517"/>
          <cell r="AB1517"/>
          <cell r="AC1517"/>
          <cell r="AD1517"/>
          <cell r="AE1517"/>
          <cell r="AF1517"/>
          <cell r="AG1517"/>
          <cell r="AH1517"/>
          <cell r="AI1517"/>
          <cell r="AJ1517"/>
          <cell r="AK1517"/>
          <cell r="AL1517"/>
          <cell r="AM1517"/>
          <cell r="AN1517"/>
          <cell r="AO1517"/>
          <cell r="AP1517"/>
          <cell r="AQ1517"/>
          <cell r="AR1517"/>
          <cell r="AS1517"/>
          <cell r="AT1517"/>
          <cell r="AU1517"/>
        </row>
        <row r="1518">
          <cell r="A1518"/>
          <cell r="B1518"/>
          <cell r="C1518"/>
          <cell r="D1518"/>
          <cell r="E1518"/>
          <cell r="F1518"/>
          <cell r="G1518"/>
          <cell r="H1518"/>
          <cell r="I1518"/>
          <cell r="J1518"/>
          <cell r="K1518"/>
          <cell r="L1518"/>
          <cell r="M1518"/>
          <cell r="N1518"/>
          <cell r="O1518"/>
          <cell r="P1518"/>
          <cell r="Q1518"/>
          <cell r="R1518"/>
          <cell r="S1518"/>
          <cell r="T1518"/>
          <cell r="U1518"/>
          <cell r="V1518"/>
          <cell r="W1518"/>
          <cell r="X1518"/>
          <cell r="Y1518"/>
          <cell r="Z1518"/>
          <cell r="AA1518"/>
          <cell r="AB1518"/>
          <cell r="AC1518"/>
          <cell r="AD1518"/>
          <cell r="AE1518"/>
          <cell r="AF1518"/>
          <cell r="AG1518"/>
          <cell r="AH1518"/>
          <cell r="AI1518"/>
          <cell r="AJ1518"/>
          <cell r="AK1518"/>
          <cell r="AL1518"/>
          <cell r="AM1518"/>
          <cell r="AN1518"/>
          <cell r="AO1518"/>
          <cell r="AP1518"/>
          <cell r="AQ1518"/>
          <cell r="AR1518"/>
          <cell r="AS1518"/>
          <cell r="AT1518"/>
          <cell r="AU1518"/>
        </row>
        <row r="1519">
          <cell r="A1519"/>
          <cell r="B1519"/>
          <cell r="C1519"/>
          <cell r="D1519"/>
          <cell r="E1519"/>
          <cell r="F1519"/>
          <cell r="G1519"/>
          <cell r="H1519"/>
          <cell r="I1519"/>
          <cell r="J1519"/>
          <cell r="K1519"/>
          <cell r="L1519"/>
          <cell r="M1519"/>
          <cell r="N1519"/>
          <cell r="O1519"/>
          <cell r="P1519"/>
          <cell r="Q1519"/>
          <cell r="R1519"/>
          <cell r="S1519"/>
          <cell r="T1519"/>
          <cell r="U1519"/>
          <cell r="V1519"/>
          <cell r="W1519"/>
          <cell r="X1519"/>
          <cell r="Y1519"/>
          <cell r="Z1519"/>
          <cell r="AA1519"/>
          <cell r="AB1519"/>
          <cell r="AC1519"/>
          <cell r="AD1519"/>
          <cell r="AE1519"/>
          <cell r="AF1519"/>
          <cell r="AG1519"/>
          <cell r="AH1519"/>
          <cell r="AI1519"/>
          <cell r="AJ1519"/>
          <cell r="AK1519"/>
          <cell r="AL1519"/>
          <cell r="AM1519"/>
          <cell r="AN1519"/>
          <cell r="AO1519"/>
          <cell r="AP1519"/>
          <cell r="AQ1519"/>
          <cell r="AR1519"/>
          <cell r="AS1519"/>
          <cell r="AT1519"/>
          <cell r="AU1519"/>
        </row>
        <row r="1520">
          <cell r="A1520"/>
          <cell r="B1520"/>
          <cell r="C1520"/>
          <cell r="D1520"/>
          <cell r="E1520"/>
          <cell r="F1520"/>
          <cell r="G1520"/>
          <cell r="H1520"/>
          <cell r="I1520"/>
          <cell r="J1520"/>
          <cell r="K1520"/>
          <cell r="L1520"/>
          <cell r="M1520"/>
          <cell r="N1520"/>
          <cell r="O1520"/>
          <cell r="P1520"/>
          <cell r="Q1520"/>
          <cell r="R1520"/>
          <cell r="S1520"/>
          <cell r="T1520"/>
          <cell r="U1520"/>
          <cell r="V1520"/>
          <cell r="W1520"/>
          <cell r="X1520"/>
          <cell r="Y1520"/>
          <cell r="Z1520"/>
          <cell r="AA1520"/>
          <cell r="AB1520"/>
          <cell r="AC1520"/>
          <cell r="AD1520"/>
          <cell r="AE1520"/>
          <cell r="AF1520"/>
          <cell r="AG1520"/>
          <cell r="AH1520"/>
          <cell r="AI1520"/>
          <cell r="AJ1520"/>
          <cell r="AK1520"/>
          <cell r="AL1520"/>
          <cell r="AM1520"/>
          <cell r="AN1520"/>
          <cell r="AO1520"/>
          <cell r="AP1520"/>
          <cell r="AQ1520"/>
          <cell r="AR1520"/>
          <cell r="AS1520"/>
          <cell r="AT1520"/>
          <cell r="AU1520"/>
        </row>
        <row r="1521">
          <cell r="A1521"/>
          <cell r="B1521"/>
          <cell r="C1521"/>
          <cell r="D1521"/>
          <cell r="E1521"/>
          <cell r="F1521"/>
          <cell r="G1521"/>
          <cell r="H1521"/>
          <cell r="I1521"/>
          <cell r="J1521"/>
          <cell r="K1521"/>
          <cell r="L1521"/>
          <cell r="M1521"/>
          <cell r="N1521"/>
          <cell r="O1521"/>
          <cell r="P1521"/>
          <cell r="Q1521"/>
          <cell r="R1521"/>
          <cell r="S1521"/>
          <cell r="T1521"/>
          <cell r="U1521"/>
          <cell r="V1521"/>
          <cell r="W1521"/>
          <cell r="X1521"/>
          <cell r="Y1521"/>
          <cell r="Z1521"/>
          <cell r="AA1521"/>
          <cell r="AB1521"/>
          <cell r="AC1521"/>
          <cell r="AD1521"/>
          <cell r="AE1521"/>
          <cell r="AF1521"/>
          <cell r="AG1521"/>
          <cell r="AH1521"/>
          <cell r="AI1521"/>
          <cell r="AJ1521"/>
          <cell r="AK1521"/>
          <cell r="AL1521"/>
          <cell r="AM1521"/>
          <cell r="AN1521"/>
          <cell r="AO1521"/>
          <cell r="AP1521"/>
          <cell r="AQ1521"/>
          <cell r="AR1521"/>
          <cell r="AS1521"/>
          <cell r="AT1521"/>
          <cell r="AU1521"/>
        </row>
        <row r="1522">
          <cell r="A1522"/>
          <cell r="B1522"/>
          <cell r="C1522"/>
          <cell r="D1522"/>
          <cell r="E1522"/>
          <cell r="F1522"/>
          <cell r="G1522"/>
          <cell r="H1522"/>
          <cell r="I1522"/>
          <cell r="J1522"/>
          <cell r="K1522"/>
          <cell r="L1522"/>
          <cell r="M1522"/>
          <cell r="N1522"/>
          <cell r="O1522"/>
          <cell r="P1522"/>
          <cell r="Q1522"/>
          <cell r="R1522"/>
          <cell r="S1522"/>
          <cell r="T1522"/>
          <cell r="U1522"/>
          <cell r="V1522"/>
          <cell r="W1522"/>
          <cell r="X1522"/>
          <cell r="Y1522"/>
          <cell r="Z1522"/>
          <cell r="AA1522"/>
          <cell r="AB1522"/>
          <cell r="AC1522"/>
          <cell r="AD1522"/>
          <cell r="AE1522"/>
          <cell r="AF1522"/>
          <cell r="AG1522"/>
          <cell r="AH1522"/>
          <cell r="AI1522"/>
          <cell r="AJ1522"/>
          <cell r="AK1522"/>
          <cell r="AL1522"/>
          <cell r="AM1522"/>
          <cell r="AN1522"/>
          <cell r="AO1522"/>
          <cell r="AP1522"/>
          <cell r="AQ1522"/>
          <cell r="AR1522"/>
          <cell r="AS1522"/>
          <cell r="AT1522"/>
          <cell r="AU1522"/>
        </row>
        <row r="1523">
          <cell r="A1523"/>
          <cell r="B1523"/>
          <cell r="C1523"/>
          <cell r="D1523"/>
          <cell r="E1523"/>
          <cell r="F1523"/>
          <cell r="G1523"/>
          <cell r="H1523"/>
          <cell r="I1523"/>
          <cell r="J1523"/>
          <cell r="K1523"/>
          <cell r="L1523"/>
          <cell r="M1523"/>
          <cell r="N1523"/>
          <cell r="O1523"/>
          <cell r="P1523"/>
          <cell r="Q1523"/>
          <cell r="R1523"/>
          <cell r="S1523"/>
          <cell r="T1523"/>
          <cell r="U1523"/>
          <cell r="V1523"/>
          <cell r="W1523"/>
          <cell r="X1523"/>
          <cell r="Y1523"/>
          <cell r="Z1523"/>
          <cell r="AA1523"/>
          <cell r="AB1523"/>
          <cell r="AC1523"/>
          <cell r="AD1523"/>
          <cell r="AE1523"/>
          <cell r="AF1523"/>
          <cell r="AG1523"/>
          <cell r="AH1523"/>
          <cell r="AI1523"/>
          <cell r="AJ1523"/>
          <cell r="AK1523"/>
          <cell r="AL1523"/>
          <cell r="AM1523"/>
          <cell r="AN1523"/>
          <cell r="AO1523"/>
          <cell r="AP1523"/>
          <cell r="AQ1523"/>
          <cell r="AR1523"/>
          <cell r="AS1523"/>
          <cell r="AT1523"/>
          <cell r="AU1523"/>
        </row>
        <row r="1524">
          <cell r="A1524"/>
          <cell r="B1524"/>
          <cell r="C1524"/>
          <cell r="D1524"/>
          <cell r="E1524"/>
          <cell r="F1524"/>
          <cell r="G1524"/>
          <cell r="H1524"/>
          <cell r="I1524"/>
          <cell r="J1524"/>
          <cell r="K1524"/>
          <cell r="L1524"/>
          <cell r="M1524"/>
          <cell r="N1524"/>
          <cell r="O1524"/>
          <cell r="P1524"/>
          <cell r="Q1524"/>
          <cell r="R1524"/>
          <cell r="S1524"/>
          <cell r="T1524"/>
          <cell r="U1524"/>
          <cell r="V1524"/>
          <cell r="W1524"/>
          <cell r="X1524"/>
          <cell r="Y1524"/>
          <cell r="Z1524"/>
          <cell r="AA1524"/>
          <cell r="AB1524"/>
          <cell r="AC1524"/>
          <cell r="AD1524"/>
          <cell r="AE1524"/>
          <cell r="AF1524"/>
          <cell r="AG1524"/>
          <cell r="AH1524"/>
          <cell r="AI1524"/>
          <cell r="AJ1524"/>
          <cell r="AK1524"/>
          <cell r="AL1524"/>
          <cell r="AM1524"/>
          <cell r="AN1524"/>
          <cell r="AO1524"/>
          <cell r="AP1524"/>
          <cell r="AQ1524"/>
          <cell r="AR1524"/>
          <cell r="AS1524"/>
          <cell r="AT1524"/>
          <cell r="AU1524"/>
        </row>
        <row r="1525">
          <cell r="A1525"/>
          <cell r="B1525"/>
          <cell r="C1525"/>
          <cell r="D1525"/>
          <cell r="E1525"/>
          <cell r="F1525"/>
          <cell r="G1525"/>
          <cell r="H1525"/>
          <cell r="I1525"/>
          <cell r="J1525"/>
          <cell r="K1525"/>
          <cell r="L1525"/>
          <cell r="M1525"/>
          <cell r="N1525"/>
          <cell r="O1525"/>
          <cell r="P1525"/>
          <cell r="Q1525"/>
          <cell r="R1525"/>
          <cell r="S1525"/>
          <cell r="T1525"/>
          <cell r="U1525"/>
          <cell r="V1525"/>
          <cell r="W1525"/>
          <cell r="X1525"/>
          <cell r="Y1525"/>
          <cell r="Z1525"/>
          <cell r="AA1525"/>
          <cell r="AB1525"/>
          <cell r="AC1525"/>
          <cell r="AD1525"/>
          <cell r="AE1525"/>
          <cell r="AF1525"/>
          <cell r="AG1525"/>
          <cell r="AH1525"/>
          <cell r="AI1525"/>
          <cell r="AJ1525"/>
          <cell r="AK1525"/>
          <cell r="AL1525"/>
          <cell r="AM1525"/>
          <cell r="AN1525"/>
          <cell r="AO1525"/>
          <cell r="AP1525"/>
          <cell r="AQ1525"/>
          <cell r="AR1525"/>
          <cell r="AS1525"/>
          <cell r="AT1525"/>
          <cell r="AU1525"/>
        </row>
        <row r="1526">
          <cell r="A1526"/>
          <cell r="B1526"/>
          <cell r="C1526"/>
          <cell r="D1526"/>
          <cell r="E1526"/>
          <cell r="F1526"/>
          <cell r="G1526"/>
          <cell r="H1526"/>
          <cell r="I1526"/>
          <cell r="J1526"/>
          <cell r="K1526"/>
          <cell r="L1526"/>
          <cell r="M1526"/>
          <cell r="N1526"/>
          <cell r="O1526"/>
          <cell r="P1526"/>
          <cell r="Q1526"/>
          <cell r="R1526"/>
          <cell r="S1526"/>
          <cell r="T1526"/>
          <cell r="U1526"/>
          <cell r="V1526"/>
          <cell r="W1526"/>
          <cell r="X1526"/>
          <cell r="Y1526"/>
          <cell r="Z1526"/>
          <cell r="AA1526"/>
          <cell r="AB1526"/>
          <cell r="AC1526"/>
          <cell r="AD1526"/>
          <cell r="AE1526"/>
          <cell r="AF1526"/>
          <cell r="AG1526"/>
          <cell r="AH1526"/>
          <cell r="AI1526"/>
          <cell r="AJ1526"/>
          <cell r="AK1526"/>
          <cell r="AL1526"/>
          <cell r="AM1526"/>
          <cell r="AN1526"/>
          <cell r="AO1526"/>
          <cell r="AP1526"/>
          <cell r="AQ1526"/>
          <cell r="AR1526"/>
          <cell r="AS1526"/>
          <cell r="AT1526"/>
          <cell r="AU1526"/>
        </row>
        <row r="1527">
          <cell r="A1527"/>
          <cell r="B1527"/>
          <cell r="C1527"/>
          <cell r="D1527"/>
          <cell r="E1527"/>
          <cell r="F1527"/>
          <cell r="G1527"/>
          <cell r="H1527"/>
          <cell r="I1527"/>
          <cell r="J1527"/>
          <cell r="K1527"/>
          <cell r="L1527"/>
          <cell r="M1527"/>
          <cell r="N1527"/>
          <cell r="O1527"/>
          <cell r="P1527"/>
          <cell r="Q1527"/>
          <cell r="R1527"/>
          <cell r="S1527"/>
          <cell r="T1527"/>
          <cell r="U1527"/>
          <cell r="V1527"/>
          <cell r="W1527"/>
          <cell r="X1527"/>
          <cell r="Y1527"/>
          <cell r="Z1527"/>
          <cell r="AA1527"/>
          <cell r="AB1527"/>
          <cell r="AC1527"/>
          <cell r="AD1527"/>
          <cell r="AE1527"/>
          <cell r="AF1527"/>
          <cell r="AG1527"/>
          <cell r="AH1527"/>
          <cell r="AI1527"/>
          <cell r="AJ1527"/>
          <cell r="AK1527"/>
          <cell r="AL1527"/>
          <cell r="AM1527"/>
          <cell r="AN1527"/>
          <cell r="AO1527"/>
          <cell r="AP1527"/>
          <cell r="AQ1527"/>
          <cell r="AR1527"/>
          <cell r="AS1527"/>
          <cell r="AT1527"/>
          <cell r="AU1527"/>
        </row>
        <row r="1528">
          <cell r="A1528"/>
          <cell r="B1528"/>
          <cell r="C1528"/>
          <cell r="D1528"/>
          <cell r="E1528"/>
          <cell r="F1528"/>
          <cell r="G1528"/>
          <cell r="H1528"/>
          <cell r="I1528"/>
          <cell r="J1528"/>
          <cell r="K1528"/>
          <cell r="L1528"/>
          <cell r="M1528"/>
          <cell r="N1528"/>
          <cell r="O1528"/>
          <cell r="P1528"/>
          <cell r="Q1528"/>
          <cell r="R1528"/>
          <cell r="S1528"/>
          <cell r="T1528"/>
          <cell r="U1528"/>
          <cell r="V1528"/>
          <cell r="W1528"/>
          <cell r="X1528"/>
          <cell r="Y1528"/>
          <cell r="Z1528"/>
          <cell r="AA1528"/>
          <cell r="AB1528"/>
          <cell r="AC1528"/>
          <cell r="AD1528"/>
          <cell r="AE1528"/>
          <cell r="AF1528"/>
          <cell r="AG1528"/>
          <cell r="AH1528"/>
          <cell r="AI1528"/>
          <cell r="AJ1528"/>
          <cell r="AK1528"/>
          <cell r="AL1528"/>
          <cell r="AM1528"/>
          <cell r="AN1528"/>
          <cell r="AO1528"/>
          <cell r="AP1528"/>
          <cell r="AQ1528"/>
          <cell r="AR1528"/>
          <cell r="AS1528"/>
          <cell r="AT1528"/>
          <cell r="AU1528"/>
        </row>
        <row r="1529">
          <cell r="A1529"/>
          <cell r="B1529"/>
          <cell r="C1529"/>
          <cell r="D1529"/>
          <cell r="E1529"/>
          <cell r="F1529"/>
          <cell r="G1529"/>
          <cell r="H1529"/>
          <cell r="I1529"/>
          <cell r="J1529"/>
          <cell r="K1529"/>
          <cell r="L1529"/>
          <cell r="M1529"/>
          <cell r="N1529"/>
          <cell r="O1529"/>
          <cell r="P1529"/>
          <cell r="Q1529"/>
          <cell r="R1529"/>
          <cell r="S1529"/>
          <cell r="T1529"/>
          <cell r="U1529"/>
          <cell r="V1529"/>
          <cell r="W1529"/>
          <cell r="X1529"/>
          <cell r="Y1529"/>
          <cell r="Z1529"/>
          <cell r="AA1529"/>
          <cell r="AB1529"/>
          <cell r="AC1529"/>
          <cell r="AD1529"/>
          <cell r="AE1529"/>
          <cell r="AF1529"/>
          <cell r="AG1529"/>
          <cell r="AH1529"/>
          <cell r="AI1529"/>
          <cell r="AJ1529"/>
          <cell r="AK1529"/>
          <cell r="AL1529"/>
          <cell r="AM1529"/>
          <cell r="AN1529"/>
          <cell r="AO1529"/>
          <cell r="AP1529"/>
          <cell r="AQ1529"/>
          <cell r="AR1529"/>
          <cell r="AS1529"/>
          <cell r="AT1529"/>
          <cell r="AU1529"/>
        </row>
        <row r="1530">
          <cell r="A1530"/>
          <cell r="B1530"/>
          <cell r="C1530"/>
          <cell r="D1530"/>
          <cell r="E1530"/>
          <cell r="F1530"/>
          <cell r="G1530"/>
          <cell r="H1530"/>
          <cell r="I1530"/>
          <cell r="J1530"/>
          <cell r="K1530"/>
          <cell r="L1530"/>
          <cell r="M1530"/>
          <cell r="N1530"/>
          <cell r="O1530"/>
          <cell r="P1530"/>
          <cell r="Q1530"/>
          <cell r="R1530"/>
          <cell r="S1530"/>
          <cell r="T1530"/>
          <cell r="U1530"/>
          <cell r="V1530"/>
          <cell r="W1530"/>
          <cell r="X1530"/>
          <cell r="Y1530"/>
          <cell r="Z1530"/>
          <cell r="AA1530"/>
          <cell r="AB1530"/>
          <cell r="AC1530"/>
          <cell r="AD1530"/>
          <cell r="AE1530"/>
          <cell r="AF1530"/>
          <cell r="AG1530"/>
          <cell r="AH1530"/>
          <cell r="AI1530"/>
          <cell r="AJ1530"/>
          <cell r="AK1530"/>
          <cell r="AL1530"/>
          <cell r="AM1530"/>
          <cell r="AN1530"/>
          <cell r="AO1530"/>
          <cell r="AP1530"/>
          <cell r="AQ1530"/>
          <cell r="AR1530"/>
          <cell r="AS1530"/>
          <cell r="AT1530"/>
          <cell r="AU1530"/>
        </row>
        <row r="1531">
          <cell r="A1531"/>
          <cell r="B1531"/>
          <cell r="C1531"/>
          <cell r="D1531"/>
          <cell r="E1531"/>
          <cell r="F1531"/>
          <cell r="G1531"/>
          <cell r="H1531"/>
          <cell r="I1531"/>
          <cell r="J1531"/>
          <cell r="K1531"/>
          <cell r="L1531"/>
          <cell r="M1531"/>
          <cell r="N1531"/>
          <cell r="O1531"/>
          <cell r="P1531"/>
          <cell r="Q1531"/>
          <cell r="R1531"/>
          <cell r="S1531"/>
          <cell r="T1531"/>
          <cell r="U1531"/>
          <cell r="V1531"/>
          <cell r="W1531"/>
          <cell r="X1531"/>
          <cell r="Y1531"/>
          <cell r="Z1531"/>
          <cell r="AA1531"/>
          <cell r="AB1531"/>
          <cell r="AC1531"/>
          <cell r="AD1531"/>
          <cell r="AE1531"/>
          <cell r="AF1531"/>
          <cell r="AG1531"/>
          <cell r="AH1531"/>
          <cell r="AI1531"/>
          <cell r="AJ1531"/>
          <cell r="AK1531"/>
          <cell r="AL1531"/>
          <cell r="AM1531"/>
          <cell r="AN1531"/>
          <cell r="AO1531"/>
          <cell r="AP1531"/>
          <cell r="AQ1531"/>
          <cell r="AR1531"/>
          <cell r="AS1531"/>
          <cell r="AT1531"/>
          <cell r="AU1531"/>
        </row>
        <row r="1532">
          <cell r="A1532"/>
          <cell r="B1532"/>
          <cell r="C1532"/>
          <cell r="D1532"/>
          <cell r="E1532"/>
          <cell r="F1532"/>
          <cell r="G1532"/>
          <cell r="H1532"/>
          <cell r="I1532"/>
          <cell r="J1532"/>
          <cell r="K1532"/>
          <cell r="L1532"/>
          <cell r="M1532"/>
          <cell r="N1532"/>
          <cell r="O1532"/>
          <cell r="P1532"/>
          <cell r="Q1532"/>
          <cell r="R1532"/>
          <cell r="S1532"/>
          <cell r="T1532"/>
          <cell r="U1532"/>
          <cell r="V1532"/>
          <cell r="W1532"/>
          <cell r="X1532"/>
          <cell r="Y1532"/>
          <cell r="Z1532"/>
          <cell r="AA1532"/>
          <cell r="AB1532"/>
          <cell r="AC1532"/>
          <cell r="AD1532"/>
          <cell r="AE1532"/>
          <cell r="AF1532"/>
          <cell r="AG1532"/>
          <cell r="AH1532"/>
          <cell r="AI1532"/>
          <cell r="AJ1532"/>
          <cell r="AK1532"/>
          <cell r="AL1532"/>
          <cell r="AM1532"/>
          <cell r="AN1532"/>
          <cell r="AO1532"/>
          <cell r="AP1532"/>
          <cell r="AQ1532"/>
          <cell r="AR1532"/>
          <cell r="AS1532"/>
          <cell r="AT1532"/>
          <cell r="AU1532"/>
        </row>
        <row r="1533">
          <cell r="A1533"/>
          <cell r="B1533"/>
          <cell r="C1533"/>
          <cell r="D1533"/>
          <cell r="E1533"/>
          <cell r="F1533"/>
          <cell r="G1533"/>
          <cell r="H1533"/>
          <cell r="I1533"/>
          <cell r="J1533"/>
          <cell r="K1533"/>
          <cell r="L1533"/>
          <cell r="M1533"/>
          <cell r="N1533"/>
          <cell r="O1533"/>
          <cell r="P1533"/>
          <cell r="Q1533"/>
          <cell r="R1533"/>
          <cell r="S1533"/>
          <cell r="T1533"/>
          <cell r="U1533"/>
          <cell r="V1533"/>
          <cell r="W1533"/>
          <cell r="X1533"/>
          <cell r="Y1533"/>
          <cell r="Z1533"/>
          <cell r="AA1533"/>
          <cell r="AB1533"/>
          <cell r="AC1533"/>
          <cell r="AD1533"/>
          <cell r="AE1533"/>
          <cell r="AF1533"/>
          <cell r="AG1533"/>
          <cell r="AH1533"/>
          <cell r="AI1533"/>
          <cell r="AJ1533"/>
          <cell r="AK1533"/>
          <cell r="AL1533"/>
          <cell r="AM1533"/>
          <cell r="AN1533"/>
          <cell r="AO1533"/>
          <cell r="AP1533"/>
          <cell r="AQ1533"/>
          <cell r="AR1533"/>
          <cell r="AS1533"/>
          <cell r="AT1533"/>
          <cell r="AU1533"/>
        </row>
        <row r="1534">
          <cell r="A1534"/>
          <cell r="B1534"/>
          <cell r="C1534"/>
          <cell r="D1534"/>
          <cell r="E1534"/>
          <cell r="F1534"/>
          <cell r="G1534"/>
          <cell r="H1534"/>
          <cell r="I1534"/>
          <cell r="J1534"/>
          <cell r="K1534"/>
          <cell r="L1534"/>
          <cell r="M1534"/>
          <cell r="N1534"/>
          <cell r="O1534"/>
          <cell r="P1534"/>
          <cell r="Q1534"/>
          <cell r="R1534"/>
          <cell r="S1534"/>
          <cell r="T1534"/>
          <cell r="U1534"/>
          <cell r="V1534"/>
          <cell r="W1534"/>
          <cell r="X1534"/>
          <cell r="Y1534"/>
          <cell r="Z1534"/>
          <cell r="AA1534"/>
          <cell r="AB1534"/>
          <cell r="AC1534"/>
          <cell r="AD1534"/>
          <cell r="AE1534"/>
          <cell r="AF1534"/>
          <cell r="AG1534"/>
          <cell r="AH1534"/>
          <cell r="AI1534"/>
          <cell r="AJ1534"/>
          <cell r="AK1534"/>
          <cell r="AL1534"/>
          <cell r="AM1534"/>
          <cell r="AN1534"/>
          <cell r="AO1534"/>
          <cell r="AP1534"/>
          <cell r="AQ1534"/>
          <cell r="AR1534"/>
          <cell r="AS1534"/>
          <cell r="AT1534"/>
          <cell r="AU1534"/>
        </row>
        <row r="1535">
          <cell r="A1535"/>
          <cell r="B1535"/>
          <cell r="C1535"/>
          <cell r="D1535"/>
          <cell r="E1535"/>
          <cell r="F1535"/>
          <cell r="G1535"/>
          <cell r="H1535"/>
          <cell r="I1535"/>
          <cell r="J1535"/>
          <cell r="K1535"/>
          <cell r="L1535"/>
          <cell r="M1535"/>
          <cell r="N1535"/>
          <cell r="O1535"/>
          <cell r="P1535"/>
          <cell r="Q1535"/>
          <cell r="R1535"/>
          <cell r="S1535"/>
          <cell r="T1535"/>
          <cell r="U1535"/>
          <cell r="V1535"/>
          <cell r="W1535"/>
          <cell r="X1535"/>
          <cell r="Y1535"/>
          <cell r="Z1535"/>
          <cell r="AA1535"/>
          <cell r="AB1535"/>
          <cell r="AC1535"/>
          <cell r="AD1535"/>
          <cell r="AE1535"/>
          <cell r="AF1535"/>
          <cell r="AG1535"/>
          <cell r="AH1535"/>
          <cell r="AI1535"/>
          <cell r="AJ1535"/>
          <cell r="AK1535"/>
          <cell r="AL1535"/>
          <cell r="AM1535"/>
          <cell r="AN1535"/>
          <cell r="AO1535"/>
          <cell r="AP1535"/>
          <cell r="AQ1535"/>
          <cell r="AR1535"/>
          <cell r="AS1535"/>
          <cell r="AT1535"/>
          <cell r="AU1535"/>
        </row>
        <row r="1536">
          <cell r="A1536"/>
          <cell r="B1536"/>
          <cell r="C1536"/>
          <cell r="D1536"/>
          <cell r="E1536"/>
          <cell r="F1536"/>
          <cell r="G1536"/>
          <cell r="H1536"/>
          <cell r="I1536"/>
          <cell r="J1536"/>
          <cell r="K1536"/>
          <cell r="L1536"/>
          <cell r="M1536"/>
          <cell r="N1536"/>
          <cell r="O1536"/>
          <cell r="P1536"/>
          <cell r="Q1536"/>
          <cell r="R1536"/>
          <cell r="S1536"/>
          <cell r="T1536"/>
          <cell r="U1536"/>
          <cell r="V1536"/>
          <cell r="W1536"/>
          <cell r="X1536"/>
          <cell r="Y1536"/>
          <cell r="Z1536"/>
          <cell r="AA1536"/>
          <cell r="AB1536"/>
          <cell r="AC1536"/>
          <cell r="AD1536"/>
          <cell r="AE1536"/>
          <cell r="AF1536"/>
          <cell r="AG1536"/>
          <cell r="AH1536"/>
          <cell r="AI1536"/>
          <cell r="AJ1536"/>
          <cell r="AK1536"/>
          <cell r="AL1536"/>
          <cell r="AM1536"/>
          <cell r="AN1536"/>
          <cell r="AO1536"/>
          <cell r="AP1536"/>
          <cell r="AQ1536"/>
          <cell r="AR1536"/>
          <cell r="AS1536"/>
          <cell r="AT1536"/>
          <cell r="AU1536"/>
        </row>
        <row r="1537">
          <cell r="A1537"/>
          <cell r="B1537"/>
          <cell r="C1537"/>
          <cell r="D1537"/>
          <cell r="E1537"/>
          <cell r="F1537"/>
          <cell r="G1537"/>
          <cell r="H1537"/>
          <cell r="I1537"/>
          <cell r="J1537"/>
          <cell r="K1537"/>
          <cell r="L1537"/>
          <cell r="M1537"/>
          <cell r="N1537"/>
          <cell r="O1537"/>
          <cell r="P1537"/>
          <cell r="Q1537"/>
          <cell r="R1537"/>
          <cell r="S1537"/>
          <cell r="T1537"/>
          <cell r="U1537"/>
          <cell r="V1537"/>
          <cell r="W1537"/>
          <cell r="X1537"/>
          <cell r="Y1537"/>
          <cell r="Z1537"/>
          <cell r="AA1537"/>
          <cell r="AB1537"/>
          <cell r="AC1537"/>
          <cell r="AD1537"/>
          <cell r="AE1537"/>
          <cell r="AF1537"/>
          <cell r="AG1537"/>
          <cell r="AH1537"/>
          <cell r="AI1537"/>
          <cell r="AJ1537"/>
          <cell r="AK1537"/>
          <cell r="AL1537"/>
          <cell r="AM1537"/>
          <cell r="AN1537"/>
          <cell r="AO1537"/>
          <cell r="AP1537"/>
          <cell r="AQ1537"/>
          <cell r="AR1537"/>
          <cell r="AS1537"/>
          <cell r="AT1537"/>
          <cell r="AU1537"/>
        </row>
        <row r="1538">
          <cell r="A1538"/>
          <cell r="B1538"/>
          <cell r="C1538"/>
          <cell r="D1538"/>
          <cell r="E1538"/>
          <cell r="F1538"/>
          <cell r="G1538"/>
          <cell r="H1538"/>
          <cell r="I1538"/>
          <cell r="J1538"/>
          <cell r="K1538"/>
          <cell r="L1538"/>
          <cell r="M1538"/>
          <cell r="N1538"/>
          <cell r="O1538"/>
          <cell r="P1538"/>
          <cell r="Q1538"/>
          <cell r="R1538"/>
          <cell r="S1538"/>
          <cell r="T1538"/>
          <cell r="U1538"/>
          <cell r="V1538"/>
          <cell r="W1538"/>
          <cell r="X1538"/>
          <cell r="Y1538"/>
          <cell r="Z1538"/>
          <cell r="AA1538"/>
          <cell r="AB1538"/>
          <cell r="AC1538"/>
          <cell r="AD1538"/>
          <cell r="AE1538"/>
          <cell r="AF1538"/>
          <cell r="AG1538"/>
          <cell r="AH1538"/>
          <cell r="AI1538"/>
          <cell r="AJ1538"/>
          <cell r="AK1538"/>
          <cell r="AL1538"/>
          <cell r="AM1538"/>
          <cell r="AN1538"/>
          <cell r="AO1538"/>
          <cell r="AP1538"/>
          <cell r="AQ1538"/>
          <cell r="AR1538"/>
          <cell r="AS1538"/>
          <cell r="AT1538"/>
          <cell r="AU1538"/>
        </row>
        <row r="1539">
          <cell r="A1539"/>
          <cell r="B1539"/>
          <cell r="C1539"/>
          <cell r="D1539"/>
          <cell r="E1539"/>
          <cell r="F1539"/>
          <cell r="G1539"/>
          <cell r="H1539"/>
          <cell r="I1539"/>
          <cell r="J1539"/>
          <cell r="K1539"/>
          <cell r="L1539"/>
          <cell r="M1539"/>
          <cell r="N1539"/>
          <cell r="O1539"/>
          <cell r="P1539"/>
          <cell r="Q1539"/>
          <cell r="R1539"/>
          <cell r="S1539"/>
          <cell r="T1539"/>
          <cell r="U1539"/>
          <cell r="V1539"/>
          <cell r="W1539"/>
          <cell r="X1539"/>
          <cell r="Y1539"/>
          <cell r="Z1539"/>
          <cell r="AA1539"/>
          <cell r="AB1539"/>
          <cell r="AC1539"/>
          <cell r="AD1539"/>
          <cell r="AE1539"/>
          <cell r="AF1539"/>
          <cell r="AG1539"/>
          <cell r="AH1539"/>
          <cell r="AI1539"/>
          <cell r="AJ1539"/>
          <cell r="AK1539"/>
          <cell r="AL1539"/>
          <cell r="AM1539"/>
          <cell r="AN1539"/>
          <cell r="AO1539"/>
          <cell r="AP1539"/>
          <cell r="AQ1539"/>
          <cell r="AR1539"/>
          <cell r="AS1539"/>
          <cell r="AT1539"/>
          <cell r="AU1539"/>
        </row>
        <row r="1540">
          <cell r="A1540"/>
          <cell r="B1540"/>
          <cell r="C1540"/>
          <cell r="D1540"/>
          <cell r="E1540"/>
          <cell r="F1540"/>
          <cell r="G1540"/>
          <cell r="H1540"/>
          <cell r="I1540"/>
          <cell r="J1540"/>
          <cell r="K1540"/>
          <cell r="L1540"/>
          <cell r="M1540"/>
          <cell r="N1540"/>
          <cell r="O1540"/>
          <cell r="P1540"/>
          <cell r="Q1540"/>
          <cell r="R1540"/>
          <cell r="S1540"/>
          <cell r="T1540"/>
          <cell r="U1540"/>
          <cell r="V1540"/>
          <cell r="W1540"/>
          <cell r="X1540"/>
          <cell r="Y1540"/>
          <cell r="Z1540"/>
          <cell r="AA1540"/>
          <cell r="AB1540"/>
          <cell r="AC1540"/>
          <cell r="AD1540"/>
          <cell r="AE1540"/>
          <cell r="AF1540"/>
          <cell r="AG1540"/>
          <cell r="AH1540"/>
          <cell r="AI1540"/>
          <cell r="AJ1540"/>
          <cell r="AK1540"/>
          <cell r="AL1540"/>
          <cell r="AM1540"/>
          <cell r="AN1540"/>
          <cell r="AO1540"/>
          <cell r="AP1540"/>
          <cell r="AQ1540"/>
          <cell r="AR1540"/>
          <cell r="AS1540"/>
          <cell r="AT1540"/>
          <cell r="AU1540"/>
        </row>
        <row r="1541">
          <cell r="A1541"/>
          <cell r="B1541"/>
          <cell r="C1541"/>
          <cell r="D1541"/>
          <cell r="E1541"/>
          <cell r="F1541"/>
          <cell r="G1541"/>
          <cell r="H1541"/>
          <cell r="I1541"/>
          <cell r="J1541"/>
          <cell r="K1541"/>
          <cell r="L1541"/>
          <cell r="M1541"/>
          <cell r="N1541"/>
          <cell r="O1541"/>
          <cell r="P1541"/>
          <cell r="Q1541"/>
          <cell r="R1541"/>
          <cell r="S1541"/>
          <cell r="T1541"/>
          <cell r="U1541"/>
          <cell r="V1541"/>
          <cell r="W1541"/>
          <cell r="X1541"/>
          <cell r="Y1541"/>
          <cell r="Z1541"/>
          <cell r="AA1541"/>
          <cell r="AB1541"/>
          <cell r="AC1541"/>
          <cell r="AD1541"/>
          <cell r="AE1541"/>
          <cell r="AF1541"/>
          <cell r="AG1541"/>
          <cell r="AH1541"/>
          <cell r="AI1541"/>
          <cell r="AJ1541"/>
          <cell r="AK1541"/>
          <cell r="AL1541"/>
          <cell r="AM1541"/>
          <cell r="AN1541"/>
          <cell r="AO1541"/>
          <cell r="AP1541"/>
          <cell r="AQ1541"/>
          <cell r="AR1541"/>
          <cell r="AS1541"/>
          <cell r="AT1541"/>
          <cell r="AU1541"/>
        </row>
        <row r="1542">
          <cell r="A1542"/>
          <cell r="B1542"/>
          <cell r="C1542"/>
          <cell r="D1542"/>
          <cell r="E1542"/>
          <cell r="F1542"/>
          <cell r="G1542"/>
          <cell r="H1542"/>
          <cell r="I1542"/>
          <cell r="J1542"/>
          <cell r="K1542"/>
          <cell r="L1542"/>
          <cell r="M1542"/>
          <cell r="N1542"/>
          <cell r="O1542"/>
          <cell r="P1542"/>
          <cell r="Q1542"/>
          <cell r="R1542"/>
          <cell r="S1542"/>
          <cell r="T1542"/>
          <cell r="U1542"/>
          <cell r="V1542"/>
          <cell r="W1542"/>
          <cell r="X1542"/>
          <cell r="Y1542"/>
          <cell r="Z1542"/>
          <cell r="AA1542"/>
          <cell r="AB1542"/>
          <cell r="AC1542"/>
          <cell r="AD1542"/>
          <cell r="AE1542"/>
          <cell r="AF1542"/>
          <cell r="AG1542"/>
          <cell r="AH1542"/>
          <cell r="AI1542"/>
          <cell r="AJ1542"/>
          <cell r="AK1542"/>
          <cell r="AL1542"/>
          <cell r="AM1542"/>
          <cell r="AN1542"/>
          <cell r="AO1542"/>
          <cell r="AP1542"/>
          <cell r="AQ1542"/>
          <cell r="AR1542"/>
          <cell r="AS1542"/>
          <cell r="AT1542"/>
          <cell r="AU1542"/>
        </row>
        <row r="1543">
          <cell r="A1543"/>
          <cell r="B1543"/>
          <cell r="C1543"/>
          <cell r="D1543"/>
          <cell r="E1543"/>
          <cell r="F1543"/>
          <cell r="G1543"/>
          <cell r="H1543"/>
          <cell r="I1543"/>
          <cell r="J1543"/>
          <cell r="K1543"/>
          <cell r="L1543"/>
          <cell r="M1543"/>
          <cell r="N1543"/>
          <cell r="O1543"/>
          <cell r="P1543"/>
          <cell r="Q1543"/>
          <cell r="R1543"/>
          <cell r="S1543"/>
          <cell r="T1543"/>
          <cell r="U1543"/>
          <cell r="V1543"/>
          <cell r="W1543"/>
          <cell r="X1543"/>
          <cell r="Y1543"/>
          <cell r="Z1543"/>
          <cell r="AA1543"/>
          <cell r="AB1543"/>
          <cell r="AC1543"/>
          <cell r="AD1543"/>
          <cell r="AE1543"/>
          <cell r="AF1543"/>
          <cell r="AG1543"/>
          <cell r="AH1543"/>
          <cell r="AI1543"/>
          <cell r="AJ1543"/>
          <cell r="AK1543"/>
          <cell r="AL1543"/>
          <cell r="AM1543"/>
          <cell r="AN1543"/>
          <cell r="AO1543"/>
          <cell r="AP1543"/>
          <cell r="AQ1543"/>
          <cell r="AR1543"/>
          <cell r="AS1543"/>
          <cell r="AT1543"/>
          <cell r="AU1543"/>
        </row>
        <row r="1544">
          <cell r="A1544"/>
          <cell r="B1544"/>
          <cell r="C1544"/>
          <cell r="D1544"/>
          <cell r="E1544"/>
          <cell r="F1544"/>
          <cell r="G1544"/>
          <cell r="H1544"/>
          <cell r="I1544"/>
          <cell r="J1544"/>
          <cell r="K1544"/>
          <cell r="L1544"/>
          <cell r="M1544"/>
          <cell r="N1544"/>
          <cell r="O1544"/>
          <cell r="P1544"/>
          <cell r="Q1544"/>
          <cell r="R1544"/>
          <cell r="S1544"/>
          <cell r="T1544"/>
          <cell r="U1544"/>
          <cell r="V1544"/>
          <cell r="W1544"/>
          <cell r="X1544"/>
          <cell r="Y1544"/>
          <cell r="Z1544"/>
          <cell r="AA1544"/>
          <cell r="AB1544"/>
          <cell r="AC1544"/>
          <cell r="AD1544"/>
          <cell r="AE1544"/>
          <cell r="AF1544"/>
          <cell r="AG1544"/>
          <cell r="AH1544"/>
          <cell r="AI1544"/>
          <cell r="AJ1544"/>
          <cell r="AK1544"/>
          <cell r="AL1544"/>
          <cell r="AM1544"/>
          <cell r="AN1544"/>
          <cell r="AO1544"/>
          <cell r="AP1544"/>
          <cell r="AQ1544"/>
          <cell r="AR1544"/>
          <cell r="AS1544"/>
          <cell r="AT1544"/>
          <cell r="AU1544"/>
        </row>
        <row r="1545">
          <cell r="A1545"/>
          <cell r="B1545"/>
          <cell r="C1545"/>
          <cell r="D1545"/>
          <cell r="E1545"/>
          <cell r="F1545"/>
          <cell r="G1545"/>
          <cell r="H1545"/>
          <cell r="I1545"/>
          <cell r="J1545"/>
          <cell r="K1545"/>
          <cell r="L1545"/>
          <cell r="M1545"/>
          <cell r="N1545"/>
          <cell r="O1545"/>
          <cell r="P1545"/>
          <cell r="Q1545"/>
          <cell r="R1545"/>
          <cell r="S1545"/>
          <cell r="T1545"/>
          <cell r="U1545"/>
          <cell r="V1545"/>
          <cell r="W1545"/>
          <cell r="X1545"/>
          <cell r="Y1545"/>
          <cell r="Z1545"/>
          <cell r="AA1545"/>
          <cell r="AB1545"/>
          <cell r="AC1545"/>
          <cell r="AD1545"/>
          <cell r="AE1545"/>
          <cell r="AF1545"/>
          <cell r="AG1545"/>
          <cell r="AH1545"/>
          <cell r="AI1545"/>
          <cell r="AJ1545"/>
          <cell r="AK1545"/>
          <cell r="AL1545"/>
          <cell r="AM1545"/>
          <cell r="AN1545"/>
          <cell r="AO1545"/>
          <cell r="AP1545"/>
          <cell r="AQ1545"/>
          <cell r="AR1545"/>
          <cell r="AS1545"/>
          <cell r="AT1545"/>
          <cell r="AU1545"/>
        </row>
        <row r="1546">
          <cell r="A1546"/>
          <cell r="B1546"/>
          <cell r="C1546"/>
          <cell r="D1546"/>
          <cell r="E1546"/>
          <cell r="F1546"/>
          <cell r="G1546"/>
          <cell r="H1546"/>
          <cell r="I1546"/>
          <cell r="J1546"/>
          <cell r="K1546"/>
          <cell r="L1546"/>
          <cell r="M1546"/>
          <cell r="N1546"/>
          <cell r="O1546"/>
          <cell r="P1546"/>
          <cell r="Q1546"/>
          <cell r="R1546"/>
          <cell r="S1546"/>
          <cell r="T1546"/>
          <cell r="U1546"/>
          <cell r="V1546"/>
          <cell r="W1546"/>
          <cell r="X1546"/>
          <cell r="Y1546"/>
          <cell r="Z1546"/>
          <cell r="AA1546"/>
          <cell r="AB1546"/>
          <cell r="AC1546"/>
          <cell r="AD1546"/>
          <cell r="AE1546"/>
          <cell r="AF1546"/>
          <cell r="AG1546"/>
          <cell r="AH1546"/>
          <cell r="AI1546"/>
          <cell r="AJ1546"/>
          <cell r="AK1546"/>
          <cell r="AL1546"/>
          <cell r="AM1546"/>
          <cell r="AN1546"/>
          <cell r="AO1546"/>
          <cell r="AP1546"/>
          <cell r="AQ1546"/>
          <cell r="AR1546"/>
          <cell r="AS1546"/>
          <cell r="AT1546"/>
          <cell r="AU1546"/>
        </row>
        <row r="1547">
          <cell r="A1547"/>
          <cell r="B1547"/>
          <cell r="C1547"/>
          <cell r="D1547"/>
          <cell r="E1547"/>
          <cell r="F1547"/>
          <cell r="G1547"/>
          <cell r="H1547"/>
          <cell r="I1547"/>
          <cell r="J1547"/>
          <cell r="K1547"/>
          <cell r="L1547"/>
          <cell r="M1547"/>
          <cell r="N1547"/>
          <cell r="O1547"/>
          <cell r="P1547"/>
          <cell r="Q1547"/>
          <cell r="R1547"/>
          <cell r="S1547"/>
          <cell r="T1547"/>
          <cell r="U1547"/>
          <cell r="V1547"/>
          <cell r="W1547"/>
          <cell r="X1547"/>
          <cell r="Y1547"/>
          <cell r="Z1547"/>
          <cell r="AA1547"/>
          <cell r="AB1547"/>
          <cell r="AC1547"/>
          <cell r="AD1547"/>
          <cell r="AE1547"/>
          <cell r="AF1547"/>
          <cell r="AG1547"/>
          <cell r="AH1547"/>
          <cell r="AI1547"/>
          <cell r="AJ1547"/>
          <cell r="AK1547"/>
          <cell r="AL1547"/>
          <cell r="AM1547"/>
          <cell r="AN1547"/>
          <cell r="AO1547"/>
          <cell r="AP1547"/>
          <cell r="AQ1547"/>
          <cell r="AR1547"/>
          <cell r="AS1547"/>
          <cell r="AT1547"/>
          <cell r="AU1547"/>
        </row>
        <row r="1548">
          <cell r="A1548"/>
          <cell r="B1548"/>
          <cell r="C1548"/>
          <cell r="D1548"/>
          <cell r="E1548"/>
          <cell r="F1548"/>
          <cell r="G1548"/>
          <cell r="H1548"/>
          <cell r="I1548"/>
          <cell r="J1548"/>
          <cell r="K1548"/>
          <cell r="L1548"/>
          <cell r="M1548"/>
          <cell r="N1548"/>
          <cell r="O1548"/>
          <cell r="P1548"/>
          <cell r="Q1548"/>
          <cell r="R1548"/>
          <cell r="S1548"/>
          <cell r="T1548"/>
          <cell r="U1548"/>
          <cell r="V1548"/>
          <cell r="W1548"/>
          <cell r="X1548"/>
          <cell r="Y1548"/>
          <cell r="Z1548"/>
          <cell r="AA1548"/>
          <cell r="AB1548"/>
          <cell r="AC1548"/>
          <cell r="AD1548"/>
          <cell r="AE1548"/>
          <cell r="AF1548"/>
          <cell r="AG1548"/>
          <cell r="AH1548"/>
          <cell r="AI1548"/>
          <cell r="AJ1548"/>
          <cell r="AK1548"/>
          <cell r="AL1548"/>
          <cell r="AM1548"/>
          <cell r="AN1548"/>
          <cell r="AO1548"/>
          <cell r="AP1548"/>
          <cell r="AQ1548"/>
          <cell r="AR1548"/>
          <cell r="AS1548"/>
          <cell r="AT1548"/>
          <cell r="AU1548"/>
        </row>
        <row r="1549">
          <cell r="A1549"/>
          <cell r="B1549"/>
          <cell r="C1549"/>
          <cell r="D1549"/>
          <cell r="E1549"/>
          <cell r="F1549"/>
          <cell r="G1549"/>
          <cell r="H1549"/>
          <cell r="I1549"/>
          <cell r="J1549"/>
          <cell r="K1549"/>
          <cell r="L1549"/>
          <cell r="M1549"/>
          <cell r="N1549"/>
          <cell r="O1549"/>
          <cell r="P1549"/>
          <cell r="Q1549"/>
          <cell r="R1549"/>
          <cell r="S1549"/>
          <cell r="T1549"/>
          <cell r="U1549"/>
          <cell r="V1549"/>
          <cell r="W1549"/>
          <cell r="X1549"/>
          <cell r="Y1549"/>
          <cell r="Z1549"/>
          <cell r="AA1549"/>
          <cell r="AB1549"/>
          <cell r="AC1549"/>
          <cell r="AD1549"/>
          <cell r="AE1549"/>
          <cell r="AF1549"/>
          <cell r="AG1549"/>
          <cell r="AH1549"/>
          <cell r="AI1549"/>
          <cell r="AJ1549"/>
          <cell r="AK1549"/>
          <cell r="AL1549"/>
          <cell r="AM1549"/>
          <cell r="AN1549"/>
          <cell r="AO1549"/>
          <cell r="AP1549"/>
          <cell r="AQ1549"/>
          <cell r="AR1549"/>
          <cell r="AS1549"/>
          <cell r="AT1549"/>
          <cell r="AU1549"/>
        </row>
        <row r="1550">
          <cell r="A1550"/>
          <cell r="B1550"/>
          <cell r="C1550"/>
          <cell r="D1550"/>
          <cell r="E1550"/>
          <cell r="F1550"/>
          <cell r="G1550"/>
          <cell r="H1550"/>
          <cell r="I1550"/>
          <cell r="J1550"/>
          <cell r="K1550"/>
          <cell r="L1550"/>
          <cell r="M1550"/>
          <cell r="N1550"/>
          <cell r="O1550"/>
          <cell r="P1550"/>
          <cell r="Q1550"/>
          <cell r="R1550"/>
          <cell r="S1550"/>
          <cell r="T1550"/>
          <cell r="U1550"/>
          <cell r="V1550"/>
          <cell r="W1550"/>
          <cell r="X1550"/>
          <cell r="Y1550"/>
          <cell r="Z1550"/>
          <cell r="AA1550"/>
          <cell r="AB1550"/>
          <cell r="AC1550"/>
          <cell r="AD1550"/>
          <cell r="AE1550"/>
          <cell r="AF1550"/>
          <cell r="AG1550"/>
          <cell r="AH1550"/>
          <cell r="AI1550"/>
          <cell r="AJ1550"/>
          <cell r="AK1550"/>
          <cell r="AL1550"/>
          <cell r="AM1550"/>
          <cell r="AN1550"/>
          <cell r="AO1550"/>
          <cell r="AP1550"/>
          <cell r="AQ1550"/>
          <cell r="AR1550"/>
          <cell r="AS1550"/>
          <cell r="AT1550"/>
          <cell r="AU1550"/>
        </row>
        <row r="1551">
          <cell r="A1551"/>
          <cell r="B1551"/>
          <cell r="C1551"/>
          <cell r="D1551"/>
          <cell r="E1551"/>
          <cell r="F1551"/>
          <cell r="G1551"/>
          <cell r="H1551"/>
          <cell r="I1551"/>
          <cell r="J1551"/>
          <cell r="K1551"/>
          <cell r="L1551"/>
          <cell r="M1551"/>
          <cell r="N1551"/>
          <cell r="O1551"/>
          <cell r="P1551"/>
          <cell r="Q1551"/>
          <cell r="R1551"/>
          <cell r="S1551"/>
          <cell r="T1551"/>
          <cell r="U1551"/>
          <cell r="V1551"/>
          <cell r="W1551"/>
          <cell r="X1551"/>
          <cell r="Y1551"/>
          <cell r="Z1551"/>
          <cell r="AA1551"/>
          <cell r="AB1551"/>
          <cell r="AC1551"/>
          <cell r="AD1551"/>
          <cell r="AE1551"/>
          <cell r="AF1551"/>
          <cell r="AG1551"/>
          <cell r="AH1551"/>
          <cell r="AI1551"/>
          <cell r="AJ1551"/>
          <cell r="AK1551"/>
          <cell r="AL1551"/>
          <cell r="AM1551"/>
          <cell r="AN1551"/>
          <cell r="AO1551"/>
          <cell r="AP1551"/>
          <cell r="AQ1551"/>
          <cell r="AR1551"/>
          <cell r="AS1551"/>
          <cell r="AT1551"/>
          <cell r="AU1551"/>
        </row>
        <row r="1552">
          <cell r="A1552"/>
          <cell r="B1552"/>
          <cell r="C1552"/>
          <cell r="D1552"/>
          <cell r="E1552"/>
          <cell r="F1552"/>
          <cell r="G1552"/>
          <cell r="H1552"/>
          <cell r="I1552"/>
          <cell r="J1552"/>
          <cell r="K1552"/>
          <cell r="L1552"/>
          <cell r="M1552"/>
          <cell r="N1552"/>
          <cell r="O1552"/>
          <cell r="P1552"/>
          <cell r="Q1552"/>
          <cell r="R1552"/>
          <cell r="S1552"/>
          <cell r="T1552"/>
          <cell r="U1552"/>
          <cell r="V1552"/>
          <cell r="W1552"/>
          <cell r="X1552"/>
          <cell r="Y1552"/>
          <cell r="Z1552"/>
          <cell r="AA1552"/>
          <cell r="AB1552"/>
          <cell r="AC1552"/>
          <cell r="AD1552"/>
          <cell r="AE1552"/>
          <cell r="AF1552"/>
          <cell r="AG1552"/>
          <cell r="AH1552"/>
          <cell r="AI1552"/>
          <cell r="AJ1552"/>
          <cell r="AK1552"/>
          <cell r="AL1552"/>
          <cell r="AM1552"/>
          <cell r="AN1552"/>
          <cell r="AO1552"/>
          <cell r="AP1552"/>
          <cell r="AQ1552"/>
          <cell r="AR1552"/>
          <cell r="AS1552"/>
          <cell r="AT1552"/>
          <cell r="AU1552"/>
        </row>
        <row r="1553">
          <cell r="A1553"/>
          <cell r="B1553"/>
          <cell r="C1553"/>
          <cell r="D1553"/>
          <cell r="E1553"/>
          <cell r="F1553"/>
          <cell r="G1553"/>
          <cell r="H1553"/>
          <cell r="I1553"/>
          <cell r="J1553"/>
          <cell r="K1553"/>
          <cell r="L1553"/>
          <cell r="M1553"/>
          <cell r="N1553"/>
          <cell r="O1553"/>
          <cell r="P1553"/>
          <cell r="Q1553"/>
          <cell r="R1553"/>
          <cell r="S1553"/>
          <cell r="T1553"/>
          <cell r="U1553"/>
          <cell r="V1553"/>
          <cell r="W1553"/>
          <cell r="X1553"/>
          <cell r="Y1553"/>
          <cell r="Z1553"/>
          <cell r="AA1553"/>
          <cell r="AB1553"/>
          <cell r="AC1553"/>
          <cell r="AD1553"/>
          <cell r="AE1553"/>
          <cell r="AF1553"/>
          <cell r="AG1553"/>
          <cell r="AH1553"/>
          <cell r="AI1553"/>
          <cell r="AJ1553"/>
          <cell r="AK1553"/>
          <cell r="AL1553"/>
          <cell r="AM1553"/>
          <cell r="AN1553"/>
          <cell r="AO1553"/>
          <cell r="AP1553"/>
          <cell r="AQ1553"/>
          <cell r="AR1553"/>
          <cell r="AS1553"/>
          <cell r="AT1553"/>
          <cell r="AU1553"/>
        </row>
        <row r="1554">
          <cell r="A1554"/>
          <cell r="B1554"/>
          <cell r="C1554"/>
          <cell r="D1554"/>
          <cell r="E1554"/>
          <cell r="F1554"/>
          <cell r="G1554"/>
          <cell r="H1554"/>
          <cell r="I1554"/>
          <cell r="J1554"/>
          <cell r="K1554"/>
          <cell r="L1554"/>
          <cell r="M1554"/>
          <cell r="N1554"/>
          <cell r="O1554"/>
          <cell r="P1554"/>
          <cell r="Q1554"/>
          <cell r="R1554"/>
          <cell r="S1554"/>
          <cell r="T1554"/>
          <cell r="U1554"/>
          <cell r="V1554"/>
          <cell r="W1554"/>
          <cell r="X1554"/>
          <cell r="Y1554"/>
          <cell r="Z1554"/>
          <cell r="AA1554"/>
          <cell r="AB1554"/>
          <cell r="AC1554"/>
          <cell r="AD1554"/>
          <cell r="AE1554"/>
          <cell r="AF1554"/>
          <cell r="AG1554"/>
          <cell r="AH1554"/>
          <cell r="AI1554"/>
          <cell r="AJ1554"/>
          <cell r="AK1554"/>
          <cell r="AL1554"/>
          <cell r="AM1554"/>
          <cell r="AN1554"/>
          <cell r="AO1554"/>
          <cell r="AP1554"/>
          <cell r="AQ1554"/>
          <cell r="AR1554"/>
          <cell r="AS1554"/>
          <cell r="AT1554"/>
          <cell r="AU1554"/>
        </row>
        <row r="1555">
          <cell r="A1555"/>
          <cell r="B1555"/>
          <cell r="C1555"/>
          <cell r="D1555"/>
          <cell r="E1555"/>
          <cell r="F1555"/>
          <cell r="G1555"/>
          <cell r="H1555"/>
          <cell r="I1555"/>
          <cell r="J1555"/>
          <cell r="K1555"/>
          <cell r="L1555"/>
          <cell r="M1555"/>
          <cell r="N1555"/>
          <cell r="O1555"/>
          <cell r="P1555"/>
          <cell r="Q1555"/>
          <cell r="R1555"/>
          <cell r="S1555"/>
          <cell r="T1555"/>
          <cell r="U1555"/>
          <cell r="V1555"/>
          <cell r="W1555"/>
          <cell r="X1555"/>
          <cell r="Y1555"/>
          <cell r="Z1555"/>
          <cell r="AA1555"/>
          <cell r="AB1555"/>
          <cell r="AC1555"/>
          <cell r="AD1555"/>
          <cell r="AE1555"/>
          <cell r="AF1555"/>
          <cell r="AG1555"/>
          <cell r="AH1555"/>
          <cell r="AI1555"/>
          <cell r="AJ1555"/>
          <cell r="AK1555"/>
          <cell r="AL1555"/>
          <cell r="AM1555"/>
          <cell r="AN1555"/>
          <cell r="AO1555"/>
          <cell r="AP1555"/>
          <cell r="AQ1555"/>
          <cell r="AR1555"/>
          <cell r="AS1555"/>
          <cell r="AT1555"/>
          <cell r="AU1555"/>
        </row>
        <row r="1556">
          <cell r="A1556"/>
          <cell r="B1556"/>
          <cell r="C1556"/>
          <cell r="D1556"/>
          <cell r="E1556"/>
          <cell r="F1556"/>
          <cell r="G1556"/>
          <cell r="H1556"/>
          <cell r="I1556"/>
          <cell r="J1556"/>
          <cell r="K1556"/>
          <cell r="L1556"/>
          <cell r="M1556"/>
          <cell r="N1556"/>
          <cell r="O1556"/>
          <cell r="P1556"/>
          <cell r="Q1556"/>
          <cell r="R1556"/>
          <cell r="S1556"/>
          <cell r="T1556"/>
          <cell r="U1556"/>
          <cell r="V1556"/>
          <cell r="W1556"/>
          <cell r="X1556"/>
          <cell r="Y1556"/>
          <cell r="Z1556"/>
          <cell r="AA1556"/>
          <cell r="AB1556"/>
          <cell r="AC1556"/>
          <cell r="AD1556"/>
          <cell r="AE1556"/>
          <cell r="AF1556"/>
          <cell r="AG1556"/>
          <cell r="AH1556"/>
          <cell r="AI1556"/>
          <cell r="AJ1556"/>
          <cell r="AK1556"/>
          <cell r="AL1556"/>
          <cell r="AM1556"/>
          <cell r="AN1556"/>
          <cell r="AO1556"/>
          <cell r="AP1556"/>
          <cell r="AQ1556"/>
          <cell r="AR1556"/>
          <cell r="AS1556"/>
          <cell r="AT1556"/>
          <cell r="AU1556"/>
        </row>
        <row r="1557">
          <cell r="A1557"/>
          <cell r="B1557"/>
          <cell r="C1557"/>
          <cell r="D1557"/>
          <cell r="E1557"/>
          <cell r="F1557"/>
          <cell r="G1557"/>
          <cell r="H1557"/>
          <cell r="I1557"/>
          <cell r="J1557"/>
          <cell r="K1557"/>
          <cell r="L1557"/>
          <cell r="M1557"/>
          <cell r="N1557"/>
          <cell r="O1557"/>
          <cell r="P1557"/>
          <cell r="Q1557"/>
          <cell r="R1557"/>
          <cell r="S1557"/>
          <cell r="T1557"/>
          <cell r="U1557"/>
          <cell r="V1557"/>
          <cell r="W1557"/>
          <cell r="X1557"/>
          <cell r="Y1557"/>
          <cell r="Z1557"/>
          <cell r="AA1557"/>
          <cell r="AB1557"/>
          <cell r="AC1557"/>
          <cell r="AD1557"/>
          <cell r="AE1557"/>
          <cell r="AF1557"/>
          <cell r="AG1557"/>
          <cell r="AH1557"/>
          <cell r="AI1557"/>
          <cell r="AJ1557"/>
          <cell r="AK1557"/>
          <cell r="AL1557"/>
          <cell r="AM1557"/>
          <cell r="AN1557"/>
          <cell r="AO1557"/>
          <cell r="AP1557"/>
          <cell r="AQ1557"/>
          <cell r="AR1557"/>
          <cell r="AS1557"/>
          <cell r="AT1557"/>
          <cell r="AU1557"/>
        </row>
        <row r="1558">
          <cell r="A1558"/>
          <cell r="B1558"/>
          <cell r="C1558"/>
          <cell r="D1558"/>
          <cell r="E1558"/>
          <cell r="F1558"/>
          <cell r="G1558"/>
          <cell r="H1558"/>
          <cell r="I1558"/>
          <cell r="J1558"/>
          <cell r="K1558"/>
          <cell r="L1558"/>
          <cell r="M1558"/>
          <cell r="N1558"/>
          <cell r="O1558"/>
          <cell r="P1558"/>
          <cell r="Q1558"/>
          <cell r="R1558"/>
          <cell r="S1558"/>
          <cell r="T1558"/>
          <cell r="U1558"/>
          <cell r="V1558"/>
          <cell r="W1558"/>
          <cell r="X1558"/>
          <cell r="Y1558"/>
          <cell r="Z1558"/>
          <cell r="AA1558"/>
          <cell r="AB1558"/>
          <cell r="AC1558"/>
          <cell r="AD1558"/>
          <cell r="AE1558"/>
          <cell r="AF1558"/>
          <cell r="AG1558"/>
          <cell r="AH1558"/>
          <cell r="AI1558"/>
          <cell r="AJ1558"/>
          <cell r="AK1558"/>
          <cell r="AL1558"/>
          <cell r="AM1558"/>
          <cell r="AN1558"/>
          <cell r="AO1558"/>
          <cell r="AP1558"/>
          <cell r="AQ1558"/>
          <cell r="AR1558"/>
          <cell r="AS1558"/>
          <cell r="AT1558"/>
          <cell r="AU1558"/>
        </row>
        <row r="1559">
          <cell r="A1559"/>
          <cell r="B1559"/>
          <cell r="C1559"/>
          <cell r="D1559"/>
          <cell r="E1559"/>
          <cell r="F1559"/>
          <cell r="G1559"/>
          <cell r="H1559"/>
          <cell r="I1559"/>
          <cell r="J1559"/>
          <cell r="K1559"/>
          <cell r="L1559"/>
          <cell r="M1559"/>
          <cell r="N1559"/>
          <cell r="O1559"/>
          <cell r="P1559"/>
          <cell r="Q1559"/>
          <cell r="R1559"/>
          <cell r="S1559"/>
          <cell r="T1559"/>
          <cell r="U1559"/>
          <cell r="V1559"/>
          <cell r="W1559"/>
          <cell r="X1559"/>
          <cell r="Y1559"/>
          <cell r="Z1559"/>
          <cell r="AA1559"/>
          <cell r="AB1559"/>
          <cell r="AC1559"/>
          <cell r="AD1559"/>
          <cell r="AE1559"/>
          <cell r="AF1559"/>
          <cell r="AG1559"/>
          <cell r="AH1559"/>
          <cell r="AI1559"/>
          <cell r="AJ1559"/>
          <cell r="AK1559"/>
          <cell r="AL1559"/>
          <cell r="AM1559"/>
          <cell r="AN1559"/>
          <cell r="AO1559"/>
          <cell r="AP1559"/>
          <cell r="AQ1559"/>
          <cell r="AR1559"/>
          <cell r="AS1559"/>
          <cell r="AT1559"/>
          <cell r="AU1559"/>
        </row>
        <row r="1560">
          <cell r="A1560"/>
          <cell r="B1560"/>
          <cell r="C1560"/>
          <cell r="D1560"/>
          <cell r="E1560"/>
          <cell r="F1560"/>
          <cell r="G1560"/>
          <cell r="H1560"/>
          <cell r="I1560"/>
          <cell r="J1560"/>
          <cell r="K1560"/>
          <cell r="L1560"/>
          <cell r="M1560"/>
          <cell r="N1560"/>
          <cell r="O1560"/>
          <cell r="P1560"/>
          <cell r="Q1560"/>
          <cell r="R1560"/>
          <cell r="S1560"/>
          <cell r="T1560"/>
          <cell r="U1560"/>
          <cell r="V1560"/>
          <cell r="W1560"/>
          <cell r="X1560"/>
          <cell r="Y1560"/>
          <cell r="Z1560"/>
          <cell r="AA1560"/>
          <cell r="AB1560"/>
          <cell r="AC1560"/>
          <cell r="AD1560"/>
          <cell r="AE1560"/>
          <cell r="AF1560"/>
          <cell r="AG1560"/>
          <cell r="AH1560"/>
          <cell r="AI1560"/>
          <cell r="AJ1560"/>
          <cell r="AK1560"/>
          <cell r="AL1560"/>
          <cell r="AM1560"/>
          <cell r="AN1560"/>
          <cell r="AO1560"/>
          <cell r="AP1560"/>
          <cell r="AQ1560"/>
          <cell r="AR1560"/>
          <cell r="AS1560"/>
          <cell r="AT1560"/>
          <cell r="AU1560"/>
        </row>
        <row r="1561">
          <cell r="A1561"/>
          <cell r="B1561"/>
          <cell r="C1561"/>
          <cell r="D1561"/>
          <cell r="E1561"/>
          <cell r="F1561"/>
          <cell r="G1561"/>
          <cell r="H1561"/>
          <cell r="I1561"/>
          <cell r="J1561"/>
          <cell r="K1561"/>
          <cell r="L1561"/>
          <cell r="M1561"/>
          <cell r="N1561"/>
          <cell r="O1561"/>
          <cell r="P1561"/>
          <cell r="Q1561"/>
          <cell r="R1561"/>
          <cell r="S1561"/>
          <cell r="T1561"/>
          <cell r="U1561"/>
          <cell r="V1561"/>
          <cell r="W1561"/>
          <cell r="X1561"/>
          <cell r="Y1561"/>
          <cell r="Z1561"/>
          <cell r="AA1561"/>
          <cell r="AB1561"/>
          <cell r="AC1561"/>
          <cell r="AD1561"/>
          <cell r="AE1561"/>
          <cell r="AF1561"/>
          <cell r="AG1561"/>
          <cell r="AH1561"/>
          <cell r="AI1561"/>
          <cell r="AJ1561"/>
          <cell r="AK1561"/>
          <cell r="AL1561"/>
          <cell r="AM1561"/>
          <cell r="AN1561"/>
          <cell r="AO1561"/>
          <cell r="AP1561"/>
          <cell r="AQ1561"/>
          <cell r="AR1561"/>
          <cell r="AS1561"/>
          <cell r="AT1561"/>
          <cell r="AU1561"/>
        </row>
        <row r="1562">
          <cell r="A1562"/>
          <cell r="B1562"/>
          <cell r="C1562"/>
          <cell r="D1562"/>
          <cell r="E1562"/>
          <cell r="F1562"/>
          <cell r="G1562"/>
          <cell r="H1562"/>
          <cell r="I1562"/>
          <cell r="J1562"/>
          <cell r="K1562"/>
          <cell r="L1562"/>
          <cell r="M1562"/>
          <cell r="N1562"/>
          <cell r="O1562"/>
          <cell r="P1562"/>
          <cell r="Q1562"/>
          <cell r="R1562"/>
          <cell r="S1562"/>
          <cell r="T1562"/>
          <cell r="U1562"/>
          <cell r="V1562"/>
          <cell r="W1562"/>
          <cell r="X1562"/>
          <cell r="Y1562"/>
          <cell r="Z1562"/>
          <cell r="AA1562"/>
          <cell r="AB1562"/>
          <cell r="AC1562"/>
          <cell r="AD1562"/>
          <cell r="AE1562"/>
          <cell r="AF1562"/>
          <cell r="AG1562"/>
          <cell r="AH1562"/>
          <cell r="AI1562"/>
          <cell r="AJ1562"/>
          <cell r="AK1562"/>
          <cell r="AL1562"/>
          <cell r="AM1562"/>
          <cell r="AN1562"/>
          <cell r="AO1562"/>
          <cell r="AP1562"/>
          <cell r="AQ1562"/>
          <cell r="AR1562"/>
          <cell r="AS1562"/>
          <cell r="AT1562"/>
          <cell r="AU1562"/>
        </row>
        <row r="1563">
          <cell r="A1563"/>
          <cell r="B1563"/>
          <cell r="C1563"/>
          <cell r="D1563"/>
          <cell r="E1563"/>
          <cell r="F1563"/>
          <cell r="G1563"/>
          <cell r="H1563"/>
          <cell r="I1563"/>
          <cell r="J1563"/>
          <cell r="K1563"/>
          <cell r="L1563"/>
          <cell r="M1563"/>
          <cell r="N1563"/>
          <cell r="O1563"/>
          <cell r="P1563"/>
          <cell r="Q1563"/>
          <cell r="R1563"/>
          <cell r="S1563"/>
          <cell r="T1563"/>
          <cell r="U1563"/>
          <cell r="V1563"/>
          <cell r="W1563"/>
          <cell r="X1563"/>
          <cell r="Y1563"/>
          <cell r="Z1563"/>
          <cell r="AA1563"/>
          <cell r="AB1563"/>
          <cell r="AC1563"/>
          <cell r="AD1563"/>
          <cell r="AE1563"/>
          <cell r="AF1563"/>
          <cell r="AG1563"/>
          <cell r="AH1563"/>
          <cell r="AI1563"/>
          <cell r="AJ1563"/>
          <cell r="AK1563"/>
          <cell r="AL1563"/>
          <cell r="AM1563"/>
          <cell r="AN1563"/>
          <cell r="AO1563"/>
          <cell r="AP1563"/>
          <cell r="AQ1563"/>
          <cell r="AR1563"/>
          <cell r="AS1563"/>
          <cell r="AT1563"/>
          <cell r="AU1563"/>
        </row>
        <row r="1564">
          <cell r="A1564"/>
          <cell r="B1564"/>
          <cell r="C1564"/>
          <cell r="D1564"/>
          <cell r="E1564"/>
          <cell r="F1564"/>
          <cell r="G1564"/>
          <cell r="H1564"/>
          <cell r="I1564"/>
          <cell r="J1564"/>
          <cell r="K1564"/>
          <cell r="L1564"/>
          <cell r="M1564"/>
          <cell r="N1564"/>
          <cell r="O1564"/>
          <cell r="P1564"/>
          <cell r="Q1564"/>
          <cell r="R1564"/>
          <cell r="S1564"/>
          <cell r="T1564"/>
          <cell r="U1564"/>
          <cell r="V1564"/>
          <cell r="W1564"/>
          <cell r="X1564"/>
          <cell r="Y1564"/>
          <cell r="Z1564"/>
          <cell r="AA1564"/>
          <cell r="AB1564"/>
          <cell r="AC1564"/>
          <cell r="AD1564"/>
          <cell r="AE1564"/>
          <cell r="AF1564"/>
          <cell r="AG1564"/>
          <cell r="AH1564"/>
          <cell r="AI1564"/>
          <cell r="AJ1564"/>
          <cell r="AK1564"/>
          <cell r="AL1564"/>
          <cell r="AM1564"/>
          <cell r="AN1564"/>
          <cell r="AO1564"/>
          <cell r="AP1564"/>
          <cell r="AQ1564"/>
          <cell r="AR1564"/>
          <cell r="AS1564"/>
          <cell r="AT1564"/>
          <cell r="AU1564"/>
        </row>
        <row r="1565">
          <cell r="A1565"/>
          <cell r="B1565"/>
          <cell r="C1565"/>
          <cell r="D1565"/>
          <cell r="E1565"/>
          <cell r="F1565"/>
          <cell r="G1565"/>
          <cell r="H1565"/>
          <cell r="I1565"/>
          <cell r="J1565"/>
          <cell r="K1565"/>
          <cell r="L1565"/>
          <cell r="M1565"/>
          <cell r="N1565"/>
          <cell r="O1565"/>
          <cell r="P1565"/>
          <cell r="Q1565"/>
          <cell r="R1565"/>
          <cell r="S1565"/>
          <cell r="T1565"/>
          <cell r="U1565"/>
          <cell r="V1565"/>
          <cell r="W1565"/>
          <cell r="X1565"/>
          <cell r="Y1565"/>
          <cell r="Z1565"/>
          <cell r="AA1565"/>
          <cell r="AB1565"/>
          <cell r="AC1565"/>
          <cell r="AD1565"/>
          <cell r="AE1565"/>
          <cell r="AF1565"/>
          <cell r="AG1565"/>
          <cell r="AH1565"/>
          <cell r="AI1565"/>
          <cell r="AJ1565"/>
          <cell r="AK1565"/>
          <cell r="AL1565"/>
          <cell r="AM1565"/>
          <cell r="AN1565"/>
          <cell r="AO1565"/>
          <cell r="AP1565"/>
          <cell r="AQ1565"/>
          <cell r="AR1565"/>
          <cell r="AS1565"/>
          <cell r="AT1565"/>
          <cell r="AU1565"/>
        </row>
        <row r="1566">
          <cell r="A1566"/>
          <cell r="B1566"/>
          <cell r="C1566"/>
          <cell r="D1566"/>
          <cell r="E1566"/>
          <cell r="F1566"/>
          <cell r="G1566"/>
          <cell r="H1566"/>
          <cell r="I1566"/>
          <cell r="J1566"/>
          <cell r="K1566"/>
          <cell r="L1566"/>
          <cell r="M1566"/>
          <cell r="N1566"/>
          <cell r="O1566"/>
          <cell r="P1566"/>
          <cell r="Q1566"/>
          <cell r="R1566"/>
          <cell r="S1566"/>
          <cell r="T1566"/>
          <cell r="U1566"/>
          <cell r="V1566"/>
          <cell r="W1566"/>
          <cell r="X1566"/>
          <cell r="Y1566"/>
          <cell r="Z1566"/>
          <cell r="AA1566"/>
          <cell r="AB1566"/>
          <cell r="AC1566"/>
          <cell r="AD1566"/>
          <cell r="AE1566"/>
          <cell r="AF1566"/>
          <cell r="AG1566"/>
          <cell r="AH1566"/>
          <cell r="AI1566"/>
          <cell r="AJ1566"/>
          <cell r="AK1566"/>
          <cell r="AL1566"/>
          <cell r="AM1566"/>
          <cell r="AN1566"/>
          <cell r="AO1566"/>
          <cell r="AP1566"/>
          <cell r="AQ1566"/>
          <cell r="AR1566"/>
          <cell r="AS1566"/>
          <cell r="AT1566"/>
          <cell r="AU1566"/>
        </row>
        <row r="1567">
          <cell r="A1567"/>
          <cell r="B1567"/>
          <cell r="C1567"/>
          <cell r="D1567"/>
          <cell r="E1567"/>
          <cell r="F1567"/>
          <cell r="G1567"/>
          <cell r="H1567"/>
          <cell r="I1567"/>
          <cell r="J1567"/>
          <cell r="K1567"/>
          <cell r="L1567"/>
          <cell r="M1567"/>
          <cell r="N1567"/>
          <cell r="O1567"/>
          <cell r="P1567"/>
          <cell r="Q1567"/>
          <cell r="R1567"/>
          <cell r="S1567"/>
          <cell r="T1567"/>
          <cell r="U1567"/>
          <cell r="V1567"/>
          <cell r="W1567"/>
          <cell r="X1567"/>
          <cell r="Y1567"/>
          <cell r="Z1567"/>
          <cell r="AA1567"/>
          <cell r="AB1567"/>
          <cell r="AC1567"/>
          <cell r="AD1567"/>
          <cell r="AE1567"/>
          <cell r="AF1567"/>
          <cell r="AG1567"/>
          <cell r="AH1567"/>
          <cell r="AI1567"/>
          <cell r="AJ1567"/>
          <cell r="AK1567"/>
          <cell r="AL1567"/>
          <cell r="AM1567"/>
          <cell r="AN1567"/>
          <cell r="AO1567"/>
          <cell r="AP1567"/>
          <cell r="AQ1567"/>
          <cell r="AR1567"/>
          <cell r="AS1567"/>
          <cell r="AT1567"/>
          <cell r="AU1567"/>
        </row>
        <row r="1568">
          <cell r="A1568"/>
          <cell r="B1568"/>
          <cell r="C1568"/>
          <cell r="D1568"/>
          <cell r="E1568"/>
          <cell r="F1568"/>
          <cell r="G1568"/>
          <cell r="H1568"/>
          <cell r="I1568"/>
          <cell r="J1568"/>
          <cell r="K1568"/>
          <cell r="L1568"/>
          <cell r="M1568"/>
          <cell r="N1568"/>
          <cell r="O1568"/>
          <cell r="P1568"/>
          <cell r="Q1568"/>
          <cell r="R1568"/>
          <cell r="S1568"/>
          <cell r="T1568"/>
          <cell r="U1568"/>
          <cell r="V1568"/>
          <cell r="W1568"/>
          <cell r="X1568"/>
          <cell r="Y1568"/>
          <cell r="Z1568"/>
          <cell r="AA1568"/>
          <cell r="AB1568"/>
          <cell r="AC1568"/>
          <cell r="AD1568"/>
          <cell r="AE1568"/>
          <cell r="AF1568"/>
          <cell r="AG1568"/>
          <cell r="AH1568"/>
          <cell r="AI1568"/>
          <cell r="AJ1568"/>
          <cell r="AK1568"/>
          <cell r="AL1568"/>
          <cell r="AM1568"/>
          <cell r="AN1568"/>
          <cell r="AO1568"/>
          <cell r="AP1568"/>
          <cell r="AQ1568"/>
          <cell r="AR1568"/>
          <cell r="AS1568"/>
          <cell r="AT1568"/>
          <cell r="AU1568"/>
        </row>
        <row r="1569">
          <cell r="A1569"/>
          <cell r="B1569"/>
          <cell r="C1569"/>
          <cell r="D1569"/>
          <cell r="E1569"/>
          <cell r="F1569"/>
          <cell r="G1569"/>
          <cell r="H1569"/>
          <cell r="I1569"/>
          <cell r="J1569"/>
          <cell r="K1569"/>
          <cell r="L1569"/>
          <cell r="M1569"/>
          <cell r="N1569"/>
          <cell r="O1569"/>
          <cell r="P1569"/>
          <cell r="Q1569"/>
          <cell r="R1569"/>
          <cell r="S1569"/>
          <cell r="T1569"/>
          <cell r="U1569"/>
          <cell r="V1569"/>
          <cell r="W1569"/>
          <cell r="X1569"/>
          <cell r="Y1569"/>
          <cell r="Z1569"/>
          <cell r="AA1569"/>
          <cell r="AB1569"/>
          <cell r="AC1569"/>
          <cell r="AD1569"/>
          <cell r="AE1569"/>
          <cell r="AF1569"/>
          <cell r="AG1569"/>
          <cell r="AH1569"/>
          <cell r="AI1569"/>
          <cell r="AJ1569"/>
          <cell r="AK1569"/>
          <cell r="AL1569"/>
          <cell r="AM1569"/>
          <cell r="AN1569"/>
          <cell r="AO1569"/>
          <cell r="AP1569"/>
          <cell r="AQ1569"/>
          <cell r="AR1569"/>
          <cell r="AS1569"/>
          <cell r="AT1569"/>
          <cell r="AU1569"/>
        </row>
        <row r="1570">
          <cell r="A1570"/>
          <cell r="B1570"/>
          <cell r="C1570"/>
          <cell r="D1570"/>
          <cell r="E1570"/>
          <cell r="F1570"/>
          <cell r="G1570"/>
          <cell r="H1570"/>
          <cell r="I1570"/>
          <cell r="J1570"/>
          <cell r="K1570"/>
          <cell r="L1570"/>
          <cell r="M1570"/>
          <cell r="N1570"/>
          <cell r="O1570"/>
          <cell r="P1570"/>
          <cell r="Q1570"/>
          <cell r="R1570"/>
          <cell r="S1570"/>
          <cell r="T1570"/>
          <cell r="U1570"/>
          <cell r="V1570"/>
          <cell r="W1570"/>
          <cell r="X1570"/>
          <cell r="Y1570"/>
          <cell r="Z1570"/>
          <cell r="AA1570"/>
          <cell r="AB1570"/>
          <cell r="AC1570"/>
          <cell r="AD1570"/>
          <cell r="AE1570"/>
          <cell r="AF1570"/>
          <cell r="AG1570"/>
          <cell r="AH1570"/>
          <cell r="AI1570"/>
          <cell r="AJ1570"/>
          <cell r="AK1570"/>
          <cell r="AL1570"/>
          <cell r="AM1570"/>
          <cell r="AN1570"/>
          <cell r="AO1570"/>
          <cell r="AP1570"/>
          <cell r="AQ1570"/>
          <cell r="AR1570"/>
          <cell r="AS1570"/>
          <cell r="AT1570"/>
          <cell r="AU1570"/>
        </row>
        <row r="1571">
          <cell r="A1571"/>
          <cell r="B1571"/>
          <cell r="C1571"/>
          <cell r="D1571"/>
          <cell r="E1571"/>
          <cell r="F1571"/>
          <cell r="G1571"/>
          <cell r="H1571"/>
          <cell r="I1571"/>
          <cell r="J1571"/>
          <cell r="K1571"/>
          <cell r="L1571"/>
          <cell r="M1571"/>
          <cell r="N1571"/>
          <cell r="O1571"/>
          <cell r="P1571"/>
          <cell r="Q1571"/>
          <cell r="R1571"/>
          <cell r="S1571"/>
          <cell r="T1571"/>
          <cell r="U1571"/>
          <cell r="V1571"/>
          <cell r="W1571"/>
          <cell r="X1571"/>
          <cell r="Y1571"/>
          <cell r="Z1571"/>
          <cell r="AA1571"/>
          <cell r="AB1571"/>
          <cell r="AC1571"/>
          <cell r="AD1571"/>
          <cell r="AE1571"/>
          <cell r="AF1571"/>
          <cell r="AG1571"/>
          <cell r="AH1571"/>
          <cell r="AI1571"/>
          <cell r="AJ1571"/>
          <cell r="AK1571"/>
          <cell r="AL1571"/>
          <cell r="AM1571"/>
          <cell r="AN1571"/>
          <cell r="AO1571"/>
          <cell r="AP1571"/>
          <cell r="AQ1571"/>
          <cell r="AR1571"/>
          <cell r="AS1571"/>
          <cell r="AT1571"/>
          <cell r="AU1571"/>
        </row>
        <row r="1572">
          <cell r="A1572"/>
          <cell r="B1572"/>
          <cell r="C1572"/>
          <cell r="D1572"/>
          <cell r="E1572"/>
          <cell r="F1572"/>
          <cell r="G1572"/>
          <cell r="H1572"/>
          <cell r="I1572"/>
          <cell r="J1572"/>
          <cell r="K1572"/>
          <cell r="L1572"/>
          <cell r="M1572"/>
          <cell r="N1572"/>
          <cell r="O1572"/>
          <cell r="P1572"/>
          <cell r="Q1572"/>
          <cell r="R1572"/>
          <cell r="S1572"/>
          <cell r="T1572"/>
          <cell r="U1572"/>
          <cell r="V1572"/>
          <cell r="W1572"/>
          <cell r="X1572"/>
          <cell r="Y1572"/>
          <cell r="Z1572"/>
          <cell r="AA1572"/>
          <cell r="AB1572"/>
          <cell r="AC1572"/>
          <cell r="AD1572"/>
          <cell r="AE1572"/>
          <cell r="AF1572"/>
          <cell r="AG1572"/>
          <cell r="AH1572"/>
          <cell r="AI1572"/>
          <cell r="AJ1572"/>
          <cell r="AK1572"/>
          <cell r="AL1572"/>
          <cell r="AM1572"/>
          <cell r="AN1572"/>
          <cell r="AO1572"/>
          <cell r="AP1572"/>
          <cell r="AQ1572"/>
          <cell r="AR1572"/>
          <cell r="AS1572"/>
          <cell r="AT1572"/>
          <cell r="AU1572"/>
        </row>
        <row r="1573">
          <cell r="A1573"/>
          <cell r="B1573"/>
          <cell r="C1573"/>
          <cell r="D1573"/>
          <cell r="E1573"/>
          <cell r="F1573"/>
          <cell r="G1573"/>
          <cell r="H1573"/>
          <cell r="I1573"/>
          <cell r="J1573"/>
          <cell r="K1573"/>
          <cell r="L1573"/>
          <cell r="M1573"/>
          <cell r="N1573"/>
          <cell r="O1573"/>
          <cell r="P1573"/>
          <cell r="Q1573"/>
          <cell r="R1573"/>
          <cell r="S1573"/>
          <cell r="T1573"/>
          <cell r="U1573"/>
          <cell r="V1573"/>
          <cell r="W1573"/>
          <cell r="X1573"/>
          <cell r="Y1573"/>
          <cell r="Z1573"/>
          <cell r="AA1573"/>
          <cell r="AB1573"/>
          <cell r="AC1573"/>
          <cell r="AD1573"/>
          <cell r="AE1573"/>
          <cell r="AF1573"/>
          <cell r="AG1573"/>
          <cell r="AH1573"/>
          <cell r="AI1573"/>
          <cell r="AJ1573"/>
          <cell r="AK1573"/>
          <cell r="AL1573"/>
          <cell r="AM1573"/>
          <cell r="AN1573"/>
          <cell r="AO1573"/>
          <cell r="AP1573"/>
          <cell r="AQ1573"/>
          <cell r="AR1573"/>
          <cell r="AS1573"/>
          <cell r="AT1573"/>
          <cell r="AU1573"/>
        </row>
        <row r="1574">
          <cell r="A1574"/>
          <cell r="B1574"/>
          <cell r="C1574"/>
          <cell r="D1574"/>
          <cell r="E1574"/>
          <cell r="F1574"/>
          <cell r="G1574"/>
          <cell r="H1574"/>
          <cell r="I1574"/>
          <cell r="J1574"/>
          <cell r="K1574"/>
          <cell r="L1574"/>
          <cell r="M1574"/>
          <cell r="N1574"/>
          <cell r="O1574"/>
          <cell r="P1574"/>
          <cell r="Q1574"/>
          <cell r="R1574"/>
          <cell r="S1574"/>
          <cell r="T1574"/>
          <cell r="U1574"/>
          <cell r="V1574"/>
          <cell r="W1574"/>
          <cell r="X1574"/>
          <cell r="Y1574"/>
          <cell r="Z1574"/>
          <cell r="AA1574"/>
          <cell r="AB1574"/>
          <cell r="AC1574"/>
          <cell r="AD1574"/>
          <cell r="AE1574"/>
          <cell r="AF1574"/>
          <cell r="AG1574"/>
          <cell r="AH1574"/>
          <cell r="AI1574"/>
          <cell r="AJ1574"/>
          <cell r="AK1574"/>
          <cell r="AL1574"/>
          <cell r="AM1574"/>
          <cell r="AN1574"/>
          <cell r="AO1574"/>
          <cell r="AP1574"/>
          <cell r="AQ1574"/>
          <cell r="AR1574"/>
          <cell r="AS1574"/>
          <cell r="AT1574"/>
          <cell r="AU1574"/>
        </row>
        <row r="1575">
          <cell r="A1575"/>
          <cell r="B1575"/>
          <cell r="C1575"/>
          <cell r="D1575"/>
          <cell r="E1575"/>
          <cell r="F1575"/>
          <cell r="G1575"/>
          <cell r="H1575"/>
          <cell r="I1575"/>
          <cell r="J1575"/>
          <cell r="K1575"/>
          <cell r="L1575"/>
          <cell r="M1575"/>
          <cell r="N1575"/>
          <cell r="O1575"/>
          <cell r="P1575"/>
          <cell r="Q1575"/>
          <cell r="R1575"/>
          <cell r="S1575"/>
          <cell r="T1575"/>
          <cell r="U1575"/>
          <cell r="V1575"/>
          <cell r="W1575"/>
          <cell r="X1575"/>
          <cell r="Y1575"/>
          <cell r="Z1575"/>
          <cell r="AA1575"/>
          <cell r="AB1575"/>
          <cell r="AC1575"/>
          <cell r="AD1575"/>
          <cell r="AE1575"/>
          <cell r="AF1575"/>
          <cell r="AG1575"/>
          <cell r="AH1575"/>
          <cell r="AI1575"/>
          <cell r="AJ1575"/>
          <cell r="AK1575"/>
          <cell r="AL1575"/>
          <cell r="AM1575"/>
          <cell r="AN1575"/>
          <cell r="AO1575"/>
          <cell r="AP1575"/>
          <cell r="AQ1575"/>
          <cell r="AR1575"/>
          <cell r="AS1575"/>
          <cell r="AT1575"/>
          <cell r="AU1575"/>
        </row>
        <row r="1576">
          <cell r="A1576"/>
          <cell r="B1576"/>
          <cell r="C1576"/>
          <cell r="D1576"/>
          <cell r="E1576"/>
          <cell r="F1576"/>
          <cell r="G1576"/>
          <cell r="H1576"/>
          <cell r="I1576"/>
          <cell r="J1576"/>
          <cell r="K1576"/>
          <cell r="L1576"/>
          <cell r="M1576"/>
          <cell r="N1576"/>
          <cell r="O1576"/>
          <cell r="P1576"/>
          <cell r="Q1576"/>
          <cell r="R1576"/>
          <cell r="S1576"/>
          <cell r="T1576"/>
          <cell r="U1576"/>
          <cell r="V1576"/>
          <cell r="W1576"/>
          <cell r="X1576"/>
          <cell r="Y1576"/>
          <cell r="Z1576"/>
          <cell r="AA1576"/>
          <cell r="AB1576"/>
          <cell r="AC1576"/>
          <cell r="AD1576"/>
          <cell r="AE1576"/>
          <cell r="AF1576"/>
          <cell r="AG1576"/>
          <cell r="AH1576"/>
          <cell r="AI1576"/>
          <cell r="AJ1576"/>
          <cell r="AK1576"/>
          <cell r="AL1576"/>
          <cell r="AM1576"/>
          <cell r="AN1576"/>
          <cell r="AO1576"/>
          <cell r="AP1576"/>
          <cell r="AQ1576"/>
          <cell r="AR1576"/>
          <cell r="AS1576"/>
          <cell r="AT1576"/>
          <cell r="AU1576"/>
        </row>
        <row r="1577">
          <cell r="A1577"/>
          <cell r="B1577"/>
          <cell r="C1577"/>
          <cell r="D1577"/>
          <cell r="E1577"/>
          <cell r="F1577"/>
          <cell r="G1577"/>
          <cell r="H1577"/>
          <cell r="I1577"/>
          <cell r="J1577"/>
          <cell r="K1577"/>
          <cell r="L1577"/>
          <cell r="M1577"/>
          <cell r="N1577"/>
          <cell r="O1577"/>
          <cell r="P1577"/>
          <cell r="Q1577"/>
          <cell r="R1577"/>
          <cell r="S1577"/>
          <cell r="T1577"/>
          <cell r="U1577"/>
          <cell r="V1577"/>
          <cell r="W1577"/>
          <cell r="X1577"/>
          <cell r="Y1577"/>
          <cell r="Z1577"/>
          <cell r="AA1577"/>
          <cell r="AB1577"/>
          <cell r="AC1577"/>
          <cell r="AD1577"/>
          <cell r="AE1577"/>
          <cell r="AF1577"/>
          <cell r="AG1577"/>
          <cell r="AH1577"/>
          <cell r="AI1577"/>
          <cell r="AJ1577"/>
          <cell r="AK1577"/>
          <cell r="AL1577"/>
          <cell r="AM1577"/>
          <cell r="AN1577"/>
          <cell r="AO1577"/>
          <cell r="AP1577"/>
          <cell r="AQ1577"/>
          <cell r="AR1577"/>
          <cell r="AS1577"/>
          <cell r="AT1577"/>
          <cell r="AU1577"/>
        </row>
        <row r="1578">
          <cell r="A1578"/>
          <cell r="B1578"/>
          <cell r="C1578"/>
          <cell r="D1578"/>
          <cell r="E1578"/>
          <cell r="F1578"/>
          <cell r="G1578"/>
          <cell r="H1578"/>
          <cell r="I1578"/>
          <cell r="J1578"/>
          <cell r="K1578"/>
          <cell r="L1578"/>
          <cell r="M1578"/>
          <cell r="N1578"/>
          <cell r="O1578"/>
          <cell r="P1578"/>
          <cell r="Q1578"/>
          <cell r="R1578"/>
          <cell r="S1578"/>
          <cell r="T1578"/>
          <cell r="U1578"/>
          <cell r="V1578"/>
          <cell r="W1578"/>
          <cell r="X1578"/>
          <cell r="Y1578"/>
          <cell r="Z1578"/>
          <cell r="AA1578"/>
          <cell r="AB1578"/>
          <cell r="AC1578"/>
          <cell r="AD1578"/>
          <cell r="AE1578"/>
          <cell r="AF1578"/>
          <cell r="AG1578"/>
          <cell r="AH1578"/>
          <cell r="AI1578"/>
          <cell r="AJ1578"/>
          <cell r="AK1578"/>
          <cell r="AL1578"/>
          <cell r="AM1578"/>
          <cell r="AN1578"/>
          <cell r="AO1578"/>
          <cell r="AP1578"/>
          <cell r="AQ1578"/>
          <cell r="AR1578"/>
          <cell r="AS1578"/>
          <cell r="AT1578"/>
          <cell r="AU1578"/>
        </row>
        <row r="1579">
          <cell r="A1579"/>
          <cell r="B1579"/>
          <cell r="C1579"/>
          <cell r="D1579"/>
          <cell r="E1579"/>
          <cell r="F1579"/>
          <cell r="G1579"/>
          <cell r="H1579"/>
          <cell r="I1579"/>
          <cell r="J1579"/>
          <cell r="K1579"/>
          <cell r="L1579"/>
          <cell r="M1579"/>
          <cell r="N1579"/>
          <cell r="O1579"/>
          <cell r="P1579"/>
          <cell r="Q1579"/>
          <cell r="R1579"/>
          <cell r="S1579"/>
          <cell r="T1579"/>
          <cell r="U1579"/>
          <cell r="V1579"/>
          <cell r="W1579"/>
          <cell r="X1579"/>
          <cell r="Y1579"/>
          <cell r="Z1579"/>
          <cell r="AA1579"/>
          <cell r="AB1579"/>
          <cell r="AC1579"/>
          <cell r="AD1579"/>
          <cell r="AE1579"/>
          <cell r="AF1579"/>
          <cell r="AG1579"/>
          <cell r="AH1579"/>
          <cell r="AI1579"/>
          <cell r="AJ1579"/>
          <cell r="AK1579"/>
          <cell r="AL1579"/>
          <cell r="AM1579"/>
          <cell r="AN1579"/>
          <cell r="AO1579"/>
          <cell r="AP1579"/>
          <cell r="AQ1579"/>
          <cell r="AR1579"/>
          <cell r="AS1579"/>
          <cell r="AT1579"/>
          <cell r="AU1579"/>
        </row>
        <row r="1580">
          <cell r="A1580"/>
          <cell r="B1580"/>
          <cell r="C1580"/>
          <cell r="D1580"/>
          <cell r="E1580"/>
          <cell r="F1580"/>
          <cell r="G1580"/>
          <cell r="H1580"/>
          <cell r="I1580"/>
          <cell r="J1580"/>
          <cell r="K1580"/>
          <cell r="L1580"/>
          <cell r="M1580"/>
          <cell r="N1580"/>
          <cell r="O1580"/>
          <cell r="P1580"/>
          <cell r="Q1580"/>
          <cell r="R1580"/>
          <cell r="S1580"/>
          <cell r="T1580"/>
          <cell r="U1580"/>
          <cell r="V1580"/>
          <cell r="W1580"/>
          <cell r="X1580"/>
          <cell r="Y1580"/>
          <cell r="Z1580"/>
          <cell r="AA1580"/>
          <cell r="AB1580"/>
          <cell r="AC1580"/>
          <cell r="AD1580"/>
          <cell r="AE1580"/>
          <cell r="AF1580"/>
          <cell r="AG1580"/>
          <cell r="AH1580"/>
          <cell r="AI1580"/>
          <cell r="AJ1580"/>
          <cell r="AK1580"/>
          <cell r="AL1580"/>
          <cell r="AM1580"/>
          <cell r="AN1580"/>
          <cell r="AO1580"/>
          <cell r="AP1580"/>
          <cell r="AQ1580"/>
          <cell r="AR1580"/>
          <cell r="AS1580"/>
          <cell r="AT1580"/>
          <cell r="AU1580"/>
        </row>
        <row r="1581">
          <cell r="A1581"/>
          <cell r="B1581"/>
          <cell r="C1581"/>
          <cell r="D1581"/>
          <cell r="E1581"/>
          <cell r="F1581"/>
          <cell r="G1581"/>
          <cell r="H1581"/>
          <cell r="I1581"/>
          <cell r="J1581"/>
          <cell r="K1581"/>
          <cell r="L1581"/>
          <cell r="M1581"/>
          <cell r="N1581"/>
          <cell r="O1581"/>
          <cell r="P1581"/>
          <cell r="Q1581"/>
          <cell r="R1581"/>
          <cell r="S1581"/>
          <cell r="T1581"/>
          <cell r="U1581"/>
          <cell r="V1581"/>
          <cell r="W1581"/>
          <cell r="X1581"/>
          <cell r="Y1581"/>
          <cell r="Z1581"/>
          <cell r="AA1581"/>
          <cell r="AB1581"/>
          <cell r="AC1581"/>
          <cell r="AD1581"/>
          <cell r="AE1581"/>
          <cell r="AF1581"/>
          <cell r="AG1581"/>
          <cell r="AH1581"/>
          <cell r="AI1581"/>
          <cell r="AJ1581"/>
          <cell r="AK1581"/>
          <cell r="AL1581"/>
          <cell r="AM1581"/>
          <cell r="AN1581"/>
          <cell r="AO1581"/>
          <cell r="AP1581"/>
          <cell r="AQ1581"/>
          <cell r="AR1581"/>
          <cell r="AS1581"/>
          <cell r="AT1581"/>
          <cell r="AU1581"/>
        </row>
        <row r="1582">
          <cell r="A1582"/>
          <cell r="B1582"/>
          <cell r="C1582"/>
          <cell r="D1582"/>
          <cell r="E1582"/>
          <cell r="F1582"/>
          <cell r="G1582"/>
          <cell r="H1582"/>
          <cell r="I1582"/>
          <cell r="J1582"/>
          <cell r="K1582"/>
          <cell r="L1582"/>
          <cell r="M1582"/>
          <cell r="N1582"/>
          <cell r="O1582"/>
          <cell r="P1582"/>
          <cell r="Q1582"/>
          <cell r="R1582"/>
          <cell r="S1582"/>
          <cell r="T1582"/>
          <cell r="U1582"/>
          <cell r="V1582"/>
          <cell r="W1582"/>
          <cell r="X1582"/>
          <cell r="Y1582"/>
          <cell r="Z1582"/>
          <cell r="AA1582"/>
          <cell r="AB1582"/>
          <cell r="AC1582"/>
          <cell r="AD1582"/>
          <cell r="AE1582"/>
          <cell r="AF1582"/>
          <cell r="AG1582"/>
          <cell r="AH1582"/>
          <cell r="AI1582"/>
          <cell r="AJ1582"/>
          <cell r="AK1582"/>
          <cell r="AL1582"/>
          <cell r="AM1582"/>
          <cell r="AN1582"/>
          <cell r="AO1582"/>
          <cell r="AP1582"/>
          <cell r="AQ1582"/>
          <cell r="AR1582"/>
          <cell r="AS1582"/>
          <cell r="AT1582"/>
          <cell r="AU1582"/>
        </row>
        <row r="1583">
          <cell r="A1583"/>
          <cell r="B1583"/>
          <cell r="C1583"/>
          <cell r="D1583"/>
          <cell r="E1583"/>
          <cell r="F1583"/>
          <cell r="G1583"/>
          <cell r="H1583"/>
          <cell r="I1583"/>
          <cell r="J1583"/>
          <cell r="K1583"/>
          <cell r="L1583"/>
          <cell r="M1583"/>
          <cell r="N1583"/>
          <cell r="O1583"/>
          <cell r="P1583"/>
          <cell r="Q1583"/>
          <cell r="R1583"/>
          <cell r="S1583"/>
          <cell r="T1583"/>
          <cell r="U1583"/>
          <cell r="V1583"/>
          <cell r="W1583"/>
          <cell r="X1583"/>
          <cell r="Y1583"/>
          <cell r="Z1583"/>
          <cell r="AA1583"/>
          <cell r="AB1583"/>
          <cell r="AC1583"/>
          <cell r="AD1583"/>
          <cell r="AE1583"/>
          <cell r="AF1583"/>
          <cell r="AG1583"/>
          <cell r="AH1583"/>
          <cell r="AI1583"/>
          <cell r="AJ1583"/>
          <cell r="AK1583"/>
          <cell r="AL1583"/>
          <cell r="AM1583"/>
          <cell r="AN1583"/>
          <cell r="AO1583"/>
          <cell r="AP1583"/>
          <cell r="AQ1583"/>
          <cell r="AR1583"/>
          <cell r="AS1583"/>
          <cell r="AT1583"/>
          <cell r="AU1583"/>
        </row>
        <row r="1584">
          <cell r="A1584"/>
          <cell r="B1584"/>
          <cell r="C1584"/>
          <cell r="D1584"/>
          <cell r="E1584"/>
          <cell r="F1584"/>
          <cell r="G1584"/>
          <cell r="H1584"/>
          <cell r="I1584"/>
          <cell r="J1584"/>
          <cell r="K1584"/>
          <cell r="L1584"/>
          <cell r="M1584"/>
          <cell r="N1584"/>
          <cell r="O1584"/>
          <cell r="P1584"/>
          <cell r="Q1584"/>
          <cell r="R1584"/>
          <cell r="S1584"/>
          <cell r="T1584"/>
          <cell r="U1584"/>
          <cell r="V1584"/>
          <cell r="W1584"/>
          <cell r="X1584"/>
          <cell r="Y1584"/>
          <cell r="Z1584"/>
          <cell r="AA1584"/>
          <cell r="AB1584"/>
          <cell r="AC1584"/>
          <cell r="AD1584"/>
          <cell r="AE1584"/>
          <cell r="AF1584"/>
          <cell r="AG1584"/>
          <cell r="AH1584"/>
          <cell r="AI1584"/>
          <cell r="AJ1584"/>
          <cell r="AK1584"/>
          <cell r="AL1584"/>
          <cell r="AM1584"/>
          <cell r="AN1584"/>
          <cell r="AO1584"/>
          <cell r="AP1584"/>
          <cell r="AQ1584"/>
          <cell r="AR1584"/>
          <cell r="AS1584"/>
          <cell r="AT1584"/>
          <cell r="AU1584"/>
        </row>
        <row r="1585">
          <cell r="A1585"/>
          <cell r="B1585"/>
          <cell r="C1585"/>
          <cell r="D1585"/>
          <cell r="E1585"/>
          <cell r="F1585"/>
          <cell r="G1585"/>
          <cell r="H1585"/>
          <cell r="I1585"/>
          <cell r="J1585"/>
          <cell r="K1585"/>
          <cell r="L1585"/>
          <cell r="M1585"/>
          <cell r="N1585"/>
          <cell r="O1585"/>
          <cell r="P1585"/>
          <cell r="Q1585"/>
          <cell r="R1585"/>
          <cell r="S1585"/>
          <cell r="T1585"/>
          <cell r="U1585"/>
          <cell r="V1585"/>
          <cell r="W1585"/>
          <cell r="X1585"/>
          <cell r="Y1585"/>
          <cell r="Z1585"/>
          <cell r="AA1585"/>
          <cell r="AB1585"/>
          <cell r="AC1585"/>
          <cell r="AD1585"/>
          <cell r="AE1585"/>
          <cell r="AF1585"/>
          <cell r="AG1585"/>
          <cell r="AH1585"/>
          <cell r="AI1585"/>
          <cell r="AJ1585"/>
          <cell r="AK1585"/>
          <cell r="AL1585"/>
          <cell r="AM1585"/>
          <cell r="AN1585"/>
          <cell r="AO1585"/>
          <cell r="AP1585"/>
          <cell r="AQ1585"/>
          <cell r="AR1585"/>
          <cell r="AS1585"/>
          <cell r="AT1585"/>
          <cell r="AU1585"/>
        </row>
        <row r="1586">
          <cell r="A1586"/>
          <cell r="B1586"/>
          <cell r="C1586"/>
          <cell r="D1586"/>
          <cell r="E1586"/>
          <cell r="F1586"/>
          <cell r="G1586"/>
          <cell r="H1586"/>
          <cell r="I1586"/>
          <cell r="J1586"/>
          <cell r="K1586"/>
          <cell r="L1586"/>
          <cell r="M1586"/>
          <cell r="N1586"/>
          <cell r="O1586"/>
          <cell r="P1586"/>
          <cell r="Q1586"/>
          <cell r="R1586"/>
          <cell r="S1586"/>
          <cell r="T1586"/>
          <cell r="U1586"/>
          <cell r="V1586"/>
          <cell r="W1586"/>
          <cell r="X1586"/>
          <cell r="Y1586"/>
          <cell r="Z1586"/>
          <cell r="AA1586"/>
          <cell r="AB1586"/>
          <cell r="AC1586"/>
          <cell r="AD1586"/>
          <cell r="AE1586"/>
          <cell r="AF1586"/>
          <cell r="AG1586"/>
          <cell r="AH1586"/>
          <cell r="AI1586"/>
          <cell r="AJ1586"/>
          <cell r="AK1586"/>
          <cell r="AL1586"/>
          <cell r="AM1586"/>
          <cell r="AN1586"/>
          <cell r="AO1586"/>
          <cell r="AP1586"/>
          <cell r="AQ1586"/>
          <cell r="AR1586"/>
          <cell r="AS1586"/>
          <cell r="AT1586"/>
          <cell r="AU1586"/>
        </row>
        <row r="1587">
          <cell r="A1587"/>
          <cell r="B1587"/>
          <cell r="C1587"/>
          <cell r="D1587"/>
          <cell r="E1587"/>
          <cell r="F1587"/>
          <cell r="G1587"/>
          <cell r="H1587"/>
          <cell r="I1587"/>
          <cell r="J1587"/>
          <cell r="K1587"/>
          <cell r="L1587"/>
          <cell r="M1587"/>
          <cell r="N1587"/>
          <cell r="O1587"/>
          <cell r="P1587"/>
          <cell r="Q1587"/>
          <cell r="R1587"/>
          <cell r="S1587"/>
          <cell r="T1587"/>
          <cell r="U1587"/>
          <cell r="V1587"/>
          <cell r="W1587"/>
          <cell r="X1587"/>
          <cell r="Y1587"/>
          <cell r="Z1587"/>
          <cell r="AA1587"/>
          <cell r="AB1587"/>
          <cell r="AC1587"/>
          <cell r="AD1587"/>
          <cell r="AE1587"/>
          <cell r="AF1587"/>
          <cell r="AG1587"/>
          <cell r="AH1587"/>
          <cell r="AI1587"/>
          <cell r="AJ1587"/>
          <cell r="AK1587"/>
          <cell r="AL1587"/>
          <cell r="AM1587"/>
          <cell r="AN1587"/>
          <cell r="AO1587"/>
          <cell r="AP1587"/>
          <cell r="AQ1587"/>
          <cell r="AR1587"/>
          <cell r="AS1587"/>
          <cell r="AT1587"/>
          <cell r="AU1587"/>
        </row>
        <row r="1588">
          <cell r="A1588"/>
          <cell r="B1588"/>
          <cell r="C1588"/>
          <cell r="D1588"/>
          <cell r="E1588"/>
          <cell r="F1588"/>
          <cell r="G1588"/>
          <cell r="H1588"/>
          <cell r="I1588"/>
          <cell r="J1588"/>
          <cell r="K1588"/>
          <cell r="L1588"/>
          <cell r="M1588"/>
          <cell r="N1588"/>
          <cell r="O1588"/>
          <cell r="P1588"/>
          <cell r="Q1588"/>
          <cell r="R1588"/>
          <cell r="S1588"/>
          <cell r="T1588"/>
          <cell r="U1588"/>
          <cell r="V1588"/>
          <cell r="W1588"/>
          <cell r="X1588"/>
          <cell r="Y1588"/>
          <cell r="Z1588"/>
          <cell r="AA1588"/>
          <cell r="AB1588"/>
          <cell r="AC1588"/>
          <cell r="AD1588"/>
          <cell r="AE1588"/>
          <cell r="AF1588"/>
          <cell r="AG1588"/>
          <cell r="AH1588"/>
          <cell r="AI1588"/>
          <cell r="AJ1588"/>
          <cell r="AK1588"/>
          <cell r="AL1588"/>
          <cell r="AM1588"/>
          <cell r="AN1588"/>
          <cell r="AO1588"/>
          <cell r="AP1588"/>
          <cell r="AQ1588"/>
          <cell r="AR1588"/>
          <cell r="AS1588"/>
          <cell r="AT1588"/>
          <cell r="AU1588"/>
        </row>
        <row r="1589">
          <cell r="A1589"/>
          <cell r="B1589"/>
          <cell r="C1589"/>
          <cell r="D1589"/>
          <cell r="E1589"/>
          <cell r="F1589"/>
          <cell r="G1589"/>
          <cell r="H1589"/>
          <cell r="I1589"/>
          <cell r="J1589"/>
          <cell r="K1589"/>
          <cell r="L1589"/>
          <cell r="M1589"/>
          <cell r="N1589"/>
          <cell r="O1589"/>
          <cell r="P1589"/>
          <cell r="Q1589"/>
          <cell r="R1589"/>
          <cell r="S1589"/>
          <cell r="T1589"/>
          <cell r="U1589"/>
          <cell r="V1589"/>
          <cell r="W1589"/>
          <cell r="X1589"/>
          <cell r="Y1589"/>
          <cell r="Z1589"/>
          <cell r="AA1589"/>
          <cell r="AB1589"/>
          <cell r="AC1589"/>
          <cell r="AD1589"/>
          <cell r="AE1589"/>
          <cell r="AF1589"/>
          <cell r="AG1589"/>
          <cell r="AH1589"/>
          <cell r="AI1589"/>
          <cell r="AJ1589"/>
          <cell r="AK1589"/>
          <cell r="AL1589"/>
          <cell r="AM1589"/>
          <cell r="AN1589"/>
          <cell r="AO1589"/>
          <cell r="AP1589"/>
          <cell r="AQ1589"/>
          <cell r="AR1589"/>
          <cell r="AS1589"/>
          <cell r="AT1589"/>
          <cell r="AU1589"/>
        </row>
        <row r="1590">
          <cell r="A1590"/>
          <cell r="B1590"/>
          <cell r="C1590"/>
          <cell r="D1590"/>
          <cell r="E1590"/>
          <cell r="F1590"/>
          <cell r="G1590"/>
          <cell r="H1590"/>
          <cell r="I1590"/>
          <cell r="J1590"/>
          <cell r="K1590"/>
          <cell r="L1590"/>
          <cell r="M1590"/>
          <cell r="N1590"/>
          <cell r="O1590"/>
          <cell r="P1590"/>
          <cell r="Q1590"/>
          <cell r="R1590"/>
          <cell r="S1590"/>
          <cell r="T1590"/>
          <cell r="U1590"/>
          <cell r="V1590"/>
          <cell r="W1590"/>
          <cell r="X1590"/>
          <cell r="Y1590"/>
          <cell r="Z1590"/>
          <cell r="AA1590"/>
          <cell r="AB1590"/>
          <cell r="AC1590"/>
          <cell r="AD1590"/>
          <cell r="AE1590"/>
          <cell r="AF1590"/>
          <cell r="AG1590"/>
          <cell r="AH1590"/>
          <cell r="AI1590"/>
          <cell r="AJ1590"/>
          <cell r="AK1590"/>
          <cell r="AL1590"/>
          <cell r="AM1590"/>
          <cell r="AN1590"/>
          <cell r="AO1590"/>
          <cell r="AP1590"/>
          <cell r="AQ1590"/>
          <cell r="AR1590"/>
          <cell r="AS1590"/>
          <cell r="AT1590"/>
          <cell r="AU1590"/>
        </row>
        <row r="1591">
          <cell r="A1591"/>
          <cell r="B1591"/>
          <cell r="C1591"/>
          <cell r="D1591"/>
          <cell r="E1591"/>
          <cell r="F1591"/>
          <cell r="G1591"/>
          <cell r="H1591"/>
          <cell r="I1591"/>
          <cell r="J1591"/>
          <cell r="K1591"/>
          <cell r="L1591"/>
          <cell r="M1591"/>
          <cell r="N1591"/>
          <cell r="O1591"/>
          <cell r="P1591"/>
          <cell r="Q1591"/>
          <cell r="R1591"/>
          <cell r="S1591"/>
          <cell r="T1591"/>
          <cell r="U1591"/>
          <cell r="V1591"/>
          <cell r="W1591"/>
          <cell r="X1591"/>
          <cell r="Y1591"/>
          <cell r="Z1591"/>
          <cell r="AA1591"/>
          <cell r="AB1591"/>
          <cell r="AC1591"/>
          <cell r="AD1591"/>
          <cell r="AE1591"/>
          <cell r="AF1591"/>
          <cell r="AG1591"/>
          <cell r="AH1591"/>
          <cell r="AI1591"/>
          <cell r="AJ1591"/>
          <cell r="AK1591"/>
          <cell r="AL1591"/>
          <cell r="AM1591"/>
          <cell r="AN1591"/>
          <cell r="AO1591"/>
          <cell r="AP1591"/>
          <cell r="AQ1591"/>
          <cell r="AR1591"/>
          <cell r="AS1591"/>
          <cell r="AT1591"/>
          <cell r="AU1591"/>
        </row>
        <row r="1592">
          <cell r="A1592"/>
          <cell r="B1592"/>
          <cell r="C1592"/>
          <cell r="D1592"/>
          <cell r="E1592"/>
          <cell r="F1592"/>
          <cell r="G1592"/>
          <cell r="H1592"/>
          <cell r="I1592"/>
          <cell r="J1592"/>
          <cell r="K1592"/>
          <cell r="L1592"/>
          <cell r="M1592"/>
          <cell r="N1592"/>
          <cell r="O1592"/>
          <cell r="P1592"/>
          <cell r="Q1592"/>
          <cell r="R1592"/>
          <cell r="S1592"/>
          <cell r="T1592"/>
          <cell r="U1592"/>
          <cell r="V1592"/>
          <cell r="W1592"/>
          <cell r="X1592"/>
          <cell r="Y1592"/>
          <cell r="Z1592"/>
          <cell r="AA1592"/>
          <cell r="AB1592"/>
          <cell r="AC1592"/>
          <cell r="AD1592"/>
          <cell r="AE1592"/>
          <cell r="AF1592"/>
          <cell r="AG1592"/>
          <cell r="AH1592"/>
          <cell r="AI1592"/>
          <cell r="AJ1592"/>
          <cell r="AK1592"/>
          <cell r="AL1592"/>
          <cell r="AM1592"/>
          <cell r="AN1592"/>
          <cell r="AO1592"/>
          <cell r="AP1592"/>
          <cell r="AQ1592"/>
          <cell r="AR1592"/>
          <cell r="AS1592"/>
          <cell r="AT1592"/>
          <cell r="AU1592"/>
        </row>
        <row r="1593">
          <cell r="A1593"/>
          <cell r="B1593"/>
          <cell r="C1593"/>
          <cell r="D1593"/>
          <cell r="E1593"/>
          <cell r="F1593"/>
          <cell r="G1593"/>
          <cell r="H1593"/>
          <cell r="I1593"/>
          <cell r="J1593"/>
          <cell r="K1593"/>
          <cell r="L1593"/>
          <cell r="M1593"/>
          <cell r="N1593"/>
          <cell r="O1593"/>
          <cell r="P1593"/>
          <cell r="Q1593"/>
          <cell r="R1593"/>
          <cell r="S1593"/>
          <cell r="T1593"/>
          <cell r="U1593"/>
          <cell r="V1593"/>
          <cell r="W1593"/>
          <cell r="X1593"/>
          <cell r="Y1593"/>
          <cell r="Z1593"/>
          <cell r="AA1593"/>
          <cell r="AB1593"/>
          <cell r="AC1593"/>
          <cell r="AD1593"/>
          <cell r="AE1593"/>
          <cell r="AF1593"/>
          <cell r="AG1593"/>
          <cell r="AH1593"/>
          <cell r="AI1593"/>
          <cell r="AJ1593"/>
          <cell r="AK1593"/>
          <cell r="AL1593"/>
          <cell r="AM1593"/>
          <cell r="AN1593"/>
          <cell r="AO1593"/>
          <cell r="AP1593"/>
          <cell r="AQ1593"/>
          <cell r="AR1593"/>
          <cell r="AS1593"/>
          <cell r="AT1593"/>
          <cell r="AU1593"/>
        </row>
        <row r="1594">
          <cell r="A1594"/>
          <cell r="B1594"/>
          <cell r="C1594"/>
          <cell r="D1594"/>
          <cell r="E1594"/>
          <cell r="F1594"/>
          <cell r="G1594"/>
          <cell r="H1594"/>
          <cell r="I1594"/>
          <cell r="J1594"/>
          <cell r="K1594"/>
          <cell r="L1594"/>
          <cell r="M1594"/>
          <cell r="N1594"/>
          <cell r="O1594"/>
          <cell r="P1594"/>
          <cell r="Q1594"/>
          <cell r="R1594"/>
          <cell r="S1594"/>
          <cell r="T1594"/>
          <cell r="U1594"/>
          <cell r="V1594"/>
          <cell r="W1594"/>
          <cell r="X1594"/>
          <cell r="Y1594"/>
          <cell r="Z1594"/>
          <cell r="AA1594"/>
          <cell r="AB1594"/>
          <cell r="AC1594"/>
          <cell r="AD1594"/>
          <cell r="AE1594"/>
          <cell r="AF1594"/>
          <cell r="AG1594"/>
          <cell r="AH1594"/>
          <cell r="AI1594"/>
          <cell r="AJ1594"/>
          <cell r="AK1594"/>
          <cell r="AL1594"/>
          <cell r="AM1594"/>
          <cell r="AN1594"/>
          <cell r="AO1594"/>
          <cell r="AP1594"/>
          <cell r="AQ1594"/>
          <cell r="AR1594"/>
          <cell r="AS1594"/>
          <cell r="AT1594"/>
          <cell r="AU1594"/>
        </row>
        <row r="1595">
          <cell r="A1595"/>
          <cell r="B1595"/>
          <cell r="C1595"/>
          <cell r="D1595"/>
          <cell r="E1595"/>
          <cell r="F1595"/>
          <cell r="G1595"/>
          <cell r="H1595"/>
          <cell r="I1595"/>
          <cell r="J1595"/>
          <cell r="K1595"/>
          <cell r="L1595"/>
          <cell r="M1595"/>
          <cell r="N1595"/>
          <cell r="O1595"/>
          <cell r="P1595"/>
          <cell r="Q1595"/>
          <cell r="R1595"/>
          <cell r="S1595"/>
          <cell r="T1595"/>
          <cell r="U1595"/>
          <cell r="V1595"/>
          <cell r="W1595"/>
          <cell r="X1595"/>
          <cell r="Y1595"/>
          <cell r="Z1595"/>
          <cell r="AA1595"/>
          <cell r="AB1595"/>
          <cell r="AC1595"/>
          <cell r="AD1595"/>
          <cell r="AE1595"/>
          <cell r="AF1595"/>
          <cell r="AG1595"/>
          <cell r="AH1595"/>
          <cell r="AI1595"/>
          <cell r="AJ1595"/>
          <cell r="AK1595"/>
          <cell r="AL1595"/>
          <cell r="AM1595"/>
          <cell r="AN1595"/>
          <cell r="AO1595"/>
          <cell r="AP1595"/>
          <cell r="AQ1595"/>
          <cell r="AR1595"/>
          <cell r="AS1595"/>
          <cell r="AT1595"/>
          <cell r="AU1595"/>
        </row>
        <row r="1596">
          <cell r="A1596"/>
          <cell r="B1596"/>
          <cell r="C1596"/>
          <cell r="D1596"/>
          <cell r="E1596"/>
          <cell r="F1596"/>
          <cell r="G1596"/>
          <cell r="H1596"/>
          <cell r="I1596"/>
          <cell r="J1596"/>
          <cell r="K1596"/>
          <cell r="L1596"/>
          <cell r="M1596"/>
          <cell r="N1596"/>
          <cell r="O1596"/>
          <cell r="P1596"/>
          <cell r="Q1596"/>
          <cell r="R1596"/>
          <cell r="S1596"/>
          <cell r="T1596"/>
          <cell r="U1596"/>
          <cell r="V1596"/>
          <cell r="W1596"/>
          <cell r="X1596"/>
          <cell r="Y1596"/>
          <cell r="Z1596"/>
          <cell r="AA1596"/>
          <cell r="AB1596"/>
          <cell r="AC1596"/>
          <cell r="AD1596"/>
          <cell r="AE1596"/>
          <cell r="AF1596"/>
          <cell r="AG1596"/>
          <cell r="AH1596"/>
          <cell r="AI1596"/>
          <cell r="AJ1596"/>
          <cell r="AK1596"/>
          <cell r="AL1596"/>
          <cell r="AM1596"/>
          <cell r="AN1596"/>
          <cell r="AO1596"/>
          <cell r="AP1596"/>
          <cell r="AQ1596"/>
          <cell r="AR1596"/>
          <cell r="AS1596"/>
          <cell r="AT1596"/>
          <cell r="AU1596"/>
        </row>
        <row r="1597">
          <cell r="A1597"/>
          <cell r="B1597"/>
          <cell r="C1597"/>
          <cell r="D1597"/>
          <cell r="E1597"/>
          <cell r="F1597"/>
          <cell r="G1597"/>
          <cell r="H1597"/>
          <cell r="I1597"/>
          <cell r="J1597"/>
          <cell r="K1597"/>
          <cell r="L1597"/>
          <cell r="M1597"/>
          <cell r="N1597"/>
          <cell r="O1597"/>
          <cell r="P1597"/>
          <cell r="Q1597"/>
          <cell r="R1597"/>
          <cell r="S1597"/>
          <cell r="T1597"/>
          <cell r="U1597"/>
          <cell r="V1597"/>
          <cell r="W1597"/>
          <cell r="X1597"/>
          <cell r="Y1597"/>
          <cell r="Z1597"/>
          <cell r="AA1597"/>
          <cell r="AB1597"/>
          <cell r="AC1597"/>
          <cell r="AD1597"/>
          <cell r="AE1597"/>
          <cell r="AF1597"/>
          <cell r="AG1597"/>
          <cell r="AH1597"/>
          <cell r="AI1597"/>
          <cell r="AJ1597"/>
          <cell r="AK1597"/>
          <cell r="AL1597"/>
          <cell r="AM1597"/>
          <cell r="AN1597"/>
          <cell r="AO1597"/>
          <cell r="AP1597"/>
          <cell r="AQ1597"/>
          <cell r="AR1597"/>
          <cell r="AS1597"/>
          <cell r="AT1597"/>
          <cell r="AU1597"/>
        </row>
        <row r="1598">
          <cell r="A1598"/>
          <cell r="B1598"/>
          <cell r="C1598"/>
          <cell r="D1598"/>
          <cell r="E1598"/>
          <cell r="F1598"/>
          <cell r="G1598"/>
          <cell r="H1598"/>
          <cell r="I1598"/>
          <cell r="J1598"/>
          <cell r="K1598"/>
          <cell r="L1598"/>
          <cell r="M1598"/>
          <cell r="N1598"/>
          <cell r="O1598"/>
          <cell r="P1598"/>
          <cell r="Q1598"/>
          <cell r="R1598"/>
          <cell r="S1598"/>
          <cell r="T1598"/>
          <cell r="U1598"/>
          <cell r="V1598"/>
          <cell r="W1598"/>
          <cell r="X1598"/>
          <cell r="Y1598"/>
          <cell r="Z1598"/>
          <cell r="AA1598"/>
          <cell r="AB1598"/>
          <cell r="AC1598"/>
          <cell r="AD1598"/>
          <cell r="AE1598"/>
          <cell r="AF1598"/>
          <cell r="AG1598"/>
          <cell r="AH1598"/>
          <cell r="AI1598"/>
          <cell r="AJ1598"/>
          <cell r="AK1598"/>
          <cell r="AL1598"/>
          <cell r="AM1598"/>
          <cell r="AN1598"/>
          <cell r="AO1598"/>
          <cell r="AP1598"/>
          <cell r="AQ1598"/>
          <cell r="AR1598"/>
          <cell r="AS1598"/>
          <cell r="AT1598"/>
          <cell r="AU1598"/>
        </row>
        <row r="1599">
          <cell r="A1599"/>
          <cell r="B1599"/>
          <cell r="C1599"/>
          <cell r="D1599"/>
          <cell r="E1599"/>
          <cell r="F1599"/>
          <cell r="G1599"/>
          <cell r="H1599"/>
          <cell r="I1599"/>
          <cell r="J1599"/>
          <cell r="K1599"/>
          <cell r="L1599"/>
          <cell r="M1599"/>
          <cell r="N1599"/>
          <cell r="O1599"/>
          <cell r="P1599"/>
          <cell r="Q1599"/>
          <cell r="R1599"/>
          <cell r="S1599"/>
          <cell r="T1599"/>
          <cell r="U1599"/>
          <cell r="V1599"/>
          <cell r="W1599"/>
          <cell r="X1599"/>
          <cell r="Y1599"/>
          <cell r="Z1599"/>
          <cell r="AA1599"/>
          <cell r="AB1599"/>
          <cell r="AC1599"/>
          <cell r="AD1599"/>
          <cell r="AE1599"/>
          <cell r="AF1599"/>
          <cell r="AG1599"/>
          <cell r="AH1599"/>
          <cell r="AI1599"/>
          <cell r="AJ1599"/>
          <cell r="AK1599"/>
          <cell r="AL1599"/>
          <cell r="AM1599"/>
          <cell r="AN1599"/>
          <cell r="AO1599"/>
          <cell r="AP1599"/>
          <cell r="AQ1599"/>
          <cell r="AR1599"/>
          <cell r="AS1599"/>
          <cell r="AT1599"/>
          <cell r="AU1599"/>
        </row>
        <row r="1600">
          <cell r="A1600"/>
          <cell r="B1600"/>
          <cell r="C1600"/>
          <cell r="D1600"/>
          <cell r="E1600"/>
          <cell r="F1600"/>
          <cell r="G1600"/>
          <cell r="H1600"/>
          <cell r="I1600"/>
          <cell r="J1600"/>
          <cell r="K1600"/>
          <cell r="L1600"/>
          <cell r="M1600"/>
          <cell r="N1600"/>
          <cell r="O1600"/>
          <cell r="P1600"/>
          <cell r="Q1600"/>
          <cell r="R1600"/>
          <cell r="S1600"/>
          <cell r="T1600"/>
          <cell r="U1600"/>
          <cell r="V1600"/>
          <cell r="W1600"/>
          <cell r="X1600"/>
          <cell r="Y1600"/>
          <cell r="Z1600"/>
          <cell r="AA1600"/>
          <cell r="AB1600"/>
          <cell r="AC1600"/>
          <cell r="AD1600"/>
          <cell r="AE1600"/>
          <cell r="AF1600"/>
          <cell r="AG1600"/>
          <cell r="AH1600"/>
          <cell r="AI1600"/>
          <cell r="AJ1600"/>
          <cell r="AK1600"/>
          <cell r="AL1600"/>
          <cell r="AM1600"/>
          <cell r="AN1600"/>
          <cell r="AO1600"/>
          <cell r="AP1600"/>
          <cell r="AQ1600"/>
          <cell r="AR1600"/>
          <cell r="AS1600"/>
          <cell r="AT1600"/>
          <cell r="AU1600"/>
        </row>
        <row r="1601">
          <cell r="A1601"/>
          <cell r="B1601"/>
          <cell r="C1601"/>
          <cell r="D1601"/>
          <cell r="E1601"/>
          <cell r="F1601"/>
          <cell r="G1601"/>
          <cell r="H1601"/>
          <cell r="I1601"/>
          <cell r="J1601"/>
          <cell r="K1601"/>
          <cell r="L1601"/>
          <cell r="M1601"/>
          <cell r="N1601"/>
          <cell r="O1601"/>
          <cell r="P1601"/>
          <cell r="Q1601"/>
          <cell r="R1601"/>
          <cell r="S1601"/>
          <cell r="T1601"/>
          <cell r="U1601"/>
          <cell r="V1601"/>
          <cell r="W1601"/>
          <cell r="X1601"/>
          <cell r="Y1601"/>
          <cell r="Z1601"/>
          <cell r="AA1601"/>
          <cell r="AB1601"/>
          <cell r="AC1601"/>
          <cell r="AD1601"/>
          <cell r="AE1601"/>
          <cell r="AF1601"/>
          <cell r="AG1601"/>
          <cell r="AH1601"/>
          <cell r="AI1601"/>
          <cell r="AJ1601"/>
          <cell r="AK1601"/>
          <cell r="AL1601"/>
          <cell r="AM1601"/>
          <cell r="AN1601"/>
          <cell r="AO1601"/>
          <cell r="AP1601"/>
          <cell r="AQ1601"/>
          <cell r="AR1601"/>
          <cell r="AS1601"/>
          <cell r="AT1601"/>
          <cell r="AU1601"/>
        </row>
        <row r="1602">
          <cell r="A1602"/>
          <cell r="B1602"/>
          <cell r="C1602"/>
          <cell r="D1602"/>
          <cell r="E1602"/>
          <cell r="F1602"/>
          <cell r="G1602"/>
          <cell r="H1602"/>
          <cell r="I1602"/>
          <cell r="J1602"/>
          <cell r="K1602"/>
          <cell r="L1602"/>
          <cell r="M1602"/>
          <cell r="N1602"/>
          <cell r="O1602"/>
          <cell r="P1602"/>
          <cell r="Q1602"/>
          <cell r="R1602"/>
          <cell r="S1602"/>
          <cell r="T1602"/>
          <cell r="U1602"/>
          <cell r="V1602"/>
          <cell r="W1602"/>
          <cell r="X1602"/>
          <cell r="Y1602"/>
          <cell r="Z1602"/>
          <cell r="AA1602"/>
          <cell r="AB1602"/>
          <cell r="AC1602"/>
          <cell r="AD1602"/>
          <cell r="AE1602"/>
          <cell r="AF1602"/>
          <cell r="AG1602"/>
          <cell r="AH1602"/>
          <cell r="AI1602"/>
          <cell r="AJ1602"/>
          <cell r="AK1602"/>
          <cell r="AL1602"/>
          <cell r="AM1602"/>
          <cell r="AN1602"/>
          <cell r="AO1602"/>
          <cell r="AP1602"/>
          <cell r="AQ1602"/>
          <cell r="AR1602"/>
          <cell r="AS1602"/>
          <cell r="AT1602"/>
          <cell r="AU1602"/>
        </row>
        <row r="1603">
          <cell r="A1603"/>
          <cell r="B1603"/>
          <cell r="C1603"/>
          <cell r="D1603"/>
          <cell r="E1603"/>
          <cell r="F1603"/>
          <cell r="G1603"/>
          <cell r="H1603"/>
          <cell r="I1603"/>
          <cell r="J1603"/>
          <cell r="K1603"/>
          <cell r="L1603"/>
          <cell r="M1603"/>
          <cell r="N1603"/>
          <cell r="O1603"/>
          <cell r="P1603"/>
          <cell r="Q1603"/>
          <cell r="R1603"/>
          <cell r="S1603"/>
          <cell r="T1603"/>
          <cell r="U1603"/>
          <cell r="V1603"/>
          <cell r="W1603"/>
          <cell r="X1603"/>
          <cell r="Y1603"/>
          <cell r="Z1603"/>
          <cell r="AA1603"/>
          <cell r="AB1603"/>
          <cell r="AC1603"/>
          <cell r="AD1603"/>
          <cell r="AE1603"/>
          <cell r="AF1603"/>
          <cell r="AG1603"/>
          <cell r="AH1603"/>
          <cell r="AI1603"/>
          <cell r="AJ1603"/>
          <cell r="AK1603"/>
          <cell r="AL1603"/>
          <cell r="AM1603"/>
          <cell r="AN1603"/>
          <cell r="AO1603"/>
          <cell r="AP1603"/>
          <cell r="AQ1603"/>
          <cell r="AR1603"/>
          <cell r="AS1603"/>
          <cell r="AT1603"/>
          <cell r="AU1603"/>
        </row>
        <row r="1604">
          <cell r="A1604"/>
          <cell r="B1604"/>
          <cell r="C1604"/>
          <cell r="D1604"/>
          <cell r="E1604"/>
          <cell r="F1604"/>
          <cell r="G1604"/>
          <cell r="H1604"/>
          <cell r="I1604"/>
          <cell r="J1604"/>
          <cell r="K1604"/>
          <cell r="L1604"/>
          <cell r="M1604"/>
          <cell r="N1604"/>
          <cell r="O1604"/>
          <cell r="P1604"/>
          <cell r="Q1604"/>
          <cell r="R1604"/>
          <cell r="S1604"/>
          <cell r="T1604"/>
          <cell r="U1604"/>
          <cell r="V1604"/>
          <cell r="W1604"/>
          <cell r="X1604"/>
          <cell r="Y1604"/>
          <cell r="Z1604"/>
          <cell r="AA1604"/>
          <cell r="AB1604"/>
          <cell r="AC1604"/>
          <cell r="AD1604"/>
          <cell r="AE1604"/>
          <cell r="AF1604"/>
          <cell r="AG1604"/>
          <cell r="AH1604"/>
          <cell r="AI1604"/>
          <cell r="AJ1604"/>
          <cell r="AK1604"/>
          <cell r="AL1604"/>
          <cell r="AM1604"/>
          <cell r="AN1604"/>
          <cell r="AO1604"/>
          <cell r="AP1604"/>
          <cell r="AQ1604"/>
          <cell r="AR1604"/>
          <cell r="AS1604"/>
          <cell r="AT1604"/>
          <cell r="AU1604"/>
        </row>
        <row r="1605">
          <cell r="A1605"/>
          <cell r="B1605"/>
          <cell r="C1605"/>
          <cell r="D1605"/>
          <cell r="E1605"/>
          <cell r="F1605"/>
          <cell r="G1605"/>
          <cell r="H1605"/>
          <cell r="I1605"/>
          <cell r="J1605"/>
          <cell r="K1605"/>
          <cell r="L1605"/>
          <cell r="M1605"/>
          <cell r="N1605"/>
          <cell r="O1605"/>
          <cell r="P1605"/>
          <cell r="Q1605"/>
          <cell r="R1605"/>
          <cell r="S1605"/>
          <cell r="T1605"/>
          <cell r="U1605"/>
          <cell r="V1605"/>
          <cell r="W1605"/>
          <cell r="X1605"/>
          <cell r="Y1605"/>
          <cell r="Z1605"/>
          <cell r="AA1605"/>
          <cell r="AB1605"/>
          <cell r="AC1605"/>
          <cell r="AD1605"/>
          <cell r="AE1605"/>
          <cell r="AF1605"/>
          <cell r="AG1605"/>
          <cell r="AH1605"/>
          <cell r="AI1605"/>
          <cell r="AJ1605"/>
          <cell r="AK1605"/>
          <cell r="AL1605"/>
          <cell r="AM1605"/>
          <cell r="AN1605"/>
          <cell r="AO1605"/>
          <cell r="AP1605"/>
          <cell r="AQ1605"/>
          <cell r="AR1605"/>
          <cell r="AS1605"/>
          <cell r="AT1605"/>
          <cell r="AU1605"/>
        </row>
        <row r="1606">
          <cell r="A1606"/>
          <cell r="B1606"/>
          <cell r="C1606"/>
          <cell r="D1606"/>
          <cell r="E1606"/>
          <cell r="F1606"/>
          <cell r="G1606"/>
          <cell r="H1606"/>
          <cell r="I1606"/>
          <cell r="J1606"/>
          <cell r="K1606"/>
          <cell r="L1606"/>
          <cell r="M1606"/>
          <cell r="N1606"/>
          <cell r="O1606"/>
          <cell r="P1606"/>
          <cell r="Q1606"/>
          <cell r="R1606"/>
          <cell r="S1606"/>
          <cell r="T1606"/>
          <cell r="U1606"/>
          <cell r="V1606"/>
          <cell r="W1606"/>
          <cell r="X1606"/>
          <cell r="Y1606"/>
          <cell r="Z1606"/>
          <cell r="AA1606"/>
          <cell r="AB1606"/>
          <cell r="AC1606"/>
          <cell r="AD1606"/>
          <cell r="AE1606"/>
          <cell r="AF1606"/>
          <cell r="AG1606"/>
          <cell r="AH1606"/>
          <cell r="AI1606"/>
          <cell r="AJ1606"/>
          <cell r="AK1606"/>
          <cell r="AL1606"/>
          <cell r="AM1606"/>
          <cell r="AN1606"/>
          <cell r="AO1606"/>
          <cell r="AP1606"/>
          <cell r="AQ1606"/>
          <cell r="AR1606"/>
          <cell r="AS1606"/>
          <cell r="AT1606"/>
          <cell r="AU1606"/>
        </row>
        <row r="1607">
          <cell r="A1607"/>
          <cell r="B1607"/>
          <cell r="C1607"/>
          <cell r="D1607"/>
          <cell r="E1607"/>
          <cell r="F1607"/>
          <cell r="G1607"/>
          <cell r="H1607"/>
          <cell r="I1607"/>
          <cell r="J1607"/>
          <cell r="K1607"/>
          <cell r="L1607"/>
          <cell r="M1607"/>
          <cell r="N1607"/>
          <cell r="O1607"/>
          <cell r="P1607"/>
          <cell r="Q1607"/>
          <cell r="R1607"/>
          <cell r="S1607"/>
          <cell r="T1607"/>
          <cell r="U1607"/>
          <cell r="V1607"/>
          <cell r="W1607"/>
          <cell r="X1607"/>
          <cell r="Y1607"/>
          <cell r="Z1607"/>
          <cell r="AA1607"/>
          <cell r="AB1607"/>
          <cell r="AC1607"/>
          <cell r="AD1607"/>
          <cell r="AE1607"/>
          <cell r="AF1607"/>
          <cell r="AG1607"/>
          <cell r="AH1607"/>
          <cell r="AI1607"/>
          <cell r="AJ1607"/>
          <cell r="AK1607"/>
          <cell r="AL1607"/>
          <cell r="AM1607"/>
          <cell r="AN1607"/>
          <cell r="AO1607"/>
          <cell r="AP1607"/>
          <cell r="AQ1607"/>
          <cell r="AR1607"/>
          <cell r="AS1607"/>
          <cell r="AT1607"/>
          <cell r="AU1607"/>
        </row>
        <row r="1608">
          <cell r="A1608"/>
          <cell r="B1608"/>
          <cell r="C1608"/>
          <cell r="D1608"/>
          <cell r="E1608"/>
          <cell r="F1608"/>
          <cell r="G1608"/>
          <cell r="H1608"/>
          <cell r="I1608"/>
          <cell r="J1608"/>
          <cell r="K1608"/>
          <cell r="L1608"/>
          <cell r="M1608"/>
          <cell r="N1608"/>
          <cell r="O1608"/>
          <cell r="P1608"/>
          <cell r="Q1608"/>
          <cell r="R1608"/>
          <cell r="S1608"/>
          <cell r="T1608"/>
          <cell r="U1608"/>
          <cell r="V1608"/>
          <cell r="W1608"/>
          <cell r="X1608"/>
          <cell r="Y1608"/>
          <cell r="Z1608"/>
          <cell r="AA1608"/>
          <cell r="AB1608"/>
          <cell r="AC1608"/>
          <cell r="AD1608"/>
          <cell r="AE1608"/>
          <cell r="AF1608"/>
          <cell r="AG1608"/>
          <cell r="AH1608"/>
          <cell r="AI1608"/>
          <cell r="AJ1608"/>
          <cell r="AK1608"/>
          <cell r="AL1608"/>
          <cell r="AM1608"/>
          <cell r="AN1608"/>
          <cell r="AO1608"/>
          <cell r="AP1608"/>
          <cell r="AQ1608"/>
          <cell r="AR1608"/>
          <cell r="AS1608"/>
          <cell r="AT1608"/>
          <cell r="AU1608"/>
        </row>
        <row r="1609">
          <cell r="A1609"/>
          <cell r="B1609"/>
          <cell r="C1609"/>
          <cell r="D1609"/>
          <cell r="E1609"/>
          <cell r="F1609"/>
          <cell r="G1609"/>
          <cell r="H1609"/>
          <cell r="I1609"/>
          <cell r="J1609"/>
          <cell r="K1609"/>
          <cell r="L1609"/>
          <cell r="M1609"/>
          <cell r="N1609"/>
          <cell r="O1609"/>
          <cell r="P1609"/>
          <cell r="Q1609"/>
          <cell r="R1609"/>
          <cell r="S1609"/>
          <cell r="T1609"/>
          <cell r="U1609"/>
          <cell r="V1609"/>
          <cell r="W1609"/>
          <cell r="X1609"/>
          <cell r="Y1609"/>
          <cell r="Z1609"/>
          <cell r="AA1609"/>
          <cell r="AB1609"/>
          <cell r="AC1609"/>
          <cell r="AD1609"/>
          <cell r="AE1609"/>
          <cell r="AF1609"/>
          <cell r="AG1609"/>
          <cell r="AH1609"/>
          <cell r="AI1609"/>
          <cell r="AJ1609"/>
          <cell r="AK1609"/>
          <cell r="AL1609"/>
          <cell r="AM1609"/>
          <cell r="AN1609"/>
          <cell r="AO1609"/>
          <cell r="AP1609"/>
          <cell r="AQ1609"/>
          <cell r="AR1609"/>
          <cell r="AS1609"/>
          <cell r="AT1609"/>
          <cell r="AU1609"/>
        </row>
        <row r="1610">
          <cell r="A1610"/>
          <cell r="B1610"/>
          <cell r="C1610"/>
          <cell r="D1610"/>
          <cell r="E1610"/>
          <cell r="F1610"/>
          <cell r="G1610"/>
          <cell r="H1610"/>
          <cell r="I1610"/>
          <cell r="J1610"/>
          <cell r="K1610"/>
          <cell r="L1610"/>
          <cell r="M1610"/>
          <cell r="N1610"/>
          <cell r="O1610"/>
          <cell r="P1610"/>
          <cell r="Q1610"/>
          <cell r="R1610"/>
          <cell r="S1610"/>
          <cell r="T1610"/>
          <cell r="U1610"/>
          <cell r="V1610"/>
          <cell r="W1610"/>
          <cell r="X1610"/>
          <cell r="Y1610"/>
          <cell r="Z1610"/>
          <cell r="AA1610"/>
          <cell r="AB1610"/>
          <cell r="AC1610"/>
          <cell r="AD1610"/>
          <cell r="AE1610"/>
          <cell r="AF1610"/>
          <cell r="AG1610"/>
          <cell r="AH1610"/>
          <cell r="AI1610"/>
          <cell r="AJ1610"/>
          <cell r="AK1610"/>
          <cell r="AL1610"/>
          <cell r="AM1610"/>
          <cell r="AN1610"/>
          <cell r="AO1610"/>
          <cell r="AP1610"/>
          <cell r="AQ1610"/>
          <cell r="AR1610"/>
          <cell r="AS1610"/>
          <cell r="AT1610"/>
          <cell r="AU1610"/>
        </row>
        <row r="1611">
          <cell r="A1611"/>
          <cell r="B1611"/>
          <cell r="C1611"/>
          <cell r="D1611"/>
          <cell r="E1611"/>
          <cell r="F1611"/>
          <cell r="G1611"/>
          <cell r="H1611"/>
          <cell r="I1611"/>
          <cell r="J1611"/>
          <cell r="K1611"/>
          <cell r="L1611"/>
          <cell r="M1611"/>
          <cell r="N1611"/>
          <cell r="O1611"/>
          <cell r="P1611"/>
          <cell r="Q1611"/>
          <cell r="R1611"/>
          <cell r="S1611"/>
          <cell r="T1611"/>
          <cell r="U1611"/>
          <cell r="V1611"/>
          <cell r="W1611"/>
          <cell r="X1611"/>
          <cell r="Y1611"/>
          <cell r="Z1611"/>
          <cell r="AA1611"/>
          <cell r="AB1611"/>
          <cell r="AC1611"/>
          <cell r="AD1611"/>
          <cell r="AE1611"/>
          <cell r="AF1611"/>
          <cell r="AG1611"/>
          <cell r="AH1611"/>
          <cell r="AI1611"/>
          <cell r="AJ1611"/>
          <cell r="AK1611"/>
          <cell r="AL1611"/>
          <cell r="AM1611"/>
          <cell r="AN1611"/>
          <cell r="AO1611"/>
          <cell r="AP1611"/>
          <cell r="AQ1611"/>
          <cell r="AR1611"/>
          <cell r="AS1611"/>
          <cell r="AT1611"/>
          <cell r="AU1611"/>
        </row>
        <row r="1612">
          <cell r="A1612"/>
          <cell r="B1612"/>
          <cell r="C1612"/>
          <cell r="D1612"/>
          <cell r="E1612"/>
          <cell r="F1612"/>
          <cell r="G1612"/>
          <cell r="H1612"/>
          <cell r="I1612"/>
          <cell r="J1612"/>
          <cell r="K1612"/>
          <cell r="L1612"/>
          <cell r="M1612"/>
          <cell r="N1612"/>
          <cell r="O1612"/>
          <cell r="P1612"/>
          <cell r="Q1612"/>
          <cell r="R1612"/>
          <cell r="S1612"/>
          <cell r="T1612"/>
          <cell r="U1612"/>
          <cell r="V1612"/>
          <cell r="W1612"/>
          <cell r="X1612"/>
          <cell r="Y1612"/>
          <cell r="Z1612"/>
          <cell r="AA1612"/>
          <cell r="AB1612"/>
          <cell r="AC1612"/>
          <cell r="AD1612"/>
          <cell r="AE1612"/>
          <cell r="AF1612"/>
          <cell r="AG1612"/>
          <cell r="AH1612"/>
          <cell r="AI1612"/>
          <cell r="AJ1612"/>
          <cell r="AK1612"/>
          <cell r="AL1612"/>
          <cell r="AM1612"/>
          <cell r="AN1612"/>
          <cell r="AO1612"/>
          <cell r="AP1612"/>
          <cell r="AQ1612"/>
          <cell r="AR1612"/>
          <cell r="AS1612"/>
          <cell r="AT1612"/>
          <cell r="AU1612"/>
        </row>
        <row r="1613">
          <cell r="A1613"/>
          <cell r="B1613"/>
          <cell r="C1613"/>
          <cell r="D1613"/>
          <cell r="E1613"/>
          <cell r="F1613"/>
          <cell r="G1613"/>
          <cell r="H1613"/>
          <cell r="I1613"/>
          <cell r="J1613"/>
          <cell r="K1613"/>
          <cell r="L1613"/>
          <cell r="M1613"/>
          <cell r="N1613"/>
          <cell r="O1613"/>
          <cell r="P1613"/>
          <cell r="Q1613"/>
          <cell r="R1613"/>
          <cell r="S1613"/>
          <cell r="T1613"/>
          <cell r="U1613"/>
          <cell r="V1613"/>
          <cell r="W1613"/>
          <cell r="X1613"/>
          <cell r="Y1613"/>
          <cell r="Z1613"/>
          <cell r="AA1613"/>
          <cell r="AB1613"/>
          <cell r="AC1613"/>
          <cell r="AD1613"/>
          <cell r="AE1613"/>
          <cell r="AF1613"/>
          <cell r="AG1613"/>
          <cell r="AH1613"/>
          <cell r="AI1613"/>
          <cell r="AJ1613"/>
          <cell r="AK1613"/>
          <cell r="AL1613"/>
          <cell r="AM1613"/>
          <cell r="AN1613"/>
          <cell r="AO1613"/>
          <cell r="AP1613"/>
          <cell r="AQ1613"/>
          <cell r="AR1613"/>
          <cell r="AS1613"/>
          <cell r="AT1613"/>
          <cell r="AU1613"/>
        </row>
        <row r="1614">
          <cell r="A1614"/>
          <cell r="B1614"/>
          <cell r="C1614"/>
          <cell r="D1614"/>
          <cell r="E1614"/>
          <cell r="F1614"/>
          <cell r="G1614"/>
          <cell r="H1614"/>
          <cell r="I1614"/>
          <cell r="J1614"/>
          <cell r="K1614"/>
          <cell r="L1614"/>
          <cell r="M1614"/>
          <cell r="N1614"/>
          <cell r="O1614"/>
          <cell r="P1614"/>
          <cell r="Q1614"/>
          <cell r="R1614"/>
          <cell r="S1614"/>
          <cell r="T1614"/>
          <cell r="U1614"/>
          <cell r="V1614"/>
          <cell r="W1614"/>
          <cell r="X1614"/>
          <cell r="Y1614"/>
          <cell r="Z1614"/>
          <cell r="AA1614"/>
          <cell r="AB1614"/>
          <cell r="AC1614"/>
          <cell r="AD1614"/>
          <cell r="AE1614"/>
          <cell r="AF1614"/>
          <cell r="AG1614"/>
          <cell r="AH1614"/>
          <cell r="AI1614"/>
          <cell r="AJ1614"/>
          <cell r="AK1614"/>
          <cell r="AL1614"/>
          <cell r="AM1614"/>
          <cell r="AN1614"/>
          <cell r="AO1614"/>
          <cell r="AP1614"/>
          <cell r="AQ1614"/>
          <cell r="AR1614"/>
          <cell r="AS1614"/>
          <cell r="AT1614"/>
          <cell r="AU1614"/>
        </row>
        <row r="1615">
          <cell r="A1615"/>
          <cell r="B1615"/>
          <cell r="C1615"/>
          <cell r="D1615"/>
          <cell r="E1615"/>
          <cell r="F1615"/>
          <cell r="G1615"/>
          <cell r="H1615"/>
          <cell r="I1615"/>
          <cell r="J1615"/>
          <cell r="K1615"/>
          <cell r="L1615"/>
          <cell r="M1615"/>
          <cell r="N1615"/>
          <cell r="O1615"/>
          <cell r="P1615"/>
          <cell r="Q1615"/>
          <cell r="R1615"/>
          <cell r="S1615"/>
          <cell r="T1615"/>
          <cell r="U1615"/>
          <cell r="V1615"/>
          <cell r="W1615"/>
          <cell r="X1615"/>
          <cell r="Y1615"/>
          <cell r="Z1615"/>
          <cell r="AA1615"/>
          <cell r="AB1615"/>
          <cell r="AC1615"/>
          <cell r="AD1615"/>
          <cell r="AE1615"/>
          <cell r="AF1615"/>
          <cell r="AG1615"/>
          <cell r="AH1615"/>
          <cell r="AI1615"/>
          <cell r="AJ1615"/>
          <cell r="AK1615"/>
          <cell r="AL1615"/>
          <cell r="AM1615"/>
          <cell r="AN1615"/>
          <cell r="AO1615"/>
          <cell r="AP1615"/>
          <cell r="AQ1615"/>
          <cell r="AR1615"/>
          <cell r="AS1615"/>
          <cell r="AT1615"/>
          <cell r="AU1615"/>
        </row>
        <row r="1616">
          <cell r="A1616"/>
          <cell r="B1616"/>
          <cell r="C1616"/>
          <cell r="D1616"/>
          <cell r="E1616"/>
          <cell r="F1616"/>
          <cell r="G1616"/>
          <cell r="H1616"/>
          <cell r="I1616"/>
          <cell r="J1616"/>
          <cell r="K1616"/>
          <cell r="L1616"/>
          <cell r="M1616"/>
          <cell r="N1616"/>
          <cell r="O1616"/>
          <cell r="P1616"/>
          <cell r="Q1616"/>
          <cell r="R1616"/>
          <cell r="S1616"/>
          <cell r="T1616"/>
          <cell r="U1616"/>
          <cell r="V1616"/>
          <cell r="W1616"/>
          <cell r="X1616"/>
          <cell r="Y1616"/>
          <cell r="Z1616"/>
          <cell r="AA1616"/>
          <cell r="AB1616"/>
          <cell r="AC1616"/>
          <cell r="AD1616"/>
          <cell r="AE1616"/>
          <cell r="AF1616"/>
          <cell r="AG1616"/>
          <cell r="AH1616"/>
          <cell r="AI1616"/>
          <cell r="AJ1616"/>
          <cell r="AK1616"/>
          <cell r="AL1616"/>
          <cell r="AM1616"/>
          <cell r="AN1616"/>
          <cell r="AO1616"/>
          <cell r="AP1616"/>
          <cell r="AQ1616"/>
          <cell r="AR1616"/>
          <cell r="AS1616"/>
          <cell r="AT1616"/>
          <cell r="AU1616"/>
        </row>
        <row r="1617">
          <cell r="A1617"/>
          <cell r="B1617"/>
          <cell r="C1617"/>
          <cell r="D1617"/>
          <cell r="E1617"/>
          <cell r="F1617"/>
          <cell r="G1617"/>
          <cell r="H1617"/>
          <cell r="I1617"/>
          <cell r="J1617"/>
          <cell r="K1617"/>
          <cell r="L1617"/>
          <cell r="M1617"/>
          <cell r="N1617"/>
          <cell r="O1617"/>
          <cell r="P1617"/>
          <cell r="Q1617"/>
          <cell r="R1617"/>
          <cell r="S1617"/>
          <cell r="T1617"/>
          <cell r="U1617"/>
          <cell r="V1617"/>
          <cell r="W1617"/>
          <cell r="X1617"/>
          <cell r="Y1617"/>
          <cell r="Z1617"/>
          <cell r="AA1617"/>
          <cell r="AB1617"/>
          <cell r="AC1617"/>
          <cell r="AD1617"/>
          <cell r="AE1617"/>
          <cell r="AF1617"/>
          <cell r="AG1617"/>
          <cell r="AH1617"/>
          <cell r="AI1617"/>
          <cell r="AJ1617"/>
          <cell r="AK1617"/>
          <cell r="AL1617"/>
          <cell r="AM1617"/>
          <cell r="AN1617"/>
          <cell r="AO1617"/>
          <cell r="AP1617"/>
          <cell r="AQ1617"/>
          <cell r="AR1617"/>
          <cell r="AS1617"/>
          <cell r="AT1617"/>
          <cell r="AU1617"/>
        </row>
        <row r="1618">
          <cell r="A1618"/>
          <cell r="B1618"/>
          <cell r="C1618"/>
          <cell r="D1618"/>
          <cell r="E1618"/>
          <cell r="F1618"/>
          <cell r="G1618"/>
          <cell r="H1618"/>
          <cell r="I1618"/>
          <cell r="J1618"/>
          <cell r="K1618"/>
          <cell r="L1618"/>
          <cell r="M1618"/>
          <cell r="N1618"/>
          <cell r="O1618"/>
          <cell r="P1618"/>
          <cell r="Q1618"/>
          <cell r="R1618"/>
          <cell r="S1618"/>
          <cell r="T1618"/>
          <cell r="U1618"/>
          <cell r="V1618"/>
          <cell r="W1618"/>
          <cell r="X1618"/>
          <cell r="Y1618"/>
          <cell r="Z1618"/>
          <cell r="AA1618"/>
          <cell r="AB1618"/>
          <cell r="AC1618"/>
          <cell r="AD1618"/>
          <cell r="AE1618"/>
          <cell r="AF1618"/>
          <cell r="AG1618"/>
          <cell r="AH1618"/>
          <cell r="AI1618"/>
          <cell r="AJ1618"/>
          <cell r="AK1618"/>
          <cell r="AL1618"/>
          <cell r="AM1618"/>
          <cell r="AN1618"/>
          <cell r="AO1618"/>
          <cell r="AP1618"/>
          <cell r="AQ1618"/>
          <cell r="AR1618"/>
          <cell r="AS1618"/>
          <cell r="AT1618"/>
          <cell r="AU1618"/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C1DED-834B-485B-BD40-940222A9E51F}">
  <sheetPr>
    <tabColor indexed="42"/>
    <pageSetUpPr fitToPage="1"/>
  </sheetPr>
  <dimension ref="B1:O35"/>
  <sheetViews>
    <sheetView showGridLines="0" tabSelected="1" topLeftCell="D1" zoomScale="80" workbookViewId="0">
      <selection activeCell="L31" sqref="L31"/>
    </sheetView>
  </sheetViews>
  <sheetFormatPr defaultColWidth="2.42578125" defaultRowHeight="13.5"/>
  <cols>
    <col min="1" max="1" width="2.5703125" style="10" customWidth="1"/>
    <col min="2" max="2" width="8.5703125" style="15" customWidth="1"/>
    <col min="3" max="3" width="6.42578125" style="15" bestFit="1" customWidth="1"/>
    <col min="4" max="5" width="50.5703125" style="10" bestFit="1" customWidth="1"/>
    <col min="6" max="6" width="25.5703125" style="10" bestFit="1" customWidth="1"/>
    <col min="7" max="7" width="19.42578125" style="10" bestFit="1" customWidth="1"/>
    <col min="8" max="8" width="15.42578125" style="10" bestFit="1" customWidth="1"/>
    <col min="9" max="9" width="20.42578125" style="10" bestFit="1" customWidth="1"/>
    <col min="10" max="10" width="14.42578125" style="10" customWidth="1"/>
    <col min="11" max="11" width="14.5703125" style="10" customWidth="1"/>
    <col min="12" max="12" width="12.42578125" style="10" bestFit="1" customWidth="1"/>
    <col min="13" max="14" width="15.42578125" style="10" bestFit="1" customWidth="1"/>
    <col min="15" max="15" width="11.5703125" style="10" customWidth="1"/>
    <col min="16" max="16" width="7.42578125" style="10" bestFit="1" customWidth="1"/>
    <col min="17" max="18" width="6.42578125" style="10" bestFit="1" customWidth="1"/>
    <col min="19" max="19" width="2.5703125" style="10" bestFit="1" customWidth="1"/>
    <col min="20" max="20" width="4" style="10" bestFit="1" customWidth="1"/>
    <col min="21" max="21" width="5.5703125" style="10" bestFit="1" customWidth="1"/>
    <col min="22" max="23" width="6.42578125" style="10" bestFit="1" customWidth="1"/>
    <col min="24" max="24" width="2.5703125" style="10" bestFit="1" customWidth="1"/>
    <col min="25" max="25" width="4" style="10" bestFit="1" customWidth="1"/>
    <col min="26" max="26" width="3.42578125" style="10" bestFit="1" customWidth="1"/>
    <col min="27" max="28" width="2.5703125" style="10" bestFit="1" customWidth="1"/>
    <col min="29" max="29" width="3" style="10" customWidth="1"/>
    <col min="30" max="31" width="3" style="10" bestFit="1" customWidth="1"/>
    <col min="32" max="16384" width="2.42578125" style="10"/>
  </cols>
  <sheetData>
    <row r="1" spans="2:14" s="2" customFormat="1" ht="16.350000000000001">
      <c r="B1" s="1" t="s">
        <v>0</v>
      </c>
      <c r="C1" s="1"/>
      <c r="D1" s="2" t="s">
        <v>1</v>
      </c>
      <c r="K1" s="3"/>
    </row>
    <row r="2" spans="2:14" s="4" customFormat="1" ht="16.5" customHeight="1" thickBot="1">
      <c r="B2" s="30" t="s">
        <v>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2:14" ht="43.35">
      <c r="B3" s="5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8" t="s">
        <v>12</v>
      </c>
      <c r="L3" s="9" t="s">
        <v>13</v>
      </c>
      <c r="M3" s="32" t="s">
        <v>14</v>
      </c>
      <c r="N3" s="33"/>
    </row>
    <row r="4" spans="2:14" ht="14.45">
      <c r="B4" s="11">
        <v>645431</v>
      </c>
      <c r="C4" s="12" t="str">
        <f>IFERROR(IF(ISBLANK(B4),"",VLOOKUP(B4,[2]BESKU!A:B,2,0)),"inactive SKU")</f>
        <v>7171</v>
      </c>
      <c r="D4" s="13" t="str">
        <f>IFERROR(IF(ISBLANK(B4),"",VLOOKUP(B4,[2]BESKU!A:D,3,0)),"inactive SKU")</f>
        <v>MINUTE MAID APPEL NECTAR GLAS 0.20L X24</v>
      </c>
      <c r="E4" s="13" t="str">
        <f>IFERROR(IF(ISBLANK(B4),"",VLOOKUP(B4,[2]BESKU!A:D,4,0)),"inactive SKU")</f>
        <v>MINUTE MAID POMME NECTAR VERRE 0.20L X24</v>
      </c>
      <c r="F4" s="14" t="str">
        <f>IFERROR(IF(ISBLANK(B4),"",VLOOKUP(B4,[2]BESKU!A:E,5,0)),"inactive SKU")</f>
        <v>Minute Maid</v>
      </c>
      <c r="G4" s="14" t="str">
        <f>IFERROR(IF(ISBLANK(B4),"",VLOOKUP(B4,[2]BESKU!A:F,6,0)),"inactive SKU")</f>
        <v>Apple Nectar</v>
      </c>
      <c r="H4" s="14" t="str">
        <f>IFERROR(IF(ISBLANK(B4),"",VLOOKUP(B4,[2]BESKU!A:AS,7,0)),"inactive SKU")</f>
        <v>REF. GLASS</v>
      </c>
      <c r="I4" s="14" t="str">
        <f>IFERROR(IF(ISBLANK(B4),"",VLOOKUP(B4,[2]BESKU!A:AS,9,0)),"inactive SKU")</f>
        <v>24 x 0.2L</v>
      </c>
      <c r="J4" s="14" t="str">
        <f>IF(ISBLANK(B4),"",VLOOKUP(B4,[2]BESKU!A:AS,10,0))</f>
        <v/>
      </c>
      <c r="K4" s="14">
        <f>IF(ISBLANK(B4),"",VLOOKUP(B4,[2]BESKU!A:AS,11,0))</f>
        <v>24</v>
      </c>
      <c r="L4" s="14" t="str">
        <f>IF(ISBLANK(C4),"",VLOOKUP(C4,[2]BESKU!B:AT,11,0))</f>
        <v>6% - 3%</v>
      </c>
      <c r="M4" s="14" t="str">
        <f>IF(ISBLANK(B4),"",VLOOKUP(B4,[2]BESKU!A:AS,13,0))</f>
        <v>9</v>
      </c>
      <c r="N4" s="14" t="str">
        <f>IF(ISBLANK(B4),"",VLOOKUP(B4,[2]BESKU!A:AS,14,0))</f>
        <v>M</v>
      </c>
    </row>
    <row r="5" spans="2:14" ht="14.45">
      <c r="B5" s="11">
        <v>645434</v>
      </c>
      <c r="C5" s="12" t="str">
        <f>IF(ISBLANK(B5),"",VLOOKUP(B5,[2]BESKU!A:B,2,0))</f>
        <v>7172</v>
      </c>
      <c r="D5" s="13" t="str">
        <f>IFERROR(IF(ISBLANK(B5),"",VLOOKUP(B5,[2]BESKU!A:D,3,0)),"inactive SKU")</f>
        <v>MINUTE MAID APPEL NECTAR BRICK 0.20L 5X6</v>
      </c>
      <c r="E5" s="13" t="str">
        <f>IFERROR(IF(ISBLANK(B5),"",VLOOKUP(B5,[2]BESKU!A:D,4,0)),"inactive SKU")</f>
        <v>MINUTE MAID POMME NECTAR BRICK 0.20L 5X6</v>
      </c>
      <c r="F5" s="14" t="str">
        <f>IFERROR(IF(ISBLANK(B5),"",VLOOKUP(B5,[2]BESKU!A:E,5,0)),"inactive SKU")</f>
        <v>Minute Maid</v>
      </c>
      <c r="G5" s="14" t="str">
        <f>IFERROR(IF(ISBLANK(B5),"",VLOOKUP(B5,[2]BESKU!A:F,6,0)),"inactive SKU")</f>
        <v>Apple Nectar</v>
      </c>
      <c r="H5" s="14" t="str">
        <f>IFERROR(IF(ISBLANK(B5),"",VLOOKUP(B5,[2]BESKU!A:AS,7,0)),"inactive SKU")</f>
        <v>BRICKPACK</v>
      </c>
      <c r="I5" s="14" t="str">
        <f>IFERROR(IF(ISBLANK(B5),"",VLOOKUP(B5,[2]BESKU!A:AS,9,0)),"inactive SKU")</f>
        <v>5 x 6 x 0.2L</v>
      </c>
      <c r="J5" s="14" t="str">
        <f>IF(ISBLANK(B5),"",VLOOKUP(B5,[2]BESKU!A:AS,10,0))</f>
        <v/>
      </c>
      <c r="K5" s="14">
        <f>IF(ISBLANK(B5),"",VLOOKUP(B5,[2]BESKU!A:AS,11,0))</f>
        <v>30</v>
      </c>
      <c r="L5" s="14" t="str">
        <f>IF(ISBLANK(C5),"",VLOOKUP(C5,[2]BESKU!B:AT,11,0))</f>
        <v>6% - 3%</v>
      </c>
      <c r="M5" s="14" t="str">
        <f>IF(ISBLANK(B5),"",VLOOKUP(B5,[2]BESKU!A:AS,13,0))</f>
        <v>9</v>
      </c>
      <c r="N5" s="14" t="str">
        <f>IF(ISBLANK(B5),"",VLOOKUP(B5,[2]BESKU!A:AS,14,0))</f>
        <v>M</v>
      </c>
    </row>
    <row r="6" spans="2:14" ht="14.45">
      <c r="B6" s="11">
        <v>645500</v>
      </c>
      <c r="C6" s="12" t="str">
        <f>IF(ISBLANK(B6),"",VLOOKUP(B6,[2]BESKU!A:B,2,0))</f>
        <v>7176</v>
      </c>
      <c r="D6" s="13" t="str">
        <f>IFERROR(IF(ISBLANK(B6),"",VLOOKUP(B6,[2]BESKU!A:D,3,0)),"inactive SKU")</f>
        <v>MINUTE MAID APPEL NECTAR PET 0.33L 6X4</v>
      </c>
      <c r="E6" s="13" t="str">
        <f>IFERROR(IF(ISBLANK(B6),"",VLOOKUP(B6,[2]BESKU!A:D,4,0)),"inactive SKU")</f>
        <v>MINUTE MAID POMME NECTAR PET 0.33L 6X4</v>
      </c>
      <c r="F6" s="14" t="str">
        <f>IFERROR(IF(ISBLANK(B6),"",VLOOKUP(B6,[2]BESKU!A:E,5,0)),"inactive SKU")</f>
        <v>Minute Maid</v>
      </c>
      <c r="G6" s="14" t="str">
        <f>IFERROR(IF(ISBLANK(B6),"",VLOOKUP(B6,[2]BESKU!A:F,6,0)),"inactive SKU")</f>
        <v>Apple Nectar</v>
      </c>
      <c r="H6" s="14" t="str">
        <f>IFERROR(IF(ISBLANK(B6),"",VLOOKUP(B6,[2]BESKU!A:AS,7,0)),"inactive SKU")</f>
        <v>PET</v>
      </c>
      <c r="I6" s="14" t="str">
        <f>IFERROR(IF(ISBLANK(B6),"",VLOOKUP(B6,[2]BESKU!A:AS,9,0)),"inactive SKU")</f>
        <v>6 x 4 x 0.33L</v>
      </c>
      <c r="J6" s="14" t="str">
        <f>IF(ISBLANK(B6),"",VLOOKUP(B6,[2]BESKU!A:AS,10,0))</f>
        <v/>
      </c>
      <c r="K6" s="14">
        <f>IF(ISBLANK(B6),"",VLOOKUP(B6,[2]BESKU!A:AS,11,0))</f>
        <v>24</v>
      </c>
      <c r="L6" s="14" t="str">
        <f>IF(ISBLANK(C6),"",VLOOKUP(C6,[2]BESKU!B:AT,11,0))</f>
        <v>6% - 3%</v>
      </c>
      <c r="M6" s="14" t="str">
        <f>IF(ISBLANK(B6),"",VLOOKUP(B6,[2]BESKU!A:AS,13,0))</f>
        <v>6</v>
      </c>
      <c r="N6" s="14" t="str">
        <f>IF(ISBLANK(B6),"",VLOOKUP(B6,[2]BESKU!A:AS,14,0))</f>
        <v>M</v>
      </c>
    </row>
    <row r="7" spans="2:14" ht="14.45">
      <c r="B7" s="11">
        <v>645509</v>
      </c>
      <c r="C7" s="12" t="str">
        <f>IF(ISBLANK(B7),"",VLOOKUP(B7,[2]BESKU!A:B,2,0))</f>
        <v>7178</v>
      </c>
      <c r="D7" s="13" t="str">
        <f>IFERROR(IF(ISBLANK(B7),"",VLOOKUP(B7,[2]BESKU!A:D,3,0)),"inactive SKU")</f>
        <v>MINUTE MAID APPEL NECTAR GTB 1.00L X6</v>
      </c>
      <c r="E7" s="13" t="str">
        <f>IFERROR(IF(ISBLANK(B7),"",VLOOKUP(B7,[2]BESKU!A:D,4,0)),"inactive SKU")</f>
        <v>MINUTE MAID POMME NECTAR GTB 1.00L X6</v>
      </c>
      <c r="F7" s="14" t="str">
        <f>IFERROR(IF(ISBLANK(B7),"",VLOOKUP(B7,[2]BESKU!A:E,5,0)),"inactive SKU")</f>
        <v>Minute Maid</v>
      </c>
      <c r="G7" s="14" t="str">
        <f>IFERROR(IF(ISBLANK(B7),"",VLOOKUP(B7,[2]BESKU!A:F,6,0)),"inactive SKU")</f>
        <v>Apple Nectar</v>
      </c>
      <c r="H7" s="14" t="str">
        <f>IFERROR(IF(ISBLANK(B7),"",VLOOKUP(B7,[2]BESKU!A:AS,7,0)),"inactive SKU")</f>
        <v>GTB</v>
      </c>
      <c r="I7" s="14" t="str">
        <f>IFERROR(IF(ISBLANK(B7),"",VLOOKUP(B7,[2]BESKU!A:AS,9,0)),"inactive SKU")</f>
        <v>6 x 1L</v>
      </c>
      <c r="J7" s="14" t="str">
        <f>IF(ISBLANK(B7),"",VLOOKUP(B7,[2]BESKU!A:AS,10,0))</f>
        <v/>
      </c>
      <c r="K7" s="14">
        <f>IF(ISBLANK(B7),"",VLOOKUP(B7,[2]BESKU!A:AS,11,0))</f>
        <v>6</v>
      </c>
      <c r="L7" s="14" t="str">
        <f>IF(ISBLANK(C7),"",VLOOKUP(C7,[2]BESKU!B:AT,11,0))</f>
        <v>6% - 3%</v>
      </c>
      <c r="M7" s="14" t="str">
        <f>IF(ISBLANK(B7),"",VLOOKUP(B7,[2]BESKU!A:AS,13,0))</f>
        <v>9</v>
      </c>
      <c r="N7" s="14" t="str">
        <f>IF(ISBLANK(B7),"",VLOOKUP(B7,[2]BESKU!A:AS,14,0))</f>
        <v>M</v>
      </c>
    </row>
    <row r="8" spans="2:14" ht="15" thickBot="1"/>
    <row r="9" spans="2:14" ht="16.5" customHeight="1" thickBot="1">
      <c r="B9" s="27" t="s">
        <v>15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9"/>
    </row>
    <row r="10" spans="2:14" ht="40.5">
      <c r="B10" s="5" t="s">
        <v>3</v>
      </c>
      <c r="C10" s="5" t="s">
        <v>4</v>
      </c>
      <c r="D10" s="6" t="s">
        <v>5</v>
      </c>
      <c r="E10" s="6" t="s">
        <v>6</v>
      </c>
      <c r="F10" s="16" t="s">
        <v>16</v>
      </c>
      <c r="G10" s="16" t="s">
        <v>17</v>
      </c>
      <c r="H10" s="17" t="s">
        <v>18</v>
      </c>
      <c r="I10" s="16" t="s">
        <v>19</v>
      </c>
      <c r="J10" s="16" t="s">
        <v>20</v>
      </c>
      <c r="K10" s="16" t="s">
        <v>21</v>
      </c>
      <c r="L10" s="16" t="s">
        <v>22</v>
      </c>
      <c r="M10" s="16" t="s">
        <v>23</v>
      </c>
    </row>
    <row r="11" spans="2:14" ht="14.45">
      <c r="B11" s="12">
        <f t="shared" ref="B11:E14" si="0">B4</f>
        <v>645431</v>
      </c>
      <c r="C11" s="12" t="str">
        <f t="shared" si="0"/>
        <v>7171</v>
      </c>
      <c r="D11" s="13" t="str">
        <f t="shared" si="0"/>
        <v>MINUTE MAID APPEL NECTAR GLAS 0.20L X24</v>
      </c>
      <c r="E11" s="13" t="str">
        <f t="shared" si="0"/>
        <v>MINUTE MAID POMME NECTAR VERRE 0.20L X24</v>
      </c>
      <c r="F11" s="18">
        <f>IFERROR(IF(ISBLANK(B4),"",VLOOKUP(B4,[2]BESKU!A:AS,16,0)),"inactive SKU")</f>
        <v>0.2</v>
      </c>
      <c r="G11" s="14" t="str">
        <f>IFERROR(IF(ISBLANK(B4),"",VLOOKUP(B4,[2]BESKU!A:AS,7,0)),"inactive SKU")</f>
        <v>REF. GLASS</v>
      </c>
      <c r="H11" s="19" t="str">
        <f>IFERROR(IF(ISBLANK(B4),"",VLOOKUP(B4,[2]BESKU!A:AS,17,0)),"inactive SKU")</f>
        <v>54034990</v>
      </c>
      <c r="I11" s="19" t="str">
        <f>IFERROR(IF(ISBLANK(B4),"",VLOOKUP(B4,[2]BESKU!A:AS,18,0)),"inactive SKU")</f>
        <v>5.9 x 5.9 x 19.89</v>
      </c>
      <c r="J11" s="18">
        <f>IF(ISBLANK(B4),"",VLOOKUP(B4,[2]BESKU!A:AS,19,0))</f>
        <v>0.20799999999999999</v>
      </c>
      <c r="K11" s="14">
        <f>IF(ISBLANK(B4),"",VLOOKUP(B4,[2]BESKU!A:AS,20,0))</f>
        <v>0.56699999999999995</v>
      </c>
      <c r="L11" s="20">
        <f>IF(ISBLANK(B4),"",VLOOKUP(B4,[2]BESKU!A:AS,21,0))</f>
        <v>0.1</v>
      </c>
      <c r="M11" s="20" t="str">
        <f>IF(ISBLANK(B4),"",VLOOKUP(B4,[2]BESKU!A:H,8,0))</f>
        <v xml:space="preserve"> %</v>
      </c>
    </row>
    <row r="12" spans="2:14" ht="14.45">
      <c r="B12" s="12">
        <f t="shared" si="0"/>
        <v>645434</v>
      </c>
      <c r="C12" s="12" t="str">
        <f t="shared" si="0"/>
        <v>7172</v>
      </c>
      <c r="D12" s="13" t="str">
        <f t="shared" si="0"/>
        <v>MINUTE MAID APPEL NECTAR BRICK 0.20L 5X6</v>
      </c>
      <c r="E12" s="13" t="str">
        <f t="shared" si="0"/>
        <v>MINUTE MAID POMME NECTAR BRICK 0.20L 5X6</v>
      </c>
      <c r="F12" s="18">
        <f>IFERROR(IF(ISBLANK(B5),"",VLOOKUP(B5,[2]BESKU!A:AS,16,0)),"inactive SKU")</f>
        <v>0.2</v>
      </c>
      <c r="G12" s="14" t="str">
        <f>IFERROR(IF(ISBLANK(B5),"",VLOOKUP(B5,[2]BESKU!A:AS,7,0)),"inactive SKU")</f>
        <v>BRICKPACK</v>
      </c>
      <c r="H12" s="19" t="str">
        <f>IFERROR(IF(ISBLANK(B5),"",VLOOKUP(B5,[2]BESKU!A:AS,17,0)),"inactive SKU")</f>
        <v>54032477</v>
      </c>
      <c r="I12" s="19" t="str">
        <f>IFERROR(IF(ISBLANK(B5),"",VLOOKUP(B5,[2]BESKU!A:AS,18,0)),"inactive SKU")</f>
        <v>4.75 x 3.75 x 12</v>
      </c>
      <c r="J12" s="18">
        <f>IF(ISBLANK(B5),"",VLOOKUP(B5,[2]BESKU!A:AS,19,0))</f>
        <v>0.20799999999999999</v>
      </c>
      <c r="K12" s="14">
        <f>IF(ISBLANK(B5),"",VLOOKUP(B5,[2]BESKU!A:AS,20,0))</f>
        <v>0.217</v>
      </c>
      <c r="L12" s="20">
        <f>IF(ISBLANK(B5),"",VLOOKUP(B5,[2]BESKU!A:AS,21,0))</f>
        <v>0</v>
      </c>
      <c r="M12" s="20" t="str">
        <f>IF(ISBLANK(B5),"",VLOOKUP(B5,[2]BESKU!A:H,8,0))</f>
        <v xml:space="preserve"> %</v>
      </c>
    </row>
    <row r="13" spans="2:14" ht="14.45">
      <c r="B13" s="12">
        <f t="shared" si="0"/>
        <v>645500</v>
      </c>
      <c r="C13" s="12" t="str">
        <f t="shared" si="0"/>
        <v>7176</v>
      </c>
      <c r="D13" s="13" t="str">
        <f t="shared" si="0"/>
        <v>MINUTE MAID APPEL NECTAR PET 0.33L 6X4</v>
      </c>
      <c r="E13" s="13" t="str">
        <f t="shared" si="0"/>
        <v>MINUTE MAID POMME NECTAR PET 0.33L 6X4</v>
      </c>
      <c r="F13" s="18">
        <f>IFERROR(IF(ISBLANK(B6),"",VLOOKUP(B6,[2]BESKU!A:AS,16,0)),"inactive SKU")</f>
        <v>0.33</v>
      </c>
      <c r="G13" s="14" t="str">
        <f>IFERROR(IF(ISBLANK(B6),"",VLOOKUP(B6,[2]BESKU!A:AS,7,0)),"inactive SKU")</f>
        <v>PET</v>
      </c>
      <c r="H13" s="19" t="str">
        <f>IFERROR(IF(ISBLANK(B6),"",VLOOKUP(B6,[2]BESKU!A:AS,17,0)),"inactive SKU")</f>
        <v>54034983</v>
      </c>
      <c r="I13" s="19" t="str">
        <f>IFERROR(IF(ISBLANK(B6),"",VLOOKUP(B6,[2]BESKU!A:AS,18,0)),"inactive SKU")</f>
        <v>5.7 x 5.7 x 18.35</v>
      </c>
      <c r="J13" s="18">
        <f>IF(ISBLANK(B6),"",VLOOKUP(B6,[2]BESKU!A:AS,19,0))</f>
        <v>0.34399999999999997</v>
      </c>
      <c r="K13" s="14">
        <f>IF(ISBLANK(B6),"",VLOOKUP(B6,[2]BESKU!A:AS,20,0))</f>
        <v>0.36499999999999999</v>
      </c>
      <c r="L13" s="20">
        <f>IF(ISBLANK(B6),"",VLOOKUP(B6,[2]BESKU!A:AS,21,0))</f>
        <v>0</v>
      </c>
      <c r="M13" s="20" t="str">
        <f>IF(ISBLANK(B6),"",VLOOKUP(B6,[2]BESKU!A:H,8,0))</f>
        <v xml:space="preserve"> %</v>
      </c>
    </row>
    <row r="14" spans="2:14" ht="14.45">
      <c r="B14" s="12">
        <f t="shared" si="0"/>
        <v>645509</v>
      </c>
      <c r="C14" s="12" t="str">
        <f t="shared" si="0"/>
        <v>7178</v>
      </c>
      <c r="D14" s="13" t="str">
        <f t="shared" si="0"/>
        <v>MINUTE MAID APPEL NECTAR GTB 1.00L X6</v>
      </c>
      <c r="E14" s="13" t="str">
        <f t="shared" si="0"/>
        <v>MINUTE MAID POMME NECTAR GTB 1.00L X6</v>
      </c>
      <c r="F14" s="18">
        <f>IFERROR(IF(ISBLANK(B7),"",VLOOKUP(B7,[2]BESKU!A:AS,16,0)),"inactive SKU")</f>
        <v>1</v>
      </c>
      <c r="G14" s="14" t="str">
        <f>IFERROR(IF(ISBLANK(B7),"",VLOOKUP(B7,[2]BESKU!A:AS,7,0)),"inactive SKU")</f>
        <v>GTB</v>
      </c>
      <c r="H14" s="19" t="str">
        <f>IFERROR(IF(ISBLANK(B7),"",VLOOKUP(B7,[2]BESKU!A:AS,17,0)),"inactive SKU")</f>
        <v>5449000345622</v>
      </c>
      <c r="I14" s="19" t="str">
        <f>IFERROR(IF(ISBLANK(B7),"",VLOOKUP(B7,[2]BESKU!A:AS,18,0)),"inactive SKU")</f>
        <v>7 x 6.1 x 25.5</v>
      </c>
      <c r="J14" s="18">
        <f>IF(ISBLANK(B7),"",VLOOKUP(B7,[2]BESKU!A:AS,19,0))</f>
        <v>1.042</v>
      </c>
      <c r="K14" s="14">
        <f>IF(ISBLANK(B7),"",VLOOKUP(B7,[2]BESKU!A:AS,20,0))</f>
        <v>1.073</v>
      </c>
      <c r="L14" s="20">
        <f>IF(ISBLANK(B7),"",VLOOKUP(B7,[2]BESKU!A:AS,21,0))</f>
        <v>0</v>
      </c>
      <c r="M14" s="20" t="str">
        <f>IF(ISBLANK(B7),"",VLOOKUP(B7,[2]BESKU!A:H,8,0))</f>
        <v xml:space="preserve"> %</v>
      </c>
    </row>
    <row r="15" spans="2:14" ht="15" thickBot="1"/>
    <row r="16" spans="2:14" ht="16.5" customHeight="1" thickBot="1">
      <c r="B16" s="27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</row>
    <row r="17" spans="2:15" ht="40.5">
      <c r="B17" s="5" t="s">
        <v>3</v>
      </c>
      <c r="C17" s="5" t="s">
        <v>4</v>
      </c>
      <c r="D17" s="6" t="s">
        <v>5</v>
      </c>
      <c r="E17" s="6" t="s">
        <v>6</v>
      </c>
      <c r="F17" s="8" t="s">
        <v>25</v>
      </c>
      <c r="G17" s="21" t="s">
        <v>26</v>
      </c>
      <c r="H17" s="22" t="s">
        <v>27</v>
      </c>
      <c r="I17" s="8" t="s">
        <v>28</v>
      </c>
      <c r="J17" s="8" t="s">
        <v>29</v>
      </c>
      <c r="K17" s="8" t="s">
        <v>30</v>
      </c>
      <c r="L17" s="7" t="s">
        <v>31</v>
      </c>
    </row>
    <row r="18" spans="2:15" ht="14.45">
      <c r="B18" s="12">
        <f t="shared" ref="B18:E21" si="1">B4</f>
        <v>645431</v>
      </c>
      <c r="C18" s="12" t="str">
        <f t="shared" si="1"/>
        <v>7171</v>
      </c>
      <c r="D18" s="13" t="str">
        <f t="shared" si="1"/>
        <v>MINUTE MAID APPEL NECTAR GLAS 0.20L X24</v>
      </c>
      <c r="E18" s="13" t="str">
        <f t="shared" si="1"/>
        <v>MINUTE MAID POMME NECTAR VERRE 0.20L X24</v>
      </c>
      <c r="F18" s="14" t="str">
        <f>IF(ISBLANK(B4),"",VLOOKUP(B4,[2]BESKU!A:AS,22,0))</f>
        <v>1 x 0.2L</v>
      </c>
      <c r="G18" s="19" t="str">
        <f>IF(ISBLANK(B4),"",VLOOKUP(B4,[2]BESKU!A:AS,23,0))</f>
        <v xml:space="preserve">REF. GLASS  </v>
      </c>
      <c r="H18" s="19" t="str">
        <f>IF(ISBLANK(B4),"",VLOOKUP(B4,[2]BESKU!A:AS,24,0))</f>
        <v>54034990</v>
      </c>
      <c r="I18" s="14" t="str">
        <f>IF(ISBLANK(B4),"",VLOOKUP(B4,[2]BESKU!A:AS,25,0))</f>
        <v>5.9 x 5.9 x 19.89</v>
      </c>
      <c r="J18" s="14">
        <f>IF(ISBLANK(B4),"",VLOOKUP(B4,[2]BESKU!A:AS,26,0))</f>
        <v>0.20799999999999999</v>
      </c>
      <c r="K18" s="14">
        <f>IF(ISBLANK(B4),"",VLOOKUP(B4,[2]BESKU!A:AS,27,0))</f>
        <v>0.56699999999999995</v>
      </c>
      <c r="L18" s="20">
        <f>IF(ISBLANK(B4),"",VLOOKUP(B4,[2]BESKU!A:AS,28,0))</f>
        <v>0.1</v>
      </c>
    </row>
    <row r="19" spans="2:15" ht="14.45">
      <c r="B19" s="12">
        <f t="shared" si="1"/>
        <v>645434</v>
      </c>
      <c r="C19" s="12" t="str">
        <f t="shared" si="1"/>
        <v>7172</v>
      </c>
      <c r="D19" s="13" t="str">
        <f t="shared" si="1"/>
        <v>MINUTE MAID APPEL NECTAR BRICK 0.20L 5X6</v>
      </c>
      <c r="E19" s="13" t="str">
        <f t="shared" si="1"/>
        <v>MINUTE MAID POMME NECTAR BRICK 0.20L 5X6</v>
      </c>
      <c r="F19" s="14" t="str">
        <f>IF(ISBLANK(B5),"",VLOOKUP(B5,[2]BESKU!A:AS,22,0))</f>
        <v>6 x 0.2L</v>
      </c>
      <c r="G19" s="19" t="str">
        <f>IF(ISBLANK(B5),"",VLOOKUP(B5,[2]BESKU!A:AS,23,0))</f>
        <v>SHRINK</v>
      </c>
      <c r="H19" s="19" t="str">
        <f>IF(ISBLANK(B5),"",VLOOKUP(B5,[2]BESKU!A:AS,24,0))</f>
        <v>5449000339980</v>
      </c>
      <c r="I19" s="14" t="str">
        <f>IF(ISBLANK(B5),"",VLOOKUP(B5,[2]BESKU!A:AS,25,0))</f>
        <v>14.2 x 7.6 x 12</v>
      </c>
      <c r="J19" s="14">
        <f>IF(ISBLANK(B5),"",VLOOKUP(B5,[2]BESKU!A:AS,26,0))</f>
        <v>1.2509999999999999</v>
      </c>
      <c r="K19" s="14">
        <f>IF(ISBLANK(B5),"",VLOOKUP(B5,[2]BESKU!A:AS,27,0))</f>
        <v>1.3129999999999999</v>
      </c>
      <c r="L19" s="20">
        <f>IF(ISBLANK(B5),"",VLOOKUP(B5,[2]BESKU!A:AS,28,0))</f>
        <v>0</v>
      </c>
    </row>
    <row r="20" spans="2:15">
      <c r="B20" s="12">
        <f t="shared" si="1"/>
        <v>645500</v>
      </c>
      <c r="C20" s="12" t="str">
        <f t="shared" si="1"/>
        <v>7176</v>
      </c>
      <c r="D20" s="13" t="str">
        <f t="shared" si="1"/>
        <v>MINUTE MAID APPEL NECTAR PET 0.33L 6X4</v>
      </c>
      <c r="E20" s="13" t="str">
        <f t="shared" si="1"/>
        <v>MINUTE MAID POMME NECTAR PET 0.33L 6X4</v>
      </c>
      <c r="F20" s="14" t="str">
        <f>IF(ISBLANK(B6),"",VLOOKUP(B6,[2]BESKU!A:AS,22,0))</f>
        <v>4 x 0.33L</v>
      </c>
      <c r="G20" s="19" t="str">
        <f>IF(ISBLANK(B6),"",VLOOKUP(B6,[2]BESKU!A:AS,23,0))</f>
        <v>SHRINK</v>
      </c>
      <c r="H20" s="19" t="str">
        <f>IF(ISBLANK(B6),"",VLOOKUP(B6,[2]BESKU!A:AS,24,0))</f>
        <v>5449000345905</v>
      </c>
      <c r="I20" s="14" t="str">
        <f>IF(ISBLANK(B6),"",VLOOKUP(B6,[2]BESKU!A:AS,25,0))</f>
        <v>11.4 x 11.4 x 18.35</v>
      </c>
      <c r="J20" s="14">
        <f>IF(ISBLANK(B6),"",VLOOKUP(B6,[2]BESKU!A:AS,26,0))</f>
        <v>1.3759999999999999</v>
      </c>
      <c r="K20" s="14">
        <f>IF(ISBLANK(B6),"",VLOOKUP(B6,[2]BESKU!A:AS,27,0))</f>
        <v>1.466</v>
      </c>
      <c r="L20" s="20">
        <f>IF(ISBLANK(B6),"",VLOOKUP(B6,[2]BESKU!A:AS,28,0))</f>
        <v>0</v>
      </c>
    </row>
    <row r="21" spans="2:15">
      <c r="B21" s="12">
        <f t="shared" si="1"/>
        <v>645509</v>
      </c>
      <c r="C21" s="12" t="str">
        <f t="shared" si="1"/>
        <v>7178</v>
      </c>
      <c r="D21" s="13" t="str">
        <f t="shared" si="1"/>
        <v>MINUTE MAID APPEL NECTAR GTB 1.00L X6</v>
      </c>
      <c r="E21" s="13" t="str">
        <f t="shared" si="1"/>
        <v>MINUTE MAID POMME NECTAR GTB 1.00L X6</v>
      </c>
      <c r="F21" s="14" t="str">
        <f>IF(ISBLANK(B7),"",VLOOKUP(B7,[2]BESKU!A:AS,22,0))</f>
        <v>1 x 1L</v>
      </c>
      <c r="G21" s="19" t="str">
        <f>IF(ISBLANK(B7),"",VLOOKUP(B7,[2]BESKU!A:AS,23,0))</f>
        <v>GABLE TOP BRICK</v>
      </c>
      <c r="H21" s="19" t="str">
        <f>IF(ISBLANK(B7),"",VLOOKUP(B7,[2]BESKU!A:AS,24,0))</f>
        <v>5449000345622</v>
      </c>
      <c r="I21" s="14" t="str">
        <f>IF(ISBLANK(B7),"",VLOOKUP(B7,[2]BESKU!A:AS,25,0))</f>
        <v>7 x 6.1 x 25.5</v>
      </c>
      <c r="J21" s="14">
        <f>IF(ISBLANK(B7),"",VLOOKUP(B7,[2]BESKU!A:AS,26,0))</f>
        <v>1.042</v>
      </c>
      <c r="K21" s="14">
        <f>IF(ISBLANK(B7),"",VLOOKUP(B7,[2]BESKU!A:AS,27,0))</f>
        <v>1.073</v>
      </c>
      <c r="L21" s="20">
        <f>IF(ISBLANK(B7),"",VLOOKUP(B7,[2]BESKU!A:AS,28,0))</f>
        <v>0</v>
      </c>
    </row>
    <row r="22" spans="2:15" ht="14.1" thickBot="1">
      <c r="G22" s="23"/>
    </row>
    <row r="23" spans="2:15" ht="16.5" customHeight="1" thickBot="1">
      <c r="B23" s="27" t="s">
        <v>32</v>
      </c>
      <c r="C23" s="28"/>
      <c r="D23" s="28"/>
      <c r="E23" s="28"/>
      <c r="F23" s="28"/>
      <c r="G23" s="28"/>
      <c r="H23" s="28"/>
      <c r="I23" s="28"/>
      <c r="J23" s="28"/>
      <c r="K23" s="28"/>
      <c r="L23" s="29"/>
    </row>
    <row r="24" spans="2:15" ht="40.5">
      <c r="B24" s="5" t="s">
        <v>3</v>
      </c>
      <c r="C24" s="5" t="s">
        <v>4</v>
      </c>
      <c r="D24" s="6" t="s">
        <v>5</v>
      </c>
      <c r="E24" s="6" t="s">
        <v>6</v>
      </c>
      <c r="F24" s="8" t="s">
        <v>33</v>
      </c>
      <c r="G24" s="7" t="s">
        <v>34</v>
      </c>
      <c r="H24" s="22" t="s">
        <v>35</v>
      </c>
      <c r="I24" s="8" t="s">
        <v>28</v>
      </c>
      <c r="J24" s="8" t="s">
        <v>36</v>
      </c>
      <c r="K24" s="8" t="s">
        <v>37</v>
      </c>
      <c r="L24" s="7" t="s">
        <v>38</v>
      </c>
    </row>
    <row r="25" spans="2:15">
      <c r="B25" s="12">
        <f t="shared" ref="B25:E28" si="2">B4</f>
        <v>645431</v>
      </c>
      <c r="C25" s="12" t="str">
        <f t="shared" si="2"/>
        <v>7171</v>
      </c>
      <c r="D25" s="13" t="str">
        <f t="shared" si="2"/>
        <v>MINUTE MAID APPEL NECTAR GLAS 0.20L X24</v>
      </c>
      <c r="E25" s="13" t="str">
        <f t="shared" si="2"/>
        <v>MINUTE MAID POMME NECTAR VERRE 0.20L X24</v>
      </c>
      <c r="F25" s="14" t="str">
        <f>IF(ISBLANK(B4),"",VLOOKUP(B4,[2]BESKU!A:AS,29,0))</f>
        <v>24 x 0.2L</v>
      </c>
      <c r="G25" s="14" t="str">
        <f>IF(ISBLANK(B4),"",VLOOKUP(B4,[2]BESKU!A:AS,30,0))</f>
        <v>CASE</v>
      </c>
      <c r="H25" s="19" t="str">
        <f>IF(ISBLANK(B4),"",VLOOKUP(B4,[2]BESKU!A:AS,31,0))</f>
        <v>5449000345936</v>
      </c>
      <c r="I25" s="14" t="str">
        <f>IF(ISBLANK(B4),"",VLOOKUP(B4,[2]BESKU!A:AS,32,0))</f>
        <v>40 x 30 x 23</v>
      </c>
      <c r="J25" s="14">
        <f>IF(ISBLANK(B4),"",VLOOKUP(B4,[2]BESKU!A:AS,33,0))</f>
        <v>5.0030000000000001</v>
      </c>
      <c r="K25" s="14">
        <f>IF(ISBLANK(B4),"",VLOOKUP(B4,[2]BESKU!A:AS,34,0))</f>
        <v>15.42</v>
      </c>
      <c r="L25" s="20">
        <f>IF(ISBLANK(B4),"",VLOOKUP(B4,[2]BESKU!A:AS,35,0))</f>
        <v>5</v>
      </c>
    </row>
    <row r="26" spans="2:15">
      <c r="B26" s="12">
        <f t="shared" si="2"/>
        <v>645434</v>
      </c>
      <c r="C26" s="12" t="str">
        <f t="shared" si="2"/>
        <v>7172</v>
      </c>
      <c r="D26" s="13" t="str">
        <f t="shared" si="2"/>
        <v>MINUTE MAID APPEL NECTAR BRICK 0.20L 5X6</v>
      </c>
      <c r="E26" s="13" t="str">
        <f t="shared" si="2"/>
        <v>MINUTE MAID POMME NECTAR BRICK 0.20L 5X6</v>
      </c>
      <c r="F26" s="14" t="str">
        <f>IF(ISBLANK(B5),"",VLOOKUP(B5,[2]BESKU!A:AS,29,0))</f>
        <v>5 x 6 x 0.2L</v>
      </c>
      <c r="G26" s="14" t="str">
        <f>IF(ISBLANK(B5),"",VLOOKUP(B5,[2]BESKU!A:AS,30,0))</f>
        <v>TRAY WITHOUT SHRINK</v>
      </c>
      <c r="H26" s="19" t="str">
        <f>IF(ISBLANK(B5),"",VLOOKUP(B5,[2]BESKU!A:AS,31,0))</f>
        <v>5449000340184</v>
      </c>
      <c r="I26" s="14" t="str">
        <f>IF(ISBLANK(B5),"",VLOOKUP(B5,[2]BESKU!A:AS,32,0))</f>
        <v>39.6 x 15.2 x 12.3</v>
      </c>
      <c r="J26" s="14">
        <f>IF(ISBLANK(B5),"",VLOOKUP(B5,[2]BESKU!A:AS,33,0))</f>
        <v>6.2539999999999996</v>
      </c>
      <c r="K26" s="14">
        <f>IF(ISBLANK(B5),"",VLOOKUP(B5,[2]BESKU!A:AS,34,0))</f>
        <v>6.6390000000000002</v>
      </c>
      <c r="L26" s="20">
        <f>IF(ISBLANK(B5),"",VLOOKUP(B5,[2]BESKU!A:AS,35,0))</f>
        <v>0</v>
      </c>
    </row>
    <row r="27" spans="2:15">
      <c r="B27" s="12">
        <f t="shared" si="2"/>
        <v>645500</v>
      </c>
      <c r="C27" s="12" t="str">
        <f t="shared" si="2"/>
        <v>7176</v>
      </c>
      <c r="D27" s="13" t="str">
        <f t="shared" si="2"/>
        <v>MINUTE MAID APPEL NECTAR PET 0.33L 6X4</v>
      </c>
      <c r="E27" s="13" t="str">
        <f t="shared" si="2"/>
        <v>MINUTE MAID POMME NECTAR PET 0.33L 6X4</v>
      </c>
      <c r="F27" s="14" t="str">
        <f>IF(ISBLANK(B6),"",VLOOKUP(B6,[2]BESKU!A:AS,29,0))</f>
        <v>6 x 4 x 0.33L</v>
      </c>
      <c r="G27" s="14" t="str">
        <f>IF(ISBLANK(B6),"",VLOOKUP(B6,[2]BESKU!A:AS,30,0))</f>
        <v>SHRINKWRAP OVER SHRINKWRAP</v>
      </c>
      <c r="H27" s="19" t="str">
        <f>IF(ISBLANK(B6),"",VLOOKUP(B6,[2]BESKU!A:AS,31,0))</f>
        <v>5449000345912</v>
      </c>
      <c r="I27" s="14" t="str">
        <f>IF(ISBLANK(B6),"",VLOOKUP(B6,[2]BESKU!A:AS,32,0))</f>
        <v>34.4 x 23 x 18.4</v>
      </c>
      <c r="J27" s="14">
        <f>IF(ISBLANK(B6),"",VLOOKUP(B6,[2]BESKU!A:AS,33,0))</f>
        <v>8.2560000000000002</v>
      </c>
      <c r="K27" s="14">
        <f>IF(ISBLANK(B6),"",VLOOKUP(B6,[2]BESKU!A:AS,34,0))</f>
        <v>8.827</v>
      </c>
      <c r="L27" s="20">
        <f>IF(ISBLANK(B6),"",VLOOKUP(B6,[2]BESKU!A:AS,35,0))</f>
        <v>0</v>
      </c>
    </row>
    <row r="28" spans="2:15">
      <c r="B28" s="12">
        <f t="shared" si="2"/>
        <v>645509</v>
      </c>
      <c r="C28" s="12" t="str">
        <f t="shared" si="2"/>
        <v>7178</v>
      </c>
      <c r="D28" s="13" t="str">
        <f t="shared" si="2"/>
        <v>MINUTE MAID APPEL NECTAR GTB 1.00L X6</v>
      </c>
      <c r="E28" s="13" t="str">
        <f t="shared" si="2"/>
        <v>MINUTE MAID POMME NECTAR GTB 1.00L X6</v>
      </c>
      <c r="F28" s="14" t="str">
        <f>IF(ISBLANK(B7),"",VLOOKUP(B7,[2]BESKU!A:AS,29,0))</f>
        <v>6 x 1L</v>
      </c>
      <c r="G28" s="14" t="str">
        <f>IF(ISBLANK(B7),"",VLOOKUP(B7,[2]BESKU!A:AS,30,0))</f>
        <v>TRAY WITHOUT SHRINK</v>
      </c>
      <c r="H28" s="19" t="str">
        <f>IF(ISBLANK(B7),"",VLOOKUP(B7,[2]BESKU!A:AS,31,0))</f>
        <v>5449000345639</v>
      </c>
      <c r="I28" s="14" t="str">
        <f>IF(ISBLANK(B7),"",VLOOKUP(B7,[2]BESKU!A:AS,32,0))</f>
        <v>20.5 x 15 x 26</v>
      </c>
      <c r="J28" s="14">
        <f>IF(ISBLANK(B7),"",VLOOKUP(B7,[2]BESKU!A:AS,33,0))</f>
        <v>6.2539999999999996</v>
      </c>
      <c r="K28" s="14">
        <f>IF(ISBLANK(B7),"",VLOOKUP(B7,[2]BESKU!A:AS,34,0))</f>
        <v>6.5250000000000004</v>
      </c>
      <c r="L28" s="20">
        <f>IF(ISBLANK(B7),"",VLOOKUP(B7,[2]BESKU!A:AS,35,0))</f>
        <v>0</v>
      </c>
    </row>
    <row r="29" spans="2:15" ht="14.1" thickBot="1"/>
    <row r="30" spans="2:15" ht="16.5" customHeight="1" thickBot="1">
      <c r="B30" s="27" t="s">
        <v>39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9"/>
    </row>
    <row r="31" spans="2:15" ht="40.5">
      <c r="B31" s="5" t="s">
        <v>3</v>
      </c>
      <c r="C31" s="5" t="s">
        <v>4</v>
      </c>
      <c r="D31" s="6" t="s">
        <v>5</v>
      </c>
      <c r="E31" s="6" t="s">
        <v>6</v>
      </c>
      <c r="F31" s="16" t="s">
        <v>40</v>
      </c>
      <c r="G31" s="16" t="s">
        <v>41</v>
      </c>
      <c r="H31" s="16" t="s">
        <v>42</v>
      </c>
      <c r="I31" s="8" t="s">
        <v>43</v>
      </c>
      <c r="J31" s="8" t="s">
        <v>44</v>
      </c>
      <c r="K31" s="24" t="s">
        <v>45</v>
      </c>
      <c r="L31" s="25" t="s">
        <v>46</v>
      </c>
      <c r="M31" s="8" t="s">
        <v>47</v>
      </c>
      <c r="N31" s="8" t="s">
        <v>48</v>
      </c>
      <c r="O31" s="8" t="s">
        <v>49</v>
      </c>
    </row>
    <row r="32" spans="2:15">
      <c r="B32" s="12">
        <f t="shared" ref="B32:E35" si="3">B4</f>
        <v>645431</v>
      </c>
      <c r="C32" s="12" t="str">
        <f t="shared" si="3"/>
        <v>7171</v>
      </c>
      <c r="D32" s="13" t="str">
        <f t="shared" si="3"/>
        <v>MINUTE MAID APPEL NECTAR GLAS 0.20L X24</v>
      </c>
      <c r="E32" s="13" t="str">
        <f t="shared" si="3"/>
        <v>MINUTE MAID POMME NECTAR VERRE 0.20L X24</v>
      </c>
      <c r="F32" s="14">
        <f>IF(ISBLANK(B4),"",VLOOKUP(B4,[2]BESKU!A:AS,36,0))</f>
        <v>10</v>
      </c>
      <c r="G32" s="14">
        <f>IF(ISBLANK(B4),"",VLOOKUP(B4,[2]BESKU!A:AS,37,0))</f>
        <v>7</v>
      </c>
      <c r="H32" s="14">
        <f>IF(ISBLANK(B4),"",VLOOKUP(B4,[2]BESKU!A:AS,38,0))</f>
        <v>70</v>
      </c>
      <c r="I32" s="14">
        <f>IF(ISBLANK(B4),"",VLOOKUP(B4,[2]BESKU!A:AS,42,0))</f>
        <v>350.21</v>
      </c>
      <c r="J32" s="14">
        <f>IF(ISBLANK(B4),"",VLOOKUP(B4,[2]BESKU!A:AS,43,0))</f>
        <v>1109.4849999999999</v>
      </c>
      <c r="K32" s="14">
        <f>IF(ISBLANK(B4),"",VLOOKUP(B4,[2]BESKU!A:AS,41,0))</f>
        <v>1773</v>
      </c>
      <c r="L32" s="14">
        <f>IF(ISBLANK(B4),"",VLOOKUP(B4,[2]BESKU!A:AS,44,0))</f>
        <v>3</v>
      </c>
      <c r="M32" s="14" t="str">
        <f>IF(ISBLANK(B4),"",VLOOKUP(B4,[2]BESKU!A:AU,46,0))</f>
        <v>CHEP</v>
      </c>
      <c r="N32" s="19" t="str">
        <f>IF(ISBLANK(B4),"",VLOOKUP(B4,[2]BESKU!A:AU,47,0))</f>
        <v>5449000736055</v>
      </c>
      <c r="O32" s="26">
        <f>IF(ISBLANK(B4),"",VLOOKUP(B4,[2]BESKU!A:AU,45,0))</f>
        <v>350</v>
      </c>
    </row>
    <row r="33" spans="2:15">
      <c r="B33" s="12">
        <f t="shared" si="3"/>
        <v>645434</v>
      </c>
      <c r="C33" s="12" t="str">
        <f t="shared" si="3"/>
        <v>7172</v>
      </c>
      <c r="D33" s="13" t="str">
        <f t="shared" si="3"/>
        <v>MINUTE MAID APPEL NECTAR BRICK 0.20L 5X6</v>
      </c>
      <c r="E33" s="13" t="str">
        <f t="shared" si="3"/>
        <v>MINUTE MAID POMME NECTAR BRICK 0.20L 5X6</v>
      </c>
      <c r="F33" s="14">
        <f>IF(ISBLANK(B5),"",VLOOKUP(B5,[2]BESKU!A:AS,36,0))</f>
        <v>18</v>
      </c>
      <c r="G33" s="14">
        <f>IF(ISBLANK(B5),"",VLOOKUP(B5,[2]BESKU!A:AS,37,0))</f>
        <v>8</v>
      </c>
      <c r="H33" s="14">
        <f>IF(ISBLANK(B5),"",VLOOKUP(B5,[2]BESKU!A:AS,38,0))</f>
        <v>144</v>
      </c>
      <c r="I33" s="14">
        <f>IF(ISBLANK(B5),"",VLOOKUP(B5,[2]BESKU!A:AS,42,0))</f>
        <v>900.57600000000002</v>
      </c>
      <c r="J33" s="14">
        <f>IF(ISBLANK(B5),"",VLOOKUP(B5,[2]BESKU!A:AS,43,0))</f>
        <v>986.39499999999998</v>
      </c>
      <c r="K33" s="14">
        <f>IF(ISBLANK(B5),"",VLOOKUP(B5,[2]BESKU!A:AS,41,0))</f>
        <v>1147</v>
      </c>
      <c r="L33" s="14">
        <f>IF(ISBLANK(B5),"",VLOOKUP(B5,[2]BESKU!A:AS,44,0))</f>
        <v>1</v>
      </c>
      <c r="M33" s="14" t="str">
        <f>IF(ISBLANK(B5),"",VLOOKUP(B5,[2]BESKU!A:AU,46,0))</f>
        <v>CHEP</v>
      </c>
      <c r="N33" s="19" t="str">
        <f>IF(ISBLANK(B5),"",VLOOKUP(B5,[2]BESKU!A:AU,47,0))</f>
        <v>5449000735980</v>
      </c>
      <c r="O33" s="26">
        <f>IF(ISBLANK(B5),"",VLOOKUP(B5,[2]BESKU!A:AU,45,0))</f>
        <v>0</v>
      </c>
    </row>
    <row r="34" spans="2:15">
      <c r="B34" s="12">
        <f t="shared" si="3"/>
        <v>645500</v>
      </c>
      <c r="C34" s="12" t="str">
        <f t="shared" si="3"/>
        <v>7176</v>
      </c>
      <c r="D34" s="13" t="str">
        <f t="shared" si="3"/>
        <v>MINUTE MAID APPEL NECTAR PET 0.33L 6X4</v>
      </c>
      <c r="E34" s="13" t="str">
        <f t="shared" si="3"/>
        <v>MINUTE MAID POMME NECTAR PET 0.33L 6X4</v>
      </c>
      <c r="F34" s="14">
        <f>IF(ISBLANK(B6),"",VLOOKUP(B6,[2]BESKU!A:AS,36,0))</f>
        <v>15</v>
      </c>
      <c r="G34" s="14">
        <f>IF(ISBLANK(B6),"",VLOOKUP(B6,[2]BESKU!A:AS,37,0))</f>
        <v>8</v>
      </c>
      <c r="H34" s="14">
        <f>IF(ISBLANK(B6),"",VLOOKUP(B6,[2]BESKU!A:AS,38,0))</f>
        <v>120</v>
      </c>
      <c r="I34" s="14">
        <f>IF(ISBLANK(B6),"",VLOOKUP(B6,[2]BESKU!A:AS,42,0))</f>
        <v>990.72</v>
      </c>
      <c r="J34" s="14">
        <f>IF(ISBLANK(B6),"",VLOOKUP(B6,[2]BESKU!A:AS,43,0))</f>
        <v>1092.165</v>
      </c>
      <c r="K34" s="14">
        <f>IF(ISBLANK(B6),"",VLOOKUP(B6,[2]BESKU!A:AS,41,0))</f>
        <v>1648</v>
      </c>
      <c r="L34" s="14">
        <f>IF(ISBLANK(B6),"",VLOOKUP(B6,[2]BESKU!A:AS,44,0))</f>
        <v>1</v>
      </c>
      <c r="M34" s="14" t="str">
        <f>IF(ISBLANK(B6),"",VLOOKUP(B6,[2]BESKU!A:AU,46,0))</f>
        <v>CHEP</v>
      </c>
      <c r="N34" s="19" t="str">
        <f>IF(ISBLANK(B6),"",VLOOKUP(B6,[2]BESKU!A:AU,47,0))</f>
        <v>5449000736031</v>
      </c>
      <c r="O34" s="26">
        <f>IF(ISBLANK(B6),"",VLOOKUP(B6,[2]BESKU!A:AU,45,0))</f>
        <v>0</v>
      </c>
    </row>
    <row r="35" spans="2:15">
      <c r="B35" s="12">
        <f t="shared" si="3"/>
        <v>645509</v>
      </c>
      <c r="C35" s="12" t="str">
        <f t="shared" si="3"/>
        <v>7178</v>
      </c>
      <c r="D35" s="13" t="str">
        <f t="shared" si="3"/>
        <v>MINUTE MAID APPEL NECTAR GTB 1.00L X6</v>
      </c>
      <c r="E35" s="13" t="str">
        <f t="shared" si="3"/>
        <v>MINUTE MAID POMME NECTAR GTB 1.00L X6</v>
      </c>
      <c r="F35" s="14">
        <f>IF(ISBLANK(B7),"",VLOOKUP(B7,[2]BESKU!A:AS,36,0))</f>
        <v>40</v>
      </c>
      <c r="G35" s="14">
        <f>IF(ISBLANK(B7),"",VLOOKUP(B7,[2]BESKU!A:AS,37,0))</f>
        <v>4</v>
      </c>
      <c r="H35" s="14">
        <f>IF(ISBLANK(B7),"",VLOOKUP(B7,[2]BESKU!A:AS,38,0))</f>
        <v>160</v>
      </c>
      <c r="I35" s="14">
        <f>IF(ISBLANK(B7),"",VLOOKUP(B7,[2]BESKU!A:AS,42,0))</f>
        <v>1000.64</v>
      </c>
      <c r="J35" s="14">
        <f>IF(ISBLANK(B7),"",VLOOKUP(B7,[2]BESKU!A:AS,43,0))</f>
        <v>1074.373</v>
      </c>
      <c r="K35" s="14">
        <f>IF(ISBLANK(B7),"",VLOOKUP(B7,[2]BESKU!A:AS,41,0))</f>
        <v>1203</v>
      </c>
      <c r="L35" s="14">
        <f>IF(ISBLANK(B7),"",VLOOKUP(B7,[2]BESKU!A:AS,44,0))</f>
        <v>1</v>
      </c>
      <c r="M35" s="14" t="str">
        <f>IF(ISBLANK(B7),"",VLOOKUP(B7,[2]BESKU!A:AU,46,0))</f>
        <v>CHEP</v>
      </c>
      <c r="N35" s="19" t="str">
        <f>IF(ISBLANK(B7),"",VLOOKUP(B7,[2]BESKU!A:AU,47,0))</f>
        <v>5449000736024</v>
      </c>
      <c r="O35" s="26">
        <f>IF(ISBLANK(B7),"",VLOOKUP(B7,[2]BESKU!A:AU,45,0))</f>
        <v>0</v>
      </c>
    </row>
  </sheetData>
  <mergeCells count="6">
    <mergeCell ref="B30:O30"/>
    <mergeCell ref="B2:N2"/>
    <mergeCell ref="M3:N3"/>
    <mergeCell ref="B9:M9"/>
    <mergeCell ref="B16:L16"/>
    <mergeCell ref="B23:L23"/>
  </mergeCells>
  <pageMargins left="0.55118110236220474" right="0.55118110236220474" top="0.59055118110236227" bottom="0.59055118110236227" header="0.51181102362204722" footer="0.51181102362204722"/>
  <pageSetup paperSize="9" scale="47" orientation="landscape" r:id="rId1"/>
  <headerFooter alignWithMargins="0">
    <oddFooter>&amp;L&amp;D  &amp;T&amp;C&amp;"Calibri"&amp;11&amp;K000000&amp;F_x000D_&amp;1#&amp;"Calibri"&amp;10&amp;K000000 Classification -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3CBA67863AC4A8A732ACA07385BC3" ma:contentTypeVersion="19" ma:contentTypeDescription="Create a new document." ma:contentTypeScope="" ma:versionID="14ea593e429928ba713b4403df5d4b68">
  <xsd:schema xmlns:xsd="http://www.w3.org/2001/XMLSchema" xmlns:xs="http://www.w3.org/2001/XMLSchema" xmlns:p="http://schemas.microsoft.com/office/2006/metadata/properties" xmlns:ns2="9de3fcb0-e05d-4924-b63a-8ebbc4ab91c1" xmlns:ns3="22adf7cf-8891-45b1-9ec2-a0b917e79112" targetNamespace="http://schemas.microsoft.com/office/2006/metadata/properties" ma:root="true" ma:fieldsID="9e468572b55eb3980daa0a7fefebb305" ns2:_="" ns3:_="">
    <xsd:import namespace="9de3fcb0-e05d-4924-b63a-8ebbc4ab91c1"/>
    <xsd:import namespace="22adf7cf-8891-45b1-9ec2-a0b917e791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3fcb0-e05d-4924-b63a-8ebbc4ab91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47c2de5-7b9b-4915-82bb-5b5a01141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df7cf-8891-45b1-9ec2-a0b917e791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a544f2a-ce38-4549-973b-e72b794d1f7d}" ma:internalName="TaxCatchAll" ma:showField="CatchAllData" ma:web="22adf7cf-8891-45b1-9ec2-a0b917e791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adf7cf-8891-45b1-9ec2-a0b917e79112" xsi:nil="true"/>
    <lcf76f155ced4ddcb4097134ff3c332f xmlns="9de3fcb0-e05d-4924-b63a-8ebbc4ab91c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B025A2-BE77-4E7E-936F-6D674B783767}"/>
</file>

<file path=customXml/itemProps2.xml><?xml version="1.0" encoding="utf-8"?>
<ds:datastoreItem xmlns:ds="http://schemas.openxmlformats.org/officeDocument/2006/customXml" ds:itemID="{93ABEF10-4824-4E21-8BB3-AD2B99E431FD}"/>
</file>

<file path=customXml/itemProps3.xml><?xml version="1.0" encoding="utf-8"?>
<ds:datastoreItem xmlns:ds="http://schemas.openxmlformats.org/officeDocument/2006/customXml" ds:itemID="{E03D6D3F-0F8F-4FCB-9D77-00AE197185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Alexia Noel</dc:creator>
  <cp:keywords/>
  <dc:description/>
  <cp:lastModifiedBy>Safia Bensafi</cp:lastModifiedBy>
  <cp:revision/>
  <dcterms:created xsi:type="dcterms:W3CDTF">2025-12-30T12:39:59Z</dcterms:created>
  <dcterms:modified xsi:type="dcterms:W3CDTF">2026-07-30T11:36:43Z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36b8ab-aa19-4aaf-ade5-e13533bd462a_Enabled">
    <vt:lpwstr>true</vt:lpwstr>
  </property>
  <property fmtid="{D5CDD505-2E9C-101B-9397-08002B2CF9AE}" pid="3" name="MSIP_Label_8036b8ab-aa19-4aaf-ade5-e13533bd462a_SetDate">
    <vt:lpwstr>2025-12-30T12:40:30Z</vt:lpwstr>
  </property>
  <property fmtid="{D5CDD505-2E9C-101B-9397-08002B2CF9AE}" pid="4" name="MSIP_Label_8036b8ab-aa19-4aaf-ade5-e13533bd462a_Method">
    <vt:lpwstr>Standard</vt:lpwstr>
  </property>
  <property fmtid="{D5CDD505-2E9C-101B-9397-08002B2CF9AE}" pid="5" name="MSIP_Label_8036b8ab-aa19-4aaf-ade5-e13533bd462a_Name">
    <vt:lpwstr>Internal</vt:lpwstr>
  </property>
  <property fmtid="{D5CDD505-2E9C-101B-9397-08002B2CF9AE}" pid="6" name="MSIP_Label_8036b8ab-aa19-4aaf-ade5-e13533bd462a_SiteId">
    <vt:lpwstr>c3549632-51ee-40fe-b6ae-a69f3a6cc157</vt:lpwstr>
  </property>
  <property fmtid="{D5CDD505-2E9C-101B-9397-08002B2CF9AE}" pid="7" name="MSIP_Label_8036b8ab-aa19-4aaf-ade5-e13533bd462a_ActionId">
    <vt:lpwstr>55444d1f-c2e1-4aa2-8e55-e7dc8f669ce3</vt:lpwstr>
  </property>
  <property fmtid="{D5CDD505-2E9C-101B-9397-08002B2CF9AE}" pid="8" name="MSIP_Label_8036b8ab-aa19-4aaf-ade5-e13533bd462a_ContentBits">
    <vt:lpwstr>2</vt:lpwstr>
  </property>
  <property fmtid="{D5CDD505-2E9C-101B-9397-08002B2CF9AE}" pid="9" name="MSIP_Label_8036b8ab-aa19-4aaf-ade5-e13533bd462a_Tag">
    <vt:lpwstr>10, 3, 0, 1</vt:lpwstr>
  </property>
  <property fmtid="{D5CDD505-2E9C-101B-9397-08002B2CF9AE}" pid="10" name="ContentTypeId">
    <vt:lpwstr>0x010100CA33CBA67863AC4A8A732ACA07385BC3</vt:lpwstr>
  </property>
  <property fmtid="{D5CDD505-2E9C-101B-9397-08002B2CF9AE}" pid="11" name="MediaServiceImageTags">
    <vt:lpwstr/>
  </property>
</Properties>
</file>