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cep-my.sharepoint.com/personal/jbogaerts_ccep_com/Documents/Documents/"/>
    </mc:Choice>
  </mc:AlternateContent>
  <xr:revisionPtr revIDLastSave="0" documentId="8_{64C72D45-3374-4669-B053-A8268569E1A5}" xr6:coauthVersionLast="47" xr6:coauthVersionMax="47" xr10:uidLastSave="{00000000-0000-0000-0000-000000000000}"/>
  <bookViews>
    <workbookView xWindow="-120" yWindow="-120" windowWidth="29040" windowHeight="17520" xr2:uid="{D2CA387D-710D-40DC-8736-2E77C3B19587}"/>
  </bookViews>
  <sheets>
    <sheet name="BE FICHE 2" sheetId="1" r:id="rId1"/>
  </sheets>
  <externalReferences>
    <externalReference r:id="rId2"/>
    <externalReference r:id="rId3"/>
  </externalReferences>
  <definedNames>
    <definedName name="beverage_density">[1]Input!$B$35</definedName>
    <definedName name="MATERIALS">[2]BESKU!#REF!</definedName>
    <definedName name="syrup_density">[1]Input!$B$28</definedName>
    <definedName name="wrn.Report._.1." localSheetId="0" hidden="1">{#N/A,#N/A,FALSE,"SKU Master Db"}</definedName>
    <definedName name="wrn.Report._.1." hidden="1">{#N/A,#N/A,FALSE,"SKU Master Db"}</definedName>
  </definedNames>
  <calcPr calcId="191029" iterateCount="1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1" l="1"/>
  <c r="H29" i="1"/>
  <c r="G29" i="1"/>
  <c r="F29" i="1"/>
  <c r="E29" i="1"/>
  <c r="D29" i="1"/>
  <c r="C29" i="1"/>
  <c r="B29" i="1"/>
  <c r="H26" i="1"/>
  <c r="G26" i="1"/>
  <c r="F26" i="1"/>
  <c r="E26" i="1"/>
  <c r="D26" i="1"/>
  <c r="C26" i="1"/>
  <c r="B26" i="1"/>
  <c r="H22" i="1"/>
  <c r="G22" i="1"/>
  <c r="F22" i="1"/>
  <c r="E22" i="1"/>
  <c r="D22" i="1"/>
  <c r="C22" i="1"/>
  <c r="B22" i="1"/>
  <c r="H18" i="1"/>
  <c r="G18" i="1"/>
  <c r="F18" i="1"/>
  <c r="E18" i="1"/>
  <c r="D18" i="1"/>
  <c r="C18" i="1"/>
  <c r="B18" i="1"/>
  <c r="I14" i="1"/>
  <c r="H14" i="1"/>
  <c r="G14" i="1"/>
  <c r="F14" i="1"/>
  <c r="E14" i="1"/>
  <c r="D14" i="1"/>
  <c r="C14" i="1"/>
  <c r="B14" i="1"/>
  <c r="F10" i="1"/>
  <c r="E10" i="1"/>
  <c r="D10" i="1"/>
  <c r="C10" i="1"/>
  <c r="B10" i="1"/>
  <c r="E7" i="1"/>
  <c r="D7" i="1"/>
  <c r="C7" i="1"/>
  <c r="B7" i="1"/>
  <c r="G4" i="1"/>
  <c r="F4" i="1"/>
  <c r="E4" i="1"/>
  <c r="D4" i="1"/>
  <c r="C4" i="1"/>
</calcChain>
</file>

<file path=xl/sharedStrings.xml><?xml version="1.0" encoding="utf-8"?>
<sst xmlns="http://schemas.openxmlformats.org/spreadsheetml/2006/main" count="57" uniqueCount="57">
  <si>
    <t>CCEB</t>
  </si>
  <si>
    <t>PRODUCT INFORMATION</t>
  </si>
  <si>
    <t>SKU</t>
  </si>
  <si>
    <t>SAP 
material 
code</t>
  </si>
  <si>
    <t>Dutch article name</t>
  </si>
  <si>
    <t>French article name</t>
  </si>
  <si>
    <t>Basis 
SKU 
code</t>
  </si>
  <si>
    <t>Commodity code</t>
  </si>
  <si>
    <t>Country of origin</t>
  </si>
  <si>
    <t>Brand</t>
  </si>
  <si>
    <t>Flavour</t>
  </si>
  <si>
    <t>Package</t>
  </si>
  <si>
    <t>Delivery</t>
  </si>
  <si>
    <t>Promo</t>
  </si>
  <si>
    <t>Subunits 
per Trade Unit</t>
  </si>
  <si>
    <t>VAT % 
(BE - LU)</t>
  </si>
  <si>
    <t>Shelflife: from production date END of MONTH + # or with *= exact</t>
  </si>
  <si>
    <t>SINGLE UNIT (BOTTLE/CAN/POUCH/...)</t>
  </si>
  <si>
    <t>Volume SU
[litre]</t>
  </si>
  <si>
    <t>Packaging SU</t>
  </si>
  <si>
    <t>EAN-code SU</t>
  </si>
  <si>
    <t>Dimensions SU [cm]               
(L x W x H)</t>
  </si>
  <si>
    <t>Net Weight SU [kg]</t>
  </si>
  <si>
    <t>Gross Weight SU [kg]</t>
  </si>
  <si>
    <t>Deposit SU [€]</t>
  </si>
  <si>
    <t>AlcoholVol</t>
  </si>
  <si>
    <t>CONSUMER UNIT</t>
  </si>
  <si>
    <t>Volume CU
[litre]</t>
  </si>
  <si>
    <t>Packaging CU</t>
  </si>
  <si>
    <t>EAN-code CU</t>
  </si>
  <si>
    <t>Dimensions CU [cm]               
(L x W x H)</t>
  </si>
  <si>
    <t>Net Weight CU [kg]</t>
  </si>
  <si>
    <t>Gross Weight CU [kg]</t>
  </si>
  <si>
    <t>Deposit CU [€]</t>
  </si>
  <si>
    <t>TRADE UNIT</t>
  </si>
  <si>
    <t>Volume  TU
[litre]</t>
  </si>
  <si>
    <t>Packaging TU</t>
  </si>
  <si>
    <t>EAN-code TU</t>
  </si>
  <si>
    <t>Dimensions TU [cm]               
(L x W x H)</t>
  </si>
  <si>
    <t>Net Weight TU [kg]</t>
  </si>
  <si>
    <t>Gross Weight TU [kg]</t>
  </si>
  <si>
    <t>Deposit TU [€]</t>
  </si>
  <si>
    <t>PALLET</t>
  </si>
  <si>
    <t>Volume PAL
[litre]</t>
  </si>
  <si>
    <t>Pallet Type</t>
  </si>
  <si>
    <t>EAN-code PAL</t>
  </si>
  <si>
    <t>Country of destination</t>
  </si>
  <si>
    <t>Net Weight PAL [kg]</t>
  </si>
  <si>
    <t>Gross Weight PAL [kg]</t>
  </si>
  <si>
    <t>Deposit [€]
of full PAL</t>
  </si>
  <si>
    <t># TU
per layer</t>
  </si>
  <si>
    <t># Layers
per pallet</t>
  </si>
  <si>
    <t># TU
per pallet</t>
  </si>
  <si>
    <t>Length PAL (mm)</t>
  </si>
  <si>
    <t>Width PAL (mm)</t>
  </si>
  <si>
    <t>Height PAL [mm]</t>
  </si>
  <si>
    <t>Stacking 
factor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</si>
</sst>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b/>
      <sz val="10"/>
      <name val="Trebuchet MS"/>
      <family val="2"/>
    </font>
    <font>
      <sz val="10"/>
      <name val="Trebuchet MS"/>
      <family val="2"/>
    </font>
    <font>
      <sz val="10"/>
      <color rgb="FFFF0000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22" fontId="1" fillId="0" borderId="0" xfId="0" applyNumberFormat="1" applyFont="1" applyAlignment="1">
      <alignment horizontal="center"/>
    </xf>
    <xf numFmtId="0" fontId="1" fillId="3" borderId="2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1" fontId="1" fillId="3" borderId="7" xfId="0" applyNumberFormat="1" applyFont="1" applyFill="1" applyBorder="1" applyAlignment="1">
      <alignment horizontal="center"/>
    </xf>
    <xf numFmtId="1" fontId="1" fillId="3" borderId="7" xfId="0" applyNumberFormat="1" applyFont="1" applyFill="1" applyBorder="1" applyAlignment="1">
      <alignment horizontal="center" wrapText="1"/>
    </xf>
    <xf numFmtId="1" fontId="1" fillId="3" borderId="2" xfId="0" applyNumberFormat="1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" fontId="1" fillId="3" borderId="2" xfId="0" applyNumberFormat="1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" fillId="3" borderId="5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</cellXfs>
  <cellStyles count="1">
    <cellStyle name="Normal" xfId="0" builtinId="0"/>
  </cellStyles>
  <dxfs count="5">
    <dxf>
      <fill>
        <patternFill>
          <bgColor rgb="FFA6A6A6"/>
        </patternFill>
      </fill>
    </dxf>
    <dxf>
      <fill>
        <patternFill>
          <bgColor rgb="FFDCE6F1"/>
        </patternFill>
      </fill>
    </dxf>
    <dxf>
      <fill>
        <patternFill>
          <bgColor rgb="FFFF0000"/>
        </patternFill>
      </fill>
    </dxf>
    <dxf>
      <font>
        <color rgb="FF7030A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98222\Local%20Settings\Temporary%20Internet%20Files\Content.Outlook\7Z0D62I6\BOM%20Powerade%20Zero%20Berry%20Tropical%20FP-D-Q-0515%20000%20020311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cep.sharepoint.com/teams/NewProductIntroduction/30%20Working%20Documents/3050.%20Material%20Databases/305020.%20BNL%20SKU%20database/SKU%20DB%202/BE%20SKUdb.xlsx" TargetMode="External"/><Relationship Id="rId1" Type="http://schemas.openxmlformats.org/officeDocument/2006/relationships/externalLinkPath" Target="https://ccep.sharepoint.com/teams/NewProductIntroduction/30%20Working%20Documents/3050.%20Material%20Databases/305020.%20BNL%20SKU%20database/SKU%20DB%202/BE%20SKUd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Dunkirk (KO)"/>
      <sheetName val="Dongen (KO)"/>
      <sheetName val="Dunkirk (CCE EU)"/>
      <sheetName val="Dongen &amp; Toulouse (CCE EU)"/>
      <sheetName val="Dunkirk (CCE GB)"/>
      <sheetName val="Dongen (CCE GB)"/>
      <sheetName val="Table"/>
      <sheetName val="Summary Table"/>
      <sheetName val="NOTES"/>
      <sheetName val="Sheet1"/>
    </sheetNames>
    <sheetDataSet>
      <sheetData sheetId="0" refreshError="1">
        <row r="28">
          <cell r="B28">
            <v>1.00624</v>
          </cell>
        </row>
        <row r="35">
          <cell r="B35">
            <v>0.99895999999999996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SKU"/>
      <sheetName val="BE NON-Active"/>
      <sheetName val="BASIS numbers"/>
      <sheetName val="BE FICHE 1"/>
      <sheetName val="BE FICHE 2"/>
      <sheetName val="Legend"/>
      <sheetName val="Matrix"/>
    </sheetNames>
    <sheetDataSet>
      <sheetData sheetId="0">
        <row r="1">
          <cell r="A1" t="str">
            <v>SKU</v>
          </cell>
          <cell r="B1" t="str">
            <v>Legend see tab: Legend</v>
          </cell>
          <cell r="P1" t="str">
            <v>SINGLE UNIT (BOTTLE/CAN/POUCH/...)</v>
          </cell>
          <cell r="V1" t="str">
            <v>CONSUMER UNIT</v>
          </cell>
          <cell r="AC1" t="str">
            <v>TRADE UNIT</v>
          </cell>
          <cell r="AJ1" t="str">
            <v>PALLET</v>
          </cell>
          <cell r="AV1" t="str">
            <v>PRODUCTION PLANT</v>
          </cell>
          <cell r="BE1" t="str">
            <v>Other</v>
          </cell>
        </row>
        <row r="2">
          <cell r="A2" t="str">
            <v>SAP material code</v>
          </cell>
          <cell r="B2" t="str">
            <v>Basis SKU code</v>
          </cell>
          <cell r="C2" t="str">
            <v xml:space="preserve">Dutch article name </v>
          </cell>
          <cell r="D2" t="str">
            <v>French article name</v>
          </cell>
          <cell r="E2" t="str">
            <v>Brand</v>
          </cell>
          <cell r="F2" t="str">
            <v>Flavor</v>
          </cell>
          <cell r="G2" t="str">
            <v>Package</v>
          </cell>
          <cell r="H2" t="str">
            <v>AlcoholVol</v>
          </cell>
          <cell r="I2" t="str">
            <v>Delivery</v>
          </cell>
          <cell r="J2" t="str">
            <v>Promo</v>
          </cell>
          <cell r="K2" t="str">
            <v>Subunits/TU</v>
          </cell>
          <cell r="L2" t="str">
            <v>VAT</v>
          </cell>
          <cell r="M2" t="str">
            <v>Shelflife</v>
          </cell>
          <cell r="N2" t="str">
            <v>Shelflife Indicator END MONTH + # or with *= exact</v>
          </cell>
          <cell r="O2" t="str">
            <v>Quarantine</v>
          </cell>
          <cell r="P2" t="str">
            <v>Volume (litre)</v>
          </cell>
          <cell r="Q2" t="str">
            <v>EAN-code SU</v>
          </cell>
          <cell r="R2" t="str">
            <v>Dimensions SU [cm] (L x W x H)</v>
          </cell>
          <cell r="S2" t="str">
            <v>Net Weight SU [kg]</v>
          </cell>
          <cell r="T2" t="str">
            <v>Gross Weight SU [kg]</v>
          </cell>
          <cell r="U2" t="str">
            <v>Deposit SU [€]</v>
          </cell>
          <cell r="V2" t="str">
            <v>Content of CU</v>
          </cell>
          <cell r="W2" t="str">
            <v>Packaging CU</v>
          </cell>
          <cell r="X2" t="str">
            <v>EAN-code CU</v>
          </cell>
          <cell r="Y2" t="str">
            <v>Dimensions CU [cm] (L x W x H)</v>
          </cell>
          <cell r="Z2" t="str">
            <v>Net Weight CU [kg]</v>
          </cell>
          <cell r="AA2" t="str">
            <v>Gross Weight CU [kg]</v>
          </cell>
          <cell r="AB2" t="str">
            <v>Deposit CU [€]</v>
          </cell>
          <cell r="AC2" t="str">
            <v>Content of TU</v>
          </cell>
          <cell r="AD2" t="str">
            <v>Packaging TU</v>
          </cell>
          <cell r="AE2" t="str">
            <v>EAN-code TU</v>
          </cell>
          <cell r="AF2" t="str">
            <v>Dimensions TU [cm] (L x W x H)</v>
          </cell>
          <cell r="AG2" t="str">
            <v>Net Weight TU [kg]</v>
          </cell>
          <cell r="AH2" t="str">
            <v>Gross Weight TU [kg]</v>
          </cell>
          <cell r="AI2" t="str">
            <v>Deposit TU [€]</v>
          </cell>
          <cell r="AJ2" t="str">
            <v># TU per layer</v>
          </cell>
          <cell r="AK2" t="str">
            <v># Layers per pallet</v>
          </cell>
          <cell r="AL2" t="str">
            <v># TU per pallet</v>
          </cell>
          <cell r="AM2" t="str">
            <v>Length PAL [mm]</v>
          </cell>
          <cell r="AN2" t="str">
            <v>Width PAL [mm]</v>
          </cell>
          <cell r="AO2" t="str">
            <v>Height PAL [mm]</v>
          </cell>
          <cell r="AP2" t="str">
            <v>Net Weight PAL [kg]</v>
          </cell>
          <cell r="AQ2" t="str">
            <v>Gross Weight PAL [kg]</v>
          </cell>
          <cell r="AR2" t="str">
            <v>Stacking factor</v>
          </cell>
          <cell r="AS2" t="str">
            <v>Deposit [€] of full PAL</v>
          </cell>
          <cell r="AT2" t="str">
            <v>Pallet type</v>
          </cell>
          <cell r="AU2" t="str">
            <v>EAN-code PAL</v>
          </cell>
          <cell r="AV2" t="str">
            <v>Antwerp</v>
          </cell>
          <cell r="AW2" t="str">
            <v>Ghent</v>
          </cell>
          <cell r="AX2" t="str">
            <v>Dunkirk</v>
          </cell>
          <cell r="AY2" t="str">
            <v>Dongen</v>
          </cell>
          <cell r="AZ2" t="str">
            <v>CHDF</v>
          </cell>
          <cell r="BA2" t="str">
            <v>Other GB plants  (with 55*)</v>
          </cell>
          <cell r="BB2" t="str">
            <v>Other FR Plants (51*)</v>
          </cell>
          <cell r="BC2" t="str">
            <v>Other - MRP area</v>
          </cell>
          <cell r="BD2" t="str">
            <v>Contingency</v>
          </cell>
          <cell r="BE2" t="str">
            <v>Country of destination</v>
          </cell>
          <cell r="BF2" t="str">
            <v>Stop SKU</v>
          </cell>
          <cell r="BG2" t="str">
            <v>PSS</v>
          </cell>
          <cell r="BH2" t="str">
            <v>Commodity Code</v>
          </cell>
          <cell r="BI2" t="str">
            <v>Country of Origin</v>
          </cell>
          <cell r="BJ2" t="str">
            <v>Comments</v>
          </cell>
          <cell r="BK2" t="str">
            <v>PlantStatus</v>
          </cell>
          <cell r="BL2" t="str">
            <v>Min Cust Remaining sales days</v>
          </cell>
          <cell r="BM2" t="str">
            <v>Weight per unit applicable for Litter Tax</v>
          </cell>
        </row>
        <row r="3">
          <cell r="A3">
            <v>206805</v>
          </cell>
          <cell r="B3" t="str">
            <v>0364</v>
          </cell>
          <cell r="C3" t="str">
            <v>AQUARIUS DAILY LEMON PET 0.50L X12 INPUT CONTINGENCY</v>
          </cell>
          <cell r="D3" t="str">
            <v>AQUARIUS DAILY CITRON PET 0.50L X12 INPUT CONTINGENCY</v>
          </cell>
          <cell r="E3" t="str">
            <v>Aquarius</v>
          </cell>
          <cell r="F3" t="str">
            <v>Lemon</v>
          </cell>
          <cell r="G3" t="str">
            <v>PET</v>
          </cell>
          <cell r="H3" t="str">
            <v xml:space="preserve"> %</v>
          </cell>
          <cell r="I3" t="str">
            <v>12 x 0.5L</v>
          </cell>
          <cell r="J3" t="str">
            <v/>
          </cell>
          <cell r="K3">
            <v>12</v>
          </cell>
          <cell r="L3" t="str">
            <v>6% - 3%</v>
          </cell>
          <cell r="M3" t="str">
            <v>9</v>
          </cell>
          <cell r="N3" t="str">
            <v>M</v>
          </cell>
          <cell r="O3" t="str">
            <v>14</v>
          </cell>
          <cell r="P3">
            <v>0.5</v>
          </cell>
          <cell r="Q3" t="str">
            <v>50112784</v>
          </cell>
          <cell r="R3" t="str">
            <v>6.58 x 6.58 x 23.2</v>
          </cell>
          <cell r="S3">
            <v>0.51100000000000001</v>
          </cell>
          <cell r="T3">
            <v>0.54300000000000004</v>
          </cell>
          <cell r="U3">
            <v>0</v>
          </cell>
          <cell r="V3" t="str">
            <v>1 x 0.5L</v>
          </cell>
          <cell r="W3" t="str">
            <v>PET</v>
          </cell>
          <cell r="X3" t="str">
            <v>50112784</v>
          </cell>
          <cell r="Y3" t="str">
            <v>6.58 x 6.58 x 23.2</v>
          </cell>
          <cell r="Z3">
            <v>0.51100000000000001</v>
          </cell>
          <cell r="AA3">
            <v>0.54300000000000004</v>
          </cell>
          <cell r="AB3">
            <v>0</v>
          </cell>
          <cell r="AC3" t="str">
            <v>12 x 0.5L</v>
          </cell>
          <cell r="AD3" t="str">
            <v>SHRINKWRAPPED</v>
          </cell>
          <cell r="AE3" t="str">
            <v>5449000026491</v>
          </cell>
          <cell r="AF3" t="str">
            <v>26.3 x 19.7 x 23.2</v>
          </cell>
          <cell r="AG3">
            <v>6.1369999999999996</v>
          </cell>
          <cell r="AH3">
            <v>6.5419999999999998</v>
          </cell>
          <cell r="AI3">
            <v>0</v>
          </cell>
          <cell r="AJ3">
            <v>24</v>
          </cell>
          <cell r="AK3">
            <v>6</v>
          </cell>
          <cell r="AL3">
            <v>144</v>
          </cell>
          <cell r="AM3">
            <v>1200</v>
          </cell>
          <cell r="AN3">
            <v>1053</v>
          </cell>
          <cell r="AO3">
            <v>1570</v>
          </cell>
          <cell r="AP3">
            <v>883.72799999999995</v>
          </cell>
          <cell r="AQ3">
            <v>974.72299999999996</v>
          </cell>
          <cell r="AR3">
            <v>1</v>
          </cell>
          <cell r="AS3">
            <v>0</v>
          </cell>
          <cell r="AT3" t="str">
            <v>CHEP</v>
          </cell>
          <cell r="AU3" t="str">
            <v>5449000986368</v>
          </cell>
          <cell r="AV3" t="str">
            <v/>
          </cell>
          <cell r="AW3" t="str">
            <v/>
          </cell>
          <cell r="AX3" t="str">
            <v/>
          </cell>
          <cell r="AY3" t="str">
            <v/>
          </cell>
          <cell r="AZ3" t="str">
            <v/>
          </cell>
          <cell r="BA3" t="str">
            <v>Sidcup</v>
          </cell>
          <cell r="BB3" t="str">
            <v/>
          </cell>
          <cell r="BC3" t="str">
            <v>Arop (AROP); Cobega (COBE); Halle (HALL); Trianval (TRIA)</v>
          </cell>
          <cell r="BD3" t="str">
            <v/>
          </cell>
          <cell r="BE3" t="str">
            <v>BeLux</v>
          </cell>
          <cell r="BF3" t="str">
            <v/>
          </cell>
          <cell r="BG3" t="str">
            <v>PSS-16434</v>
          </cell>
          <cell r="BH3" t="str">
            <v>22021000</v>
          </cell>
          <cell r="BI3" t="str">
            <v>ES</v>
          </cell>
          <cell r="BJ3" t="str">
            <v xml:space="preserve"> </v>
          </cell>
          <cell r="BK3" t="str">
            <v>ZD</v>
          </cell>
          <cell r="BL3" t="str">
            <v>56</v>
          </cell>
          <cell r="BM3">
            <v>2.2100000000000002E-2</v>
          </cell>
        </row>
        <row r="4">
          <cell r="A4">
            <v>206806</v>
          </cell>
          <cell r="B4" t="str">
            <v>0365</v>
          </cell>
          <cell r="C4" t="str">
            <v>AQUARIUS DAILY ORANGE PET 0.50L X12 INPUT CONTINGENCY</v>
          </cell>
          <cell r="D4" t="str">
            <v>AQUARIUS DAILY ORANGE PET 0.50L X12 INPUT CONTINGENCY</v>
          </cell>
          <cell r="E4" t="str">
            <v>Aquarius</v>
          </cell>
          <cell r="F4" t="str">
            <v>Orange</v>
          </cell>
          <cell r="G4" t="str">
            <v>PET</v>
          </cell>
          <cell r="H4" t="str">
            <v xml:space="preserve"> %</v>
          </cell>
          <cell r="I4" t="str">
            <v>12 x 0.5L</v>
          </cell>
          <cell r="J4" t="str">
            <v/>
          </cell>
          <cell r="K4">
            <v>12</v>
          </cell>
          <cell r="L4" t="str">
            <v>6% - 3%</v>
          </cell>
          <cell r="M4" t="str">
            <v>9</v>
          </cell>
          <cell r="N4" t="str">
            <v>M</v>
          </cell>
          <cell r="O4" t="str">
            <v>14</v>
          </cell>
          <cell r="P4">
            <v>0.5</v>
          </cell>
          <cell r="Q4" t="str">
            <v>54490802</v>
          </cell>
          <cell r="R4" t="str">
            <v>6.58 x 6.58 x 23.2</v>
          </cell>
          <cell r="S4">
            <v>0.51400000000000001</v>
          </cell>
          <cell r="T4">
            <v>0.54600000000000004</v>
          </cell>
          <cell r="U4">
            <v>0</v>
          </cell>
          <cell r="V4" t="str">
            <v>1 x 0.5L</v>
          </cell>
          <cell r="W4" t="str">
            <v>PET</v>
          </cell>
          <cell r="X4" t="str">
            <v>54490802</v>
          </cell>
          <cell r="Y4" t="str">
            <v>6.58 x 6.58 x 23.2</v>
          </cell>
          <cell r="Z4">
            <v>0.51400000000000001</v>
          </cell>
          <cell r="AA4">
            <v>0.54600000000000004</v>
          </cell>
          <cell r="AB4">
            <v>0</v>
          </cell>
          <cell r="AC4" t="str">
            <v>12 x 0.5L</v>
          </cell>
          <cell r="AD4" t="str">
            <v>SHRINKWRAPPED</v>
          </cell>
          <cell r="AE4" t="str">
            <v>5449000036759</v>
          </cell>
          <cell r="AF4" t="str">
            <v>26.3 x 19.7 x 23.2</v>
          </cell>
          <cell r="AG4">
            <v>6.173</v>
          </cell>
          <cell r="AH4">
            <v>6.5780000000000003</v>
          </cell>
          <cell r="AI4">
            <v>0</v>
          </cell>
          <cell r="AJ4">
            <v>24</v>
          </cell>
          <cell r="AK4">
            <v>6</v>
          </cell>
          <cell r="AL4">
            <v>144</v>
          </cell>
          <cell r="AM4">
            <v>1200</v>
          </cell>
          <cell r="AN4">
            <v>1053</v>
          </cell>
          <cell r="AO4">
            <v>1570</v>
          </cell>
          <cell r="AP4">
            <v>888.91200000000003</v>
          </cell>
          <cell r="AQ4">
            <v>979.90700000000004</v>
          </cell>
          <cell r="AR4">
            <v>1</v>
          </cell>
          <cell r="AS4">
            <v>0</v>
          </cell>
          <cell r="AT4" t="str">
            <v>CHEP</v>
          </cell>
          <cell r="AU4" t="str">
            <v>5449000986351</v>
          </cell>
          <cell r="AV4" t="str">
            <v/>
          </cell>
          <cell r="AW4" t="str">
            <v/>
          </cell>
          <cell r="AX4" t="str">
            <v/>
          </cell>
          <cell r="AY4" t="str">
            <v/>
          </cell>
          <cell r="AZ4" t="str">
            <v/>
          </cell>
          <cell r="BA4" t="str">
            <v/>
          </cell>
          <cell r="BB4" t="str">
            <v/>
          </cell>
          <cell r="BC4" t="str">
            <v>Arop (AROP); Cobega (COBE); Halle (HALL); Le Village (VILL)</v>
          </cell>
          <cell r="BD4" t="str">
            <v/>
          </cell>
          <cell r="BE4" t="str">
            <v>BeLux</v>
          </cell>
          <cell r="BF4" t="str">
            <v/>
          </cell>
          <cell r="BG4" t="str">
            <v>PSS-16434</v>
          </cell>
          <cell r="BH4" t="str">
            <v>22021000</v>
          </cell>
          <cell r="BI4" t="str">
            <v>ES</v>
          </cell>
          <cell r="BJ4" t="str">
            <v xml:space="preserve"> </v>
          </cell>
          <cell r="BK4" t="str">
            <v>ZD</v>
          </cell>
          <cell r="BL4" t="str">
            <v>56</v>
          </cell>
          <cell r="BM4">
            <v>2.2100000000000002E-2</v>
          </cell>
        </row>
        <row r="5">
          <cell r="A5">
            <v>206807</v>
          </cell>
          <cell r="B5" t="str">
            <v>0352</v>
          </cell>
          <cell r="C5" t="str">
            <v>AQUARIUS DAILY RED PEACH PET 0.50L X12 INPUT CONTINGENCY</v>
          </cell>
          <cell r="D5" t="str">
            <v>AQUARIUS DAILY RED PEACH BOITE PET 0.50L X12 INPUT CONTINGENCY</v>
          </cell>
          <cell r="E5" t="str">
            <v>Aquarius</v>
          </cell>
          <cell r="F5" t="str">
            <v>Red Peach</v>
          </cell>
          <cell r="G5" t="str">
            <v>PET</v>
          </cell>
          <cell r="H5" t="str">
            <v xml:space="preserve"> %</v>
          </cell>
          <cell r="I5" t="str">
            <v>12 x 0.5L</v>
          </cell>
          <cell r="J5" t="str">
            <v/>
          </cell>
          <cell r="K5">
            <v>12</v>
          </cell>
          <cell r="L5" t="str">
            <v>6% - 3%</v>
          </cell>
          <cell r="M5" t="str">
            <v>9</v>
          </cell>
          <cell r="N5" t="str">
            <v>M</v>
          </cell>
          <cell r="O5" t="str">
            <v>14</v>
          </cell>
          <cell r="P5">
            <v>0.5</v>
          </cell>
          <cell r="Q5" t="str">
            <v>5449000131133</v>
          </cell>
          <cell r="R5" t="str">
            <v>6.58 x 6.58 x 23.2</v>
          </cell>
          <cell r="S5">
            <v>0.51300000000000001</v>
          </cell>
          <cell r="T5">
            <v>0.54500000000000004</v>
          </cell>
          <cell r="U5">
            <v>0</v>
          </cell>
          <cell r="V5" t="str">
            <v>1 x 0.5L</v>
          </cell>
          <cell r="W5" t="str">
            <v>PET</v>
          </cell>
          <cell r="X5" t="str">
            <v>5449000131133</v>
          </cell>
          <cell r="Y5" t="str">
            <v>6.58 x 6.58 x 23.2</v>
          </cell>
          <cell r="Z5">
            <v>0.51300000000000001</v>
          </cell>
          <cell r="AA5">
            <v>0.54500000000000004</v>
          </cell>
          <cell r="AB5">
            <v>0</v>
          </cell>
          <cell r="AC5" t="str">
            <v>12 x 0.5L</v>
          </cell>
          <cell r="AD5" t="str">
            <v>SHRINKWRAPPED</v>
          </cell>
          <cell r="AE5" t="str">
            <v>5449000139412</v>
          </cell>
          <cell r="AF5" t="str">
            <v>26.3 x 19.7 x 23.2</v>
          </cell>
          <cell r="AG5">
            <v>6.1609999999999996</v>
          </cell>
          <cell r="AH5">
            <v>6.5659999999999998</v>
          </cell>
          <cell r="AI5">
            <v>0</v>
          </cell>
          <cell r="AJ5">
            <v>24</v>
          </cell>
          <cell r="AK5">
            <v>6</v>
          </cell>
          <cell r="AL5">
            <v>144</v>
          </cell>
          <cell r="AM5">
            <v>1200</v>
          </cell>
          <cell r="AN5">
            <v>1053</v>
          </cell>
          <cell r="AO5">
            <v>1570</v>
          </cell>
          <cell r="AP5">
            <v>887.18399999999997</v>
          </cell>
          <cell r="AQ5">
            <v>978.17899999999997</v>
          </cell>
          <cell r="AR5">
            <v>1</v>
          </cell>
          <cell r="AS5">
            <v>0</v>
          </cell>
          <cell r="AT5" t="str">
            <v>CHEP</v>
          </cell>
          <cell r="AU5" t="str">
            <v>5449000986399</v>
          </cell>
          <cell r="AV5" t="str">
            <v/>
          </cell>
          <cell r="AW5" t="str">
            <v/>
          </cell>
          <cell r="AX5" t="str">
            <v/>
          </cell>
          <cell r="AY5" t="str">
            <v/>
          </cell>
          <cell r="AZ5" t="str">
            <v/>
          </cell>
          <cell r="BA5" t="str">
            <v/>
          </cell>
          <cell r="BB5" t="str">
            <v/>
          </cell>
          <cell r="BC5" t="str">
            <v>Halle (HALL)</v>
          </cell>
          <cell r="BD5" t="str">
            <v/>
          </cell>
          <cell r="BE5" t="str">
            <v>BeLux</v>
          </cell>
          <cell r="BF5" t="str">
            <v/>
          </cell>
          <cell r="BG5" t="str">
            <v>PSS-16434</v>
          </cell>
          <cell r="BH5" t="str">
            <v>22021000</v>
          </cell>
          <cell r="BI5" t="str">
            <v>ES</v>
          </cell>
          <cell r="BJ5" t="str">
            <v xml:space="preserve"> </v>
          </cell>
          <cell r="BK5" t="str">
            <v>ZD</v>
          </cell>
          <cell r="BL5" t="str">
            <v>56</v>
          </cell>
          <cell r="BM5">
            <v>2.2100000000000002E-2</v>
          </cell>
        </row>
        <row r="6">
          <cell r="A6">
            <v>208231</v>
          </cell>
          <cell r="B6" t="str">
            <v>0442</v>
          </cell>
          <cell r="C6" t="str">
            <v>FUZE TEA SPARKLING BLACK TEA PET 0.40L 6X4</v>
          </cell>
          <cell r="D6" t="str">
            <v>FUZE TEA SPARKLING BLACK TEA PET 0.40L 6X4</v>
          </cell>
          <cell r="E6" t="str">
            <v>Fuze tea</v>
          </cell>
          <cell r="F6" t="str">
            <v>Sparkling Black tea</v>
          </cell>
          <cell r="G6" t="str">
            <v>PET</v>
          </cell>
          <cell r="H6" t="str">
            <v xml:space="preserve"> %</v>
          </cell>
          <cell r="I6" t="str">
            <v>6 x 4 x 0.4L</v>
          </cell>
          <cell r="J6" t="str">
            <v/>
          </cell>
          <cell r="K6">
            <v>24</v>
          </cell>
          <cell r="L6" t="str">
            <v>6% - 3%</v>
          </cell>
          <cell r="M6" t="str">
            <v>4</v>
          </cell>
          <cell r="N6" t="str">
            <v>M</v>
          </cell>
          <cell r="O6" t="str">
            <v>0</v>
          </cell>
          <cell r="P6">
            <v>0.4</v>
          </cell>
          <cell r="Q6" t="str">
            <v>5449000237934</v>
          </cell>
          <cell r="R6" t="str">
            <v>6.31 x 6.31 x 20.5</v>
          </cell>
          <cell r="S6">
            <v>0.40600000000000003</v>
          </cell>
          <cell r="T6">
            <v>0.42699999999999999</v>
          </cell>
          <cell r="U6">
            <v>0</v>
          </cell>
          <cell r="V6" t="str">
            <v>4 x 0.4L</v>
          </cell>
          <cell r="W6" t="str">
            <v>SHRINK</v>
          </cell>
          <cell r="X6" t="str">
            <v>5449000237941</v>
          </cell>
          <cell r="Y6" t="str">
            <v>12.7 x 12.7 x 20.6</v>
          </cell>
          <cell r="Z6">
            <v>1.625</v>
          </cell>
          <cell r="AA6">
            <v>1.716</v>
          </cell>
          <cell r="AB6">
            <v>0</v>
          </cell>
          <cell r="AC6" t="str">
            <v>6 x 4 x 0.4L</v>
          </cell>
          <cell r="AD6" t="str">
            <v>SHRINKWRAP OVER SHRINKWRAP</v>
          </cell>
          <cell r="AE6" t="str">
            <v>5449000237958</v>
          </cell>
          <cell r="AF6" t="str">
            <v>38 x 25.3 x 20.7</v>
          </cell>
          <cell r="AG6">
            <v>9.75</v>
          </cell>
          <cell r="AH6">
            <v>10.317</v>
          </cell>
          <cell r="AI6">
            <v>0</v>
          </cell>
          <cell r="AJ6">
            <v>12</v>
          </cell>
          <cell r="AK6">
            <v>7</v>
          </cell>
          <cell r="AL6">
            <v>84</v>
          </cell>
          <cell r="AM6">
            <v>1200</v>
          </cell>
          <cell r="AN6">
            <v>1013</v>
          </cell>
          <cell r="AO6">
            <v>1612</v>
          </cell>
          <cell r="AP6">
            <v>819</v>
          </cell>
          <cell r="AQ6">
            <v>897.03099999999995</v>
          </cell>
          <cell r="AR6">
            <v>2</v>
          </cell>
          <cell r="AS6">
            <v>0</v>
          </cell>
          <cell r="AT6" t="str">
            <v>CHEP</v>
          </cell>
          <cell r="AU6" t="str">
            <v>5449000669247</v>
          </cell>
          <cell r="AV6" t="str">
            <v/>
          </cell>
          <cell r="AW6" t="str">
            <v/>
          </cell>
          <cell r="AX6" t="str">
            <v/>
          </cell>
          <cell r="AY6" t="str">
            <v>DON</v>
          </cell>
          <cell r="AZ6" t="str">
            <v/>
          </cell>
          <cell r="BA6" t="str">
            <v/>
          </cell>
          <cell r="BB6" t="str">
            <v/>
          </cell>
          <cell r="BC6" t="str">
            <v/>
          </cell>
          <cell r="BD6" t="str">
            <v/>
          </cell>
          <cell r="BE6" t="str">
            <v>BeLux</v>
          </cell>
          <cell r="BF6" t="str">
            <v/>
          </cell>
          <cell r="BG6" t="str">
            <v>PSS-14024</v>
          </cell>
          <cell r="BH6" t="str">
            <v>22021000</v>
          </cell>
          <cell r="BI6" t="str">
            <v>NL</v>
          </cell>
          <cell r="BJ6" t="str">
            <v/>
          </cell>
          <cell r="BK6" t="str">
            <v>ZD</v>
          </cell>
          <cell r="BL6" t="str">
            <v>56</v>
          </cell>
          <cell r="BM6">
            <v>2.2699999999999998E-2</v>
          </cell>
        </row>
        <row r="7">
          <cell r="A7">
            <v>208235</v>
          </cell>
          <cell r="B7" t="str">
            <v>0357</v>
          </cell>
          <cell r="C7" t="str">
            <v>FUZE TEA SPARKLING BLACK TEA GLAS 0.20L X24</v>
          </cell>
          <cell r="D7" t="str">
            <v>FUZE TEA SPARKLING BLACK TEA VERRE 0.20L X24</v>
          </cell>
          <cell r="E7" t="str">
            <v>Fuze tea</v>
          </cell>
          <cell r="F7" t="str">
            <v>Sparkling Black tea</v>
          </cell>
          <cell r="G7" t="str">
            <v>REF. GLASS</v>
          </cell>
          <cell r="H7" t="str">
            <v xml:space="preserve"> %</v>
          </cell>
          <cell r="I7" t="str">
            <v>24 x 0.2L</v>
          </cell>
          <cell r="J7" t="str">
            <v/>
          </cell>
          <cell r="K7">
            <v>24</v>
          </cell>
          <cell r="L7" t="str">
            <v>6% - 3%</v>
          </cell>
          <cell r="M7" t="str">
            <v>12</v>
          </cell>
          <cell r="N7" t="str">
            <v>M</v>
          </cell>
          <cell r="O7" t="str">
            <v>1</v>
          </cell>
          <cell r="P7">
            <v>0.2</v>
          </cell>
          <cell r="Q7" t="str">
            <v>54008175</v>
          </cell>
          <cell r="R7" t="str">
            <v>5.9 x 5.9 x 19.9</v>
          </cell>
          <cell r="S7">
            <v>0.20300000000000001</v>
          </cell>
          <cell r="T7">
            <v>0.56299999999999994</v>
          </cell>
          <cell r="U7">
            <v>0.1</v>
          </cell>
          <cell r="V7" t="str">
            <v>1 x 0.2L</v>
          </cell>
          <cell r="W7" t="str">
            <v xml:space="preserve">REF. GLASS  </v>
          </cell>
          <cell r="X7" t="str">
            <v>54008175</v>
          </cell>
          <cell r="Y7" t="str">
            <v>5.9 x 5.9 x 19.9</v>
          </cell>
          <cell r="Z7">
            <v>0.20300000000000001</v>
          </cell>
          <cell r="AA7">
            <v>0.56299999999999994</v>
          </cell>
          <cell r="AB7">
            <v>0.1</v>
          </cell>
          <cell r="AC7" t="str">
            <v>24 x 0.2L</v>
          </cell>
          <cell r="AD7" t="str">
            <v>CASE</v>
          </cell>
          <cell r="AE7" t="str">
            <v>5449000237965</v>
          </cell>
          <cell r="AF7" t="str">
            <v>40 x 30 x 23</v>
          </cell>
          <cell r="AG7">
            <v>4.875</v>
          </cell>
          <cell r="AH7">
            <v>15.315</v>
          </cell>
          <cell r="AI7">
            <v>5</v>
          </cell>
          <cell r="AJ7">
            <v>10</v>
          </cell>
          <cell r="AK7">
            <v>7</v>
          </cell>
          <cell r="AL7">
            <v>70</v>
          </cell>
          <cell r="AM7">
            <v>1200</v>
          </cell>
          <cell r="AN7">
            <v>1000</v>
          </cell>
          <cell r="AO7">
            <v>1773</v>
          </cell>
          <cell r="AP7">
            <v>341.25</v>
          </cell>
          <cell r="AQ7">
            <v>1102.1420000000001</v>
          </cell>
          <cell r="AR7">
            <v>3</v>
          </cell>
          <cell r="AS7">
            <v>350</v>
          </cell>
          <cell r="AT7" t="str">
            <v>CHEP</v>
          </cell>
          <cell r="AU7" t="str">
            <v>5449000669254</v>
          </cell>
          <cell r="AV7" t="str">
            <v/>
          </cell>
          <cell r="AW7" t="str">
            <v>GHE</v>
          </cell>
          <cell r="AX7" t="str">
            <v/>
          </cell>
          <cell r="AY7" t="str">
            <v/>
          </cell>
          <cell r="AZ7" t="str">
            <v/>
          </cell>
          <cell r="BA7" t="str">
            <v/>
          </cell>
          <cell r="BB7" t="str">
            <v/>
          </cell>
          <cell r="BC7" t="str">
            <v/>
          </cell>
          <cell r="BD7" t="str">
            <v/>
          </cell>
          <cell r="BE7" t="str">
            <v>BeLux</v>
          </cell>
          <cell r="BF7" t="str">
            <v/>
          </cell>
          <cell r="BG7" t="str">
            <v>PSS-14075</v>
          </cell>
          <cell r="BH7" t="str">
            <v>22021000</v>
          </cell>
          <cell r="BI7" t="str">
            <v>BE</v>
          </cell>
          <cell r="BJ7" t="str">
            <v/>
          </cell>
          <cell r="BK7" t="str">
            <v>ZD</v>
          </cell>
          <cell r="BL7" t="str">
            <v>56</v>
          </cell>
          <cell r="BM7" t="str">
            <v/>
          </cell>
        </row>
        <row r="8">
          <cell r="A8">
            <v>208265</v>
          </cell>
          <cell r="B8" t="str">
            <v>0377</v>
          </cell>
          <cell r="C8" t="str">
            <v>FUZE TEA BLACK TEA PEACH HIBISCUS GLAS 0.20L X24</v>
          </cell>
          <cell r="D8" t="str">
            <v>FUZE TEA BLACK TEA PEACH HIBISCUS VERRE 0.20L X24</v>
          </cell>
          <cell r="E8" t="str">
            <v>Fuze tea</v>
          </cell>
          <cell r="F8" t="str">
            <v xml:space="preserve">Black Tea Peach Hibiscus </v>
          </cell>
          <cell r="G8" t="str">
            <v>REF. GLASS</v>
          </cell>
          <cell r="H8" t="str">
            <v xml:space="preserve"> %</v>
          </cell>
          <cell r="I8" t="str">
            <v>24 x 0.2L</v>
          </cell>
          <cell r="J8" t="str">
            <v/>
          </cell>
          <cell r="K8">
            <v>24</v>
          </cell>
          <cell r="L8" t="str">
            <v>6% - 3%</v>
          </cell>
          <cell r="M8" t="str">
            <v>12</v>
          </cell>
          <cell r="N8" t="str">
            <v>M</v>
          </cell>
          <cell r="O8" t="str">
            <v>1</v>
          </cell>
          <cell r="P8">
            <v>0.2</v>
          </cell>
          <cell r="Q8" t="str">
            <v>87303612</v>
          </cell>
          <cell r="R8" t="str">
            <v>5.9 x 5.9 x 19.9</v>
          </cell>
          <cell r="S8">
            <v>0.20300000000000001</v>
          </cell>
          <cell r="T8">
            <v>0.56299999999999994</v>
          </cell>
          <cell r="U8">
            <v>0.1</v>
          </cell>
          <cell r="V8" t="str">
            <v>1 x 0.2L</v>
          </cell>
          <cell r="W8" t="str">
            <v xml:space="preserve">REF. GLASS  </v>
          </cell>
          <cell r="X8" t="str">
            <v>87303612</v>
          </cell>
          <cell r="Y8" t="str">
            <v>5.9 x 5.9 x 19.9</v>
          </cell>
          <cell r="Z8">
            <v>0.20300000000000001</v>
          </cell>
          <cell r="AA8">
            <v>0.56299999999999994</v>
          </cell>
          <cell r="AB8">
            <v>0.1</v>
          </cell>
          <cell r="AC8" t="str">
            <v>24 x 0.2L</v>
          </cell>
          <cell r="AD8" t="str">
            <v>CASE</v>
          </cell>
          <cell r="AE8" t="str">
            <v>5449000238498</v>
          </cell>
          <cell r="AF8" t="str">
            <v>40 x 30 x 23</v>
          </cell>
          <cell r="AG8">
            <v>4.8730000000000002</v>
          </cell>
          <cell r="AH8">
            <v>15.313000000000001</v>
          </cell>
          <cell r="AI8">
            <v>5</v>
          </cell>
          <cell r="AJ8">
            <v>10</v>
          </cell>
          <cell r="AK8">
            <v>7</v>
          </cell>
          <cell r="AL8">
            <v>70</v>
          </cell>
          <cell r="AM8">
            <v>1200</v>
          </cell>
          <cell r="AN8">
            <v>1000</v>
          </cell>
          <cell r="AO8">
            <v>1773</v>
          </cell>
          <cell r="AP8">
            <v>341.11</v>
          </cell>
          <cell r="AQ8">
            <v>1102.021</v>
          </cell>
          <cell r="AR8">
            <v>3</v>
          </cell>
          <cell r="AS8">
            <v>350</v>
          </cell>
          <cell r="AT8" t="str">
            <v>CHEP</v>
          </cell>
          <cell r="AU8" t="str">
            <v>5449000669735</v>
          </cell>
          <cell r="AV8" t="str">
            <v/>
          </cell>
          <cell r="AW8" t="str">
            <v>GHE</v>
          </cell>
          <cell r="AX8" t="str">
            <v/>
          </cell>
          <cell r="AY8" t="str">
            <v/>
          </cell>
          <cell r="AZ8" t="str">
            <v/>
          </cell>
          <cell r="BA8" t="str">
            <v/>
          </cell>
          <cell r="BB8" t="str">
            <v/>
          </cell>
          <cell r="BC8" t="str">
            <v/>
          </cell>
          <cell r="BD8" t="str">
            <v/>
          </cell>
          <cell r="BE8" t="str">
            <v>BeLux</v>
          </cell>
          <cell r="BF8" t="str">
            <v/>
          </cell>
          <cell r="BG8" t="str">
            <v>PSS-14075</v>
          </cell>
          <cell r="BH8" t="str">
            <v>22021000</v>
          </cell>
          <cell r="BI8" t="str">
            <v>BE</v>
          </cell>
          <cell r="BJ8" t="str">
            <v/>
          </cell>
          <cell r="BK8" t="str">
            <v>ZD</v>
          </cell>
          <cell r="BL8" t="str">
            <v>56</v>
          </cell>
          <cell r="BM8" t="str">
            <v/>
          </cell>
        </row>
        <row r="9">
          <cell r="A9">
            <v>211010</v>
          </cell>
          <cell r="B9" t="str">
            <v>0387</v>
          </cell>
          <cell r="C9" t="str">
            <v xml:space="preserve">FUZE TEA SPARKLING BLACK TEA BIB 5L X 1 </v>
          </cell>
          <cell r="D9" t="str">
            <v xml:space="preserve"> FUZE TEA SPARKLING BLACK TEA BIB 5L X 1</v>
          </cell>
          <cell r="E9" t="str">
            <v>Fuze tea</v>
          </cell>
          <cell r="F9" t="str">
            <v>Sparkling Black tea</v>
          </cell>
          <cell r="G9" t="str">
            <v>BIB</v>
          </cell>
          <cell r="H9" t="str">
            <v xml:space="preserve"> %</v>
          </cell>
          <cell r="I9" t="str">
            <v>1 x 5L</v>
          </cell>
          <cell r="J9" t="str">
            <v/>
          </cell>
          <cell r="K9">
            <v>1</v>
          </cell>
          <cell r="L9" t="str">
            <v>6% - 3%</v>
          </cell>
          <cell r="M9" t="str">
            <v>120</v>
          </cell>
          <cell r="N9" t="str">
            <v>D</v>
          </cell>
          <cell r="O9" t="str">
            <v>0</v>
          </cell>
          <cell r="P9">
            <v>5</v>
          </cell>
          <cell r="Q9" t="str">
            <v>5449000238979</v>
          </cell>
          <cell r="R9" t="str">
            <v>25 x 18.4 x 15.1</v>
          </cell>
          <cell r="S9">
            <v>5.2060000000000004</v>
          </cell>
          <cell r="T9">
            <v>5.5060000000000002</v>
          </cell>
          <cell r="U9">
            <v>0</v>
          </cell>
          <cell r="V9" t="str">
            <v>1 x 5L</v>
          </cell>
          <cell r="W9" t="str">
            <v>BIB</v>
          </cell>
          <cell r="X9" t="str">
            <v>5449000238979</v>
          </cell>
          <cell r="Y9" t="str">
            <v>25 x 18.4 x 15.1</v>
          </cell>
          <cell r="Z9">
            <v>5.2060000000000004</v>
          </cell>
          <cell r="AA9">
            <v>5.5060000000000002</v>
          </cell>
          <cell r="AB9">
            <v>0</v>
          </cell>
          <cell r="AC9" t="str">
            <v>1 x 5L</v>
          </cell>
          <cell r="AD9" t="str">
            <v>BIB</v>
          </cell>
          <cell r="AE9" t="str">
            <v>5449000238979</v>
          </cell>
          <cell r="AF9" t="str">
            <v>25 x 18.4 x 15.1</v>
          </cell>
          <cell r="AG9">
            <v>5.2060000000000004</v>
          </cell>
          <cell r="AH9">
            <v>5.5060000000000002</v>
          </cell>
          <cell r="AI9">
            <v>0</v>
          </cell>
          <cell r="AJ9">
            <v>23</v>
          </cell>
          <cell r="AK9">
            <v>4</v>
          </cell>
          <cell r="AL9">
            <v>92</v>
          </cell>
          <cell r="AM9">
            <v>1200</v>
          </cell>
          <cell r="AN9">
            <v>1000</v>
          </cell>
          <cell r="AO9">
            <v>770</v>
          </cell>
          <cell r="AP9">
            <v>478.952</v>
          </cell>
          <cell r="AQ9">
            <v>537.14800000000002</v>
          </cell>
          <cell r="AR9">
            <v>1</v>
          </cell>
          <cell r="AS9">
            <v>0</v>
          </cell>
          <cell r="AT9" t="str">
            <v>CHEP</v>
          </cell>
          <cell r="AU9" t="str">
            <v>5449000670021</v>
          </cell>
          <cell r="AV9" t="str">
            <v/>
          </cell>
          <cell r="AW9" t="str">
            <v/>
          </cell>
          <cell r="AX9" t="str">
            <v/>
          </cell>
          <cell r="AY9" t="str">
            <v>DON</v>
          </cell>
          <cell r="AZ9" t="str">
            <v/>
          </cell>
          <cell r="BA9" t="str">
            <v/>
          </cell>
          <cell r="BB9" t="str">
            <v/>
          </cell>
          <cell r="BC9" t="str">
            <v/>
          </cell>
          <cell r="BD9" t="str">
            <v/>
          </cell>
          <cell r="BE9" t="str">
            <v>BeLux</v>
          </cell>
          <cell r="BF9" t="str">
            <v/>
          </cell>
          <cell r="BG9" t="str">
            <v>PSS-12758</v>
          </cell>
          <cell r="BH9" t="str">
            <v>21069098</v>
          </cell>
          <cell r="BI9" t="str">
            <v>NL</v>
          </cell>
          <cell r="BJ9" t="str">
            <v/>
          </cell>
          <cell r="BK9" t="str">
            <v>ZD</v>
          </cell>
          <cell r="BL9" t="str">
            <v>42</v>
          </cell>
          <cell r="BM9" t="str">
            <v/>
          </cell>
        </row>
        <row r="10">
          <cell r="A10">
            <v>216581</v>
          </cell>
          <cell r="B10" t="str">
            <v>0803</v>
          </cell>
          <cell r="C10" t="str">
            <v>SPRITE PET 1.5L X6 HP INDUSTRIAL</v>
          </cell>
          <cell r="D10" t="str">
            <v>SPRITE PET 1.5L X6 HP INDUSTRIAL</v>
          </cell>
          <cell r="E10" t="str">
            <v>Sprite</v>
          </cell>
          <cell r="F10" t="str">
            <v/>
          </cell>
          <cell r="G10" t="str">
            <v>PET</v>
          </cell>
          <cell r="H10" t="str">
            <v xml:space="preserve"> %</v>
          </cell>
          <cell r="I10" t="str">
            <v>44 x 6 x 1.5L</v>
          </cell>
          <cell r="J10" t="str">
            <v/>
          </cell>
          <cell r="K10">
            <v>264</v>
          </cell>
          <cell r="L10" t="str">
            <v>6% - 3%</v>
          </cell>
          <cell r="M10" t="str">
            <v>6</v>
          </cell>
          <cell r="N10" t="str">
            <v>M</v>
          </cell>
          <cell r="O10" t="str">
            <v>0</v>
          </cell>
          <cell r="P10">
            <v>1.5</v>
          </cell>
          <cell r="Q10" t="str">
            <v>5449000012203</v>
          </cell>
          <cell r="R10" t="str">
            <v>9.48 x 9.48 x 31.3</v>
          </cell>
          <cell r="S10">
            <v>1.5349999999999999</v>
          </cell>
          <cell r="T10">
            <v>1.5780000000000001</v>
          </cell>
          <cell r="U10">
            <v>0</v>
          </cell>
          <cell r="V10" t="str">
            <v>6 x 1.5L</v>
          </cell>
          <cell r="W10" t="str">
            <v>SHRINK</v>
          </cell>
          <cell r="X10" t="str">
            <v>5449000053534</v>
          </cell>
          <cell r="Y10" t="str">
            <v>28.43 x 18.95 x 31.6</v>
          </cell>
          <cell r="Z10">
            <v>9.2119999999999997</v>
          </cell>
          <cell r="AA10">
            <v>9.4860000000000007</v>
          </cell>
          <cell r="AB10">
            <v>0</v>
          </cell>
          <cell r="AC10" t="str">
            <v>44 x 6 x 1.5L</v>
          </cell>
          <cell r="AD10" t="str">
            <v>HALF PALLET</v>
          </cell>
          <cell r="AE10" t="str">
            <v>5449000672087</v>
          </cell>
          <cell r="AF10" t="str">
            <v>104.2 x 60 x 143.8</v>
          </cell>
          <cell r="AG10">
            <v>405.32799999999997</v>
          </cell>
          <cell r="AH10">
            <v>433.27699999999999</v>
          </cell>
          <cell r="AI10">
            <v>0</v>
          </cell>
          <cell r="AJ10">
            <v>2</v>
          </cell>
          <cell r="AK10">
            <v>1</v>
          </cell>
          <cell r="AL10">
            <v>2</v>
          </cell>
          <cell r="AM10">
            <v>1200</v>
          </cell>
          <cell r="AN10">
            <v>1042</v>
          </cell>
          <cell r="AO10">
            <v>1590</v>
          </cell>
          <cell r="AP10">
            <v>810.65599999999995</v>
          </cell>
          <cell r="AQ10">
            <v>896.553</v>
          </cell>
          <cell r="AR10">
            <v>2</v>
          </cell>
          <cell r="AS10">
            <v>0</v>
          </cell>
          <cell r="AT10" t="str">
            <v>1xCHEP + 2x1/2 CHEP</v>
          </cell>
          <cell r="AU10" t="str">
            <v>5449000672094</v>
          </cell>
          <cell r="AV10" t="str">
            <v/>
          </cell>
          <cell r="AW10" t="str">
            <v/>
          </cell>
          <cell r="AX10" t="str">
            <v/>
          </cell>
          <cell r="AY10" t="str">
            <v/>
          </cell>
          <cell r="AZ10" t="str">
            <v/>
          </cell>
          <cell r="BA10" t="str">
            <v/>
          </cell>
          <cell r="BB10" t="str">
            <v/>
          </cell>
          <cell r="BC10" t="str">
            <v>Antwerp Repack (ANTW)</v>
          </cell>
          <cell r="BD10" t="str">
            <v/>
          </cell>
          <cell r="BE10" t="str">
            <v>BeLux</v>
          </cell>
          <cell r="BF10" t="str">
            <v/>
          </cell>
          <cell r="BG10" t="str">
            <v>PSS-14338</v>
          </cell>
          <cell r="BH10" t="str">
            <v>22021000</v>
          </cell>
          <cell r="BI10" t="str">
            <v>BE</v>
          </cell>
          <cell r="BJ10" t="str">
            <v/>
          </cell>
          <cell r="BK10" t="str">
            <v>ZD</v>
          </cell>
          <cell r="BL10" t="str">
            <v>56</v>
          </cell>
          <cell r="BM10">
            <v>3.9520000000000007E-2</v>
          </cell>
        </row>
        <row r="11">
          <cell r="A11">
            <v>216583</v>
          </cell>
          <cell r="B11" t="str">
            <v>0802</v>
          </cell>
          <cell r="C11" t="str">
            <v>FANTA ORANGE PET 1.5L X6 HP INDUSTRIAL</v>
          </cell>
          <cell r="D11" t="str">
            <v>FANTA ORANGE PET 1.5L X6 HP INDUSTRIAL</v>
          </cell>
          <cell r="E11" t="str">
            <v>Fanta</v>
          </cell>
          <cell r="F11" t="str">
            <v>Orange</v>
          </cell>
          <cell r="G11" t="str">
            <v>PET</v>
          </cell>
          <cell r="H11" t="str">
            <v xml:space="preserve"> %</v>
          </cell>
          <cell r="I11" t="str">
            <v>44 x 6 x 1.5L</v>
          </cell>
          <cell r="J11" t="str">
            <v/>
          </cell>
          <cell r="K11">
            <v>264</v>
          </cell>
          <cell r="L11" t="str">
            <v>6% - 3%</v>
          </cell>
          <cell r="M11" t="str">
            <v>6</v>
          </cell>
          <cell r="N11" t="str">
            <v>M</v>
          </cell>
          <cell r="O11" t="str">
            <v>0</v>
          </cell>
          <cell r="P11">
            <v>1.5</v>
          </cell>
          <cell r="Q11" t="str">
            <v>5449000052926</v>
          </cell>
          <cell r="R11" t="str">
            <v>9.48 x 9.48 x 31.3</v>
          </cell>
          <cell r="S11">
            <v>1.5649999999999999</v>
          </cell>
          <cell r="T11">
            <v>1.6080000000000001</v>
          </cell>
          <cell r="U11">
            <v>0</v>
          </cell>
          <cell r="V11" t="str">
            <v>6 x 1.5L</v>
          </cell>
          <cell r="W11" t="str">
            <v>SHRINK</v>
          </cell>
          <cell r="X11" t="str">
            <v>5449000053527</v>
          </cell>
          <cell r="Y11" t="str">
            <v>28.43 x 18.95 x 31.6</v>
          </cell>
          <cell r="Z11">
            <v>9.39</v>
          </cell>
          <cell r="AA11">
            <v>9.6639999999999997</v>
          </cell>
          <cell r="AB11">
            <v>0</v>
          </cell>
          <cell r="AC11" t="str">
            <v>44 x 6 x 1.5L</v>
          </cell>
          <cell r="AD11" t="str">
            <v>HALF PALLET</v>
          </cell>
          <cell r="AE11" t="str">
            <v>5449000672100</v>
          </cell>
          <cell r="AF11" t="str">
            <v>104.2 x 60 x 143.8</v>
          </cell>
          <cell r="AG11">
            <v>413.16</v>
          </cell>
          <cell r="AH11">
            <v>441.08600000000001</v>
          </cell>
          <cell r="AI11">
            <v>0</v>
          </cell>
          <cell r="AJ11">
            <v>2</v>
          </cell>
          <cell r="AK11">
            <v>1</v>
          </cell>
          <cell r="AL11">
            <v>2</v>
          </cell>
          <cell r="AM11">
            <v>1200</v>
          </cell>
          <cell r="AN11">
            <v>1042</v>
          </cell>
          <cell r="AO11">
            <v>1590</v>
          </cell>
          <cell r="AP11">
            <v>826.32</v>
          </cell>
          <cell r="AQ11">
            <v>912.17100000000005</v>
          </cell>
          <cell r="AR11">
            <v>2</v>
          </cell>
          <cell r="AS11">
            <v>0</v>
          </cell>
          <cell r="AT11" t="str">
            <v>1xCHEP + 2x1/2 CHEP</v>
          </cell>
          <cell r="AU11" t="str">
            <v>5449000672117</v>
          </cell>
          <cell r="AV11" t="str">
            <v>ANT</v>
          </cell>
          <cell r="AW11" t="str">
            <v/>
          </cell>
          <cell r="AX11" t="str">
            <v/>
          </cell>
          <cell r="AY11" t="str">
            <v/>
          </cell>
          <cell r="AZ11" t="str">
            <v/>
          </cell>
          <cell r="BA11" t="str">
            <v/>
          </cell>
          <cell r="BB11" t="str">
            <v/>
          </cell>
          <cell r="BC11" t="str">
            <v/>
          </cell>
          <cell r="BD11" t="str">
            <v/>
          </cell>
          <cell r="BE11" t="str">
            <v>BeLux</v>
          </cell>
          <cell r="BF11" t="str">
            <v/>
          </cell>
          <cell r="BG11" t="str">
            <v>PSS-14338</v>
          </cell>
          <cell r="BH11" t="str">
            <v>22021000</v>
          </cell>
          <cell r="BI11" t="str">
            <v>BE</v>
          </cell>
          <cell r="BJ11" t="str">
            <v/>
          </cell>
          <cell r="BK11" t="str">
            <v>ZD</v>
          </cell>
          <cell r="BL11" t="str">
            <v>56</v>
          </cell>
          <cell r="BM11">
            <v>3.9348000000000001E-2</v>
          </cell>
        </row>
        <row r="12">
          <cell r="A12">
            <v>217266</v>
          </cell>
          <cell r="B12" t="str">
            <v>0804</v>
          </cell>
          <cell r="C12" t="str">
            <v>MONSTER PIPELINE PUNCH BLIK 0.50L X24</v>
          </cell>
          <cell r="D12" t="str">
            <v>MONSTER PIPELINE PUNCH BOITE 0.50L X24</v>
          </cell>
          <cell r="E12" t="str">
            <v>Monster</v>
          </cell>
          <cell r="F12" t="str">
            <v>Pipeline Punch</v>
          </cell>
          <cell r="G12" t="str">
            <v xml:space="preserve">CAN </v>
          </cell>
          <cell r="H12" t="str">
            <v xml:space="preserve"> %</v>
          </cell>
          <cell r="I12" t="str">
            <v>24 x 0.5L</v>
          </cell>
          <cell r="J12" t="str">
            <v/>
          </cell>
          <cell r="K12">
            <v>24</v>
          </cell>
          <cell r="L12" t="str">
            <v>6% - 3%</v>
          </cell>
          <cell r="M12" t="str">
            <v>24</v>
          </cell>
          <cell r="N12" t="str">
            <v>M</v>
          </cell>
          <cell r="O12" t="str">
            <v>8</v>
          </cell>
          <cell r="P12">
            <v>0.5</v>
          </cell>
          <cell r="Q12" t="str">
            <v>5060517883539</v>
          </cell>
          <cell r="R12" t="str">
            <v>6.65 x 6.65 x 16.8</v>
          </cell>
          <cell r="S12">
            <v>0.52100000000000002</v>
          </cell>
          <cell r="T12">
            <v>0.53700000000000003</v>
          </cell>
          <cell r="U12">
            <v>0</v>
          </cell>
          <cell r="V12" t="str">
            <v>1 x 0.5L</v>
          </cell>
          <cell r="W12" t="str">
            <v>CAN</v>
          </cell>
          <cell r="X12" t="str">
            <v>5060517883539</v>
          </cell>
          <cell r="Y12" t="str">
            <v>6.65 x 6.65 x 16.8</v>
          </cell>
          <cell r="Z12">
            <v>0.52100000000000002</v>
          </cell>
          <cell r="AA12">
            <v>0.53700000000000003</v>
          </cell>
          <cell r="AB12">
            <v>0</v>
          </cell>
          <cell r="AC12" t="str">
            <v>24 x 0.5L</v>
          </cell>
          <cell r="AD12" t="str">
            <v>TRAY WITH SHRINK</v>
          </cell>
          <cell r="AE12" t="str">
            <v>5060517883546</v>
          </cell>
          <cell r="AF12" t="str">
            <v>40.5 x 27.2 x 17.1</v>
          </cell>
          <cell r="AG12">
            <v>12.499000000000001</v>
          </cell>
          <cell r="AH12">
            <v>12.989000000000001</v>
          </cell>
          <cell r="AI12">
            <v>0</v>
          </cell>
          <cell r="AJ12">
            <v>10</v>
          </cell>
          <cell r="AK12">
            <v>8</v>
          </cell>
          <cell r="AL12">
            <v>80</v>
          </cell>
          <cell r="AM12">
            <v>1217</v>
          </cell>
          <cell r="AN12">
            <v>1000</v>
          </cell>
          <cell r="AO12">
            <v>1529</v>
          </cell>
          <cell r="AP12">
            <v>999.92</v>
          </cell>
          <cell r="AQ12">
            <v>1069.8040000000001</v>
          </cell>
          <cell r="AR12">
            <v>3</v>
          </cell>
          <cell r="AS12">
            <v>0</v>
          </cell>
          <cell r="AT12" t="str">
            <v>CHEP</v>
          </cell>
          <cell r="AU12" t="str">
            <v>5060517883553</v>
          </cell>
          <cell r="AV12" t="str">
            <v/>
          </cell>
          <cell r="AW12" t="str">
            <v/>
          </cell>
          <cell r="AX12" t="str">
            <v>DUN</v>
          </cell>
          <cell r="AY12" t="str">
            <v/>
          </cell>
          <cell r="AZ12" t="str">
            <v/>
          </cell>
          <cell r="BA12" t="str">
            <v/>
          </cell>
          <cell r="BB12" t="str">
            <v/>
          </cell>
          <cell r="BC12" t="str">
            <v>DIS (HANS); Dis (MOND); Refresco  (MONR)</v>
          </cell>
          <cell r="BD12" t="str">
            <v/>
          </cell>
          <cell r="BE12" t="str">
            <v>BeLux</v>
          </cell>
          <cell r="BF12" t="str">
            <v/>
          </cell>
          <cell r="BG12" t="str">
            <v>PSS-03613</v>
          </cell>
          <cell r="BH12" t="str">
            <v>22021000</v>
          </cell>
          <cell r="BI12" t="str">
            <v>BE</v>
          </cell>
          <cell r="BJ12" t="str">
            <v/>
          </cell>
          <cell r="BK12" t="str">
            <v>ZD</v>
          </cell>
          <cell r="BL12" t="str">
            <v>56</v>
          </cell>
          <cell r="BM12">
            <v>1.6099999999999996E-2</v>
          </cell>
        </row>
        <row r="13">
          <cell r="A13">
            <v>217845</v>
          </cell>
          <cell r="B13" t="str">
            <v>1021</v>
          </cell>
          <cell r="C13" t="str">
            <v>COCA-COLA ZERO PET 1.5L X6 HP INDUSTRIAL</v>
          </cell>
          <cell r="D13" t="str">
            <v>COCA-COLA ZERO PET 1.5L X6 HP INDUSTRIAL</v>
          </cell>
          <cell r="E13" t="str">
            <v>Coca-Cola Zero</v>
          </cell>
          <cell r="F13" t="str">
            <v/>
          </cell>
          <cell r="G13" t="str">
            <v>PET</v>
          </cell>
          <cell r="H13" t="str">
            <v xml:space="preserve"> %</v>
          </cell>
          <cell r="I13" t="str">
            <v>44 x 6 x 1.5L</v>
          </cell>
          <cell r="J13" t="str">
            <v/>
          </cell>
          <cell r="K13">
            <v>264</v>
          </cell>
          <cell r="L13" t="str">
            <v>6% - 3%</v>
          </cell>
          <cell r="M13" t="str">
            <v>6</v>
          </cell>
          <cell r="N13" t="str">
            <v>M</v>
          </cell>
          <cell r="O13" t="str">
            <v>0</v>
          </cell>
          <cell r="P13">
            <v>1.5</v>
          </cell>
          <cell r="Q13" t="str">
            <v>5449000133335</v>
          </cell>
          <cell r="R13" t="str">
            <v>9.48 x 9.48 x 31.3</v>
          </cell>
          <cell r="S13">
            <v>1.4970000000000001</v>
          </cell>
          <cell r="T13">
            <v>1.5409999999999999</v>
          </cell>
          <cell r="U13">
            <v>0</v>
          </cell>
          <cell r="V13" t="str">
            <v>6 x 1.5L</v>
          </cell>
          <cell r="W13" t="str">
            <v>SHRINK</v>
          </cell>
          <cell r="X13" t="str">
            <v>5449000134578</v>
          </cell>
          <cell r="Y13" t="str">
            <v>28.43 x 18.95 x 31.6</v>
          </cell>
          <cell r="Z13">
            <v>8.9819999999999993</v>
          </cell>
          <cell r="AA13">
            <v>9.2620000000000005</v>
          </cell>
          <cell r="AB13">
            <v>0</v>
          </cell>
          <cell r="AC13" t="str">
            <v>44 x 6 x 1.5L</v>
          </cell>
          <cell r="AD13" t="str">
            <v>HALF PALLET</v>
          </cell>
          <cell r="AE13" t="str">
            <v>5449000671226</v>
          </cell>
          <cell r="AF13" t="str">
            <v>104.2 x 60 x 143.8</v>
          </cell>
          <cell r="AG13">
            <v>395.20800000000003</v>
          </cell>
          <cell r="AH13">
            <v>423.50299999999999</v>
          </cell>
          <cell r="AI13">
            <v>0</v>
          </cell>
          <cell r="AJ13">
            <v>2</v>
          </cell>
          <cell r="AK13">
            <v>1</v>
          </cell>
          <cell r="AL13">
            <v>2</v>
          </cell>
          <cell r="AM13">
            <v>1200</v>
          </cell>
          <cell r="AN13">
            <v>1042</v>
          </cell>
          <cell r="AO13">
            <v>1590</v>
          </cell>
          <cell r="AP13">
            <v>790.41600000000005</v>
          </cell>
          <cell r="AQ13">
            <v>877.00599999999997</v>
          </cell>
          <cell r="AR13">
            <v>2</v>
          </cell>
          <cell r="AS13">
            <v>0</v>
          </cell>
          <cell r="AT13" t="str">
            <v>2x1/2 CHEP</v>
          </cell>
          <cell r="AU13" t="str">
            <v>5449000671233</v>
          </cell>
          <cell r="AV13" t="str">
            <v>ANT</v>
          </cell>
          <cell r="AW13" t="str">
            <v/>
          </cell>
          <cell r="AX13" t="str">
            <v/>
          </cell>
          <cell r="AY13" t="str">
            <v/>
          </cell>
          <cell r="AZ13" t="str">
            <v/>
          </cell>
          <cell r="BA13" t="str">
            <v/>
          </cell>
          <cell r="BB13" t="str">
            <v/>
          </cell>
          <cell r="BC13" t="str">
            <v/>
          </cell>
          <cell r="BD13" t="str">
            <v/>
          </cell>
          <cell r="BE13" t="str">
            <v>BeLux</v>
          </cell>
          <cell r="BF13" t="str">
            <v/>
          </cell>
          <cell r="BG13" t="str">
            <v>PSS-14344</v>
          </cell>
          <cell r="BH13" t="str">
            <v>22021000</v>
          </cell>
          <cell r="BI13" t="str">
            <v>BE</v>
          </cell>
          <cell r="BJ13" t="str">
            <v/>
          </cell>
          <cell r="BK13" t="str">
            <v>ZD</v>
          </cell>
          <cell r="BL13" t="str">
            <v>56</v>
          </cell>
          <cell r="BM13">
            <v>3.9438000000000001E-2</v>
          </cell>
        </row>
        <row r="14">
          <cell r="A14">
            <v>217847</v>
          </cell>
          <cell r="B14" t="str">
            <v>1020</v>
          </cell>
          <cell r="C14" t="str">
            <v>COCA-COLA PET 1.5L X6 HP INDUSTRIAL</v>
          </cell>
          <cell r="D14" t="str">
            <v>COCA-COLA PET 1.5L X6 HP INDUSTRIAL</v>
          </cell>
          <cell r="E14" t="str">
            <v>Coca-Cola</v>
          </cell>
          <cell r="F14" t="str">
            <v/>
          </cell>
          <cell r="G14" t="str">
            <v>PET</v>
          </cell>
          <cell r="H14" t="str">
            <v xml:space="preserve"> %</v>
          </cell>
          <cell r="I14" t="str">
            <v>44 x 6 x 1.5L</v>
          </cell>
          <cell r="J14" t="str">
            <v/>
          </cell>
          <cell r="K14">
            <v>264</v>
          </cell>
          <cell r="L14" t="str">
            <v>6% - 3%</v>
          </cell>
          <cell r="M14" t="str">
            <v>6</v>
          </cell>
          <cell r="N14" t="str">
            <v>M</v>
          </cell>
          <cell r="O14" t="str">
            <v>0</v>
          </cell>
          <cell r="P14">
            <v>1.5</v>
          </cell>
          <cell r="Q14" t="str">
            <v>5449000000439</v>
          </cell>
          <cell r="R14" t="str">
            <v>9.48 x 9.48 x 31.3</v>
          </cell>
          <cell r="S14">
            <v>1.5580000000000001</v>
          </cell>
          <cell r="T14">
            <v>1.6020000000000001</v>
          </cell>
          <cell r="U14">
            <v>0</v>
          </cell>
          <cell r="V14" t="str">
            <v>6 x 1.5L</v>
          </cell>
          <cell r="W14" t="str">
            <v>SHRINK</v>
          </cell>
          <cell r="X14" t="str">
            <v>5449000050564</v>
          </cell>
          <cell r="Y14" t="str">
            <v>28.43 x 18.95 x 31.6</v>
          </cell>
          <cell r="Z14">
            <v>9.3469999999999995</v>
          </cell>
          <cell r="AA14">
            <v>9.6270000000000007</v>
          </cell>
          <cell r="AB14">
            <v>0</v>
          </cell>
          <cell r="AC14" t="str">
            <v>44 x 6 x 1.5L</v>
          </cell>
          <cell r="AD14" t="str">
            <v>HALF PALLET</v>
          </cell>
          <cell r="AE14" t="str">
            <v>5449000671202</v>
          </cell>
          <cell r="AF14" t="str">
            <v>104.2 x 60 x 143.8</v>
          </cell>
          <cell r="AG14">
            <v>411.26799999999997</v>
          </cell>
          <cell r="AH14">
            <v>439.58100000000002</v>
          </cell>
          <cell r="AI14">
            <v>0</v>
          </cell>
          <cell r="AJ14">
            <v>2</v>
          </cell>
          <cell r="AK14">
            <v>1</v>
          </cell>
          <cell r="AL14">
            <v>2</v>
          </cell>
          <cell r="AM14">
            <v>1200</v>
          </cell>
          <cell r="AN14">
            <v>1042</v>
          </cell>
          <cell r="AO14">
            <v>1590</v>
          </cell>
          <cell r="AP14">
            <v>822.53599999999994</v>
          </cell>
          <cell r="AQ14">
            <v>909.16099999999994</v>
          </cell>
          <cell r="AR14">
            <v>2</v>
          </cell>
          <cell r="AS14">
            <v>0</v>
          </cell>
          <cell r="AT14" t="str">
            <v>2x1/2 CHEP</v>
          </cell>
          <cell r="AU14" t="str">
            <v>5449000671219</v>
          </cell>
          <cell r="AV14" t="str">
            <v>ANT</v>
          </cell>
          <cell r="AW14" t="str">
            <v/>
          </cell>
          <cell r="AX14" t="str">
            <v/>
          </cell>
          <cell r="AY14" t="str">
            <v/>
          </cell>
          <cell r="AZ14" t="str">
            <v/>
          </cell>
          <cell r="BA14" t="str">
            <v/>
          </cell>
          <cell r="BB14" t="str">
            <v/>
          </cell>
          <cell r="BC14" t="str">
            <v/>
          </cell>
          <cell r="BD14" t="str">
            <v/>
          </cell>
          <cell r="BE14" t="str">
            <v>BeLux</v>
          </cell>
          <cell r="BF14" t="str">
            <v/>
          </cell>
          <cell r="BG14" t="str">
            <v>PSS-14344</v>
          </cell>
          <cell r="BH14" t="str">
            <v>22021000</v>
          </cell>
          <cell r="BI14" t="str">
            <v>BE</v>
          </cell>
          <cell r="BJ14" t="str">
            <v/>
          </cell>
          <cell r="BK14" t="str">
            <v>ZD</v>
          </cell>
          <cell r="BL14" t="str">
            <v>56</v>
          </cell>
          <cell r="BM14">
            <v>3.9438000000000001E-2</v>
          </cell>
        </row>
        <row r="15">
          <cell r="A15">
            <v>218442</v>
          </cell>
          <cell r="B15" t="str">
            <v>1024</v>
          </cell>
          <cell r="C15" t="str">
            <v>FANTA ORANGE PET 1.5L X4 HP DUSSELDORF</v>
          </cell>
          <cell r="D15" t="str">
            <v>FANTA ORANGE PET 1.5L X4 HP DUSSELDORF</v>
          </cell>
          <cell r="E15" t="str">
            <v>Fanta</v>
          </cell>
          <cell r="F15" t="str">
            <v>Orange</v>
          </cell>
          <cell r="G15" t="str">
            <v>PET</v>
          </cell>
          <cell r="H15" t="str">
            <v xml:space="preserve"> %</v>
          </cell>
          <cell r="I15" t="str">
            <v>48 x 4 x 1.5L</v>
          </cell>
          <cell r="J15" t="str">
            <v/>
          </cell>
          <cell r="K15">
            <v>192</v>
          </cell>
          <cell r="L15" t="str">
            <v>6% - 3%</v>
          </cell>
          <cell r="M15" t="str">
            <v>6</v>
          </cell>
          <cell r="N15" t="str">
            <v>M</v>
          </cell>
          <cell r="O15" t="str">
            <v>0</v>
          </cell>
          <cell r="P15">
            <v>1.5</v>
          </cell>
          <cell r="Q15" t="str">
            <v>5449000052926</v>
          </cell>
          <cell r="R15" t="str">
            <v>9.48 x 9.48 x 31.3</v>
          </cell>
          <cell r="S15">
            <v>1.5649999999999999</v>
          </cell>
          <cell r="T15">
            <v>1.6080000000000001</v>
          </cell>
          <cell r="U15">
            <v>0</v>
          </cell>
          <cell r="V15" t="str">
            <v>4 x 1.5L</v>
          </cell>
          <cell r="W15" t="str">
            <v>SHRINK</v>
          </cell>
          <cell r="X15" t="str">
            <v>5449000022042</v>
          </cell>
          <cell r="Y15" t="str">
            <v>18.95 x 18.95 x 31.6</v>
          </cell>
          <cell r="Z15">
            <v>6.26</v>
          </cell>
          <cell r="AA15">
            <v>6.4470000000000001</v>
          </cell>
          <cell r="AB15">
            <v>0</v>
          </cell>
          <cell r="AC15" t="str">
            <v>48 x 4 x 1.5L</v>
          </cell>
          <cell r="AD15" t="str">
            <v>HALF PALLET</v>
          </cell>
          <cell r="AE15" t="str">
            <v>5449000997388</v>
          </cell>
          <cell r="AF15" t="str">
            <v>80 x 60 x 141.4</v>
          </cell>
          <cell r="AG15">
            <v>300.48</v>
          </cell>
          <cell r="AH15">
            <v>323.964</v>
          </cell>
          <cell r="AI15">
            <v>0</v>
          </cell>
          <cell r="AJ15">
            <v>2</v>
          </cell>
          <cell r="AK15">
            <v>1</v>
          </cell>
          <cell r="AL15">
            <v>2</v>
          </cell>
          <cell r="AM15">
            <v>1200</v>
          </cell>
          <cell r="AN15">
            <v>800</v>
          </cell>
          <cell r="AO15">
            <v>1577</v>
          </cell>
          <cell r="AP15">
            <v>600.96</v>
          </cell>
          <cell r="AQ15">
            <v>672.928</v>
          </cell>
          <cell r="AR15">
            <v>2</v>
          </cell>
          <cell r="AS15">
            <v>0</v>
          </cell>
          <cell r="AT15" t="str">
            <v>2x Dusseldorfer CHEP</v>
          </cell>
          <cell r="AU15" t="str">
            <v>5449000673121</v>
          </cell>
          <cell r="AV15" t="str">
            <v>ANT</v>
          </cell>
          <cell r="AW15" t="str">
            <v/>
          </cell>
          <cell r="AX15" t="str">
            <v/>
          </cell>
          <cell r="AY15" t="str">
            <v/>
          </cell>
          <cell r="AZ15" t="str">
            <v/>
          </cell>
          <cell r="BA15" t="str">
            <v/>
          </cell>
          <cell r="BB15" t="str">
            <v/>
          </cell>
          <cell r="BC15" t="str">
            <v/>
          </cell>
          <cell r="BD15" t="str">
            <v/>
          </cell>
          <cell r="BE15" t="str">
            <v>BeLux</v>
          </cell>
          <cell r="BF15" t="str">
            <v/>
          </cell>
          <cell r="BG15" t="str">
            <v>PSS-14367</v>
          </cell>
          <cell r="BH15" t="str">
            <v>22021000</v>
          </cell>
          <cell r="BI15" t="str">
            <v>BE</v>
          </cell>
          <cell r="BJ15" t="str">
            <v/>
          </cell>
          <cell r="BK15" t="str">
            <v>ZD</v>
          </cell>
          <cell r="BL15" t="str">
            <v>56</v>
          </cell>
          <cell r="BM15">
            <v>3.9348000000000001E-2</v>
          </cell>
        </row>
        <row r="16">
          <cell r="A16">
            <v>220168</v>
          </cell>
          <cell r="B16" t="str">
            <v>0430</v>
          </cell>
          <cell r="C16" t="str">
            <v>FUZE TEA GREEN TEA MANGO CHAMOMILE GLAS 0.20L X24</v>
          </cell>
          <cell r="D16" t="str">
            <v>FUZE TEA GREEN TEA MANGO CHAMOMILE VERRE 0.20L X24</v>
          </cell>
          <cell r="E16" t="str">
            <v>Fuze tea</v>
          </cell>
          <cell r="F16" t="str">
            <v>Green Tea Mango Chamomile</v>
          </cell>
          <cell r="G16" t="str">
            <v>REF. GLASS</v>
          </cell>
          <cell r="H16" t="str">
            <v xml:space="preserve"> %</v>
          </cell>
          <cell r="I16" t="str">
            <v>24 x 0.2L</v>
          </cell>
          <cell r="J16" t="str">
            <v/>
          </cell>
          <cell r="K16">
            <v>24</v>
          </cell>
          <cell r="L16" t="str">
            <v>6% - 3%</v>
          </cell>
          <cell r="M16" t="str">
            <v>8</v>
          </cell>
          <cell r="N16" t="str">
            <v>M</v>
          </cell>
          <cell r="O16" t="str">
            <v>1</v>
          </cell>
          <cell r="P16">
            <v>0.2</v>
          </cell>
          <cell r="Q16" t="str">
            <v>90370342</v>
          </cell>
          <cell r="R16" t="str">
            <v>5.9 x 5.9 x 19.9</v>
          </cell>
          <cell r="S16">
            <v>0.20300000000000001</v>
          </cell>
          <cell r="T16">
            <v>0.56299999999999994</v>
          </cell>
          <cell r="U16">
            <v>0.1</v>
          </cell>
          <cell r="V16" t="str">
            <v>1 x 0.2L</v>
          </cell>
          <cell r="W16" t="str">
            <v xml:space="preserve">REF. GLASS  </v>
          </cell>
          <cell r="X16" t="str">
            <v>90370342</v>
          </cell>
          <cell r="Y16" t="str">
            <v>5.9 x 5.9 x 19.9</v>
          </cell>
          <cell r="Z16">
            <v>0.20300000000000001</v>
          </cell>
          <cell r="AA16">
            <v>0.56299999999999994</v>
          </cell>
          <cell r="AB16">
            <v>0.1</v>
          </cell>
          <cell r="AC16" t="str">
            <v>24 x 0.2L</v>
          </cell>
          <cell r="AD16" t="str">
            <v>CASE</v>
          </cell>
          <cell r="AE16" t="str">
            <v>5449000237842</v>
          </cell>
          <cell r="AF16" t="str">
            <v>40 x 30 x 23</v>
          </cell>
          <cell r="AG16">
            <v>4.8730000000000002</v>
          </cell>
          <cell r="AH16">
            <v>15.313000000000001</v>
          </cell>
          <cell r="AI16">
            <v>5</v>
          </cell>
          <cell r="AJ16">
            <v>10</v>
          </cell>
          <cell r="AK16">
            <v>7</v>
          </cell>
          <cell r="AL16">
            <v>70</v>
          </cell>
          <cell r="AM16">
            <v>1200</v>
          </cell>
          <cell r="AN16">
            <v>1000</v>
          </cell>
          <cell r="AO16">
            <v>1773</v>
          </cell>
          <cell r="AP16">
            <v>341.11</v>
          </cell>
          <cell r="AQ16">
            <v>1102.0070000000001</v>
          </cell>
          <cell r="AR16">
            <v>3</v>
          </cell>
          <cell r="AS16">
            <v>350</v>
          </cell>
          <cell r="AT16" t="str">
            <v>CHEP</v>
          </cell>
          <cell r="AU16" t="str">
            <v>5449000669148</v>
          </cell>
          <cell r="AV16" t="str">
            <v/>
          </cell>
          <cell r="AW16" t="str">
            <v>GHE</v>
          </cell>
          <cell r="AX16" t="str">
            <v/>
          </cell>
          <cell r="AY16" t="str">
            <v/>
          </cell>
          <cell r="AZ16" t="str">
            <v/>
          </cell>
          <cell r="BA16" t="str">
            <v/>
          </cell>
          <cell r="BB16" t="str">
            <v/>
          </cell>
          <cell r="BC16" t="str">
            <v/>
          </cell>
          <cell r="BD16" t="str">
            <v/>
          </cell>
          <cell r="BE16" t="str">
            <v>BeLux</v>
          </cell>
          <cell r="BF16" t="str">
            <v>DF25505BE</v>
          </cell>
          <cell r="BG16" t="str">
            <v>PSS-14075</v>
          </cell>
          <cell r="BH16" t="str">
            <v>22021000</v>
          </cell>
          <cell r="BI16" t="str">
            <v>BE</v>
          </cell>
          <cell r="BJ16" t="str">
            <v/>
          </cell>
          <cell r="BK16" t="str">
            <v>ZD</v>
          </cell>
          <cell r="BL16" t="str">
            <v>56</v>
          </cell>
          <cell r="BM16" t="str">
            <v/>
          </cell>
        </row>
        <row r="17">
          <cell r="A17">
            <v>220436</v>
          </cell>
          <cell r="B17" t="str">
            <v>0818</v>
          </cell>
          <cell r="C17" t="str">
            <v>NALU PASSION BLIK 0.25L 4X6</v>
          </cell>
          <cell r="D17" t="str">
            <v>NALU PASSION BOITE 0.25L 4X6</v>
          </cell>
          <cell r="E17" t="str">
            <v>Nalu</v>
          </cell>
          <cell r="F17" t="str">
            <v>Fruit Punch</v>
          </cell>
          <cell r="G17" t="str">
            <v xml:space="preserve">SLIMCAN </v>
          </cell>
          <cell r="H17" t="str">
            <v xml:space="preserve"> %</v>
          </cell>
          <cell r="I17" t="str">
            <v>4 x 6 x 0.25L</v>
          </cell>
          <cell r="J17" t="str">
            <v/>
          </cell>
          <cell r="K17">
            <v>24</v>
          </cell>
          <cell r="L17" t="str">
            <v>6% - 3%</v>
          </cell>
          <cell r="M17" t="str">
            <v>12</v>
          </cell>
          <cell r="N17" t="str">
            <v>M</v>
          </cell>
          <cell r="O17" t="str">
            <v>0</v>
          </cell>
          <cell r="P17">
            <v>0.25</v>
          </cell>
          <cell r="Q17" t="str">
            <v>5060466517103</v>
          </cell>
          <cell r="R17" t="str">
            <v>5.35 x 5.35 x 13.43</v>
          </cell>
          <cell r="S17">
            <v>0.255</v>
          </cell>
          <cell r="T17">
            <v>0.26600000000000001</v>
          </cell>
          <cell r="U17">
            <v>0</v>
          </cell>
          <cell r="V17" t="str">
            <v>6 x 0.25L</v>
          </cell>
          <cell r="W17" t="str">
            <v>SHRINK</v>
          </cell>
          <cell r="X17" t="str">
            <v>5060466517134</v>
          </cell>
          <cell r="Y17" t="str">
            <v>16.05 x 10.7 x 13.43</v>
          </cell>
          <cell r="Z17">
            <v>1.5289999999999999</v>
          </cell>
          <cell r="AA17">
            <v>1.601</v>
          </cell>
          <cell r="AB17">
            <v>0</v>
          </cell>
          <cell r="AC17" t="str">
            <v>4 x 6 x 0.25L</v>
          </cell>
          <cell r="AD17" t="str">
            <v>TRAY WITH SHRINKWRAP OVER SHRINKWRAP</v>
          </cell>
          <cell r="AE17" t="str">
            <v>5060466517141</v>
          </cell>
          <cell r="AF17" t="str">
            <v>32.6 x 21.9 x 13.68</v>
          </cell>
          <cell r="AG17">
            <v>6.1159999999999997</v>
          </cell>
          <cell r="AH17">
            <v>6.4539999999999997</v>
          </cell>
          <cell r="AI17">
            <v>0</v>
          </cell>
          <cell r="AJ17">
            <v>16</v>
          </cell>
          <cell r="AK17">
            <v>10</v>
          </cell>
          <cell r="AL17">
            <v>160</v>
          </cell>
          <cell r="AM17">
            <v>1200</v>
          </cell>
          <cell r="AN17">
            <v>1000</v>
          </cell>
          <cell r="AO17">
            <v>1531</v>
          </cell>
          <cell r="AP17">
            <v>978.56</v>
          </cell>
          <cell r="AQ17">
            <v>1063.181</v>
          </cell>
          <cell r="AR17">
            <v>3</v>
          </cell>
          <cell r="AS17">
            <v>0</v>
          </cell>
          <cell r="AT17" t="str">
            <v>CHEP</v>
          </cell>
          <cell r="AU17" t="str">
            <v>5060466517158</v>
          </cell>
          <cell r="AV17" t="str">
            <v/>
          </cell>
          <cell r="AW17" t="str">
            <v>GHE</v>
          </cell>
          <cell r="AX17" t="str">
            <v/>
          </cell>
          <cell r="AY17" t="str">
            <v/>
          </cell>
          <cell r="AZ17" t="str">
            <v/>
          </cell>
          <cell r="BA17" t="str">
            <v/>
          </cell>
          <cell r="BB17" t="str">
            <v/>
          </cell>
          <cell r="BC17" t="str">
            <v/>
          </cell>
          <cell r="BD17" t="str">
            <v/>
          </cell>
          <cell r="BE17" t="str">
            <v>BeLux</v>
          </cell>
          <cell r="BF17" t="str">
            <v/>
          </cell>
          <cell r="BG17" t="str">
            <v>PSS-14288</v>
          </cell>
          <cell r="BH17" t="str">
            <v>22021000</v>
          </cell>
          <cell r="BI17" t="str">
            <v>BE</v>
          </cell>
          <cell r="BJ17" t="str">
            <v/>
          </cell>
          <cell r="BK17" t="str">
            <v>ZD</v>
          </cell>
          <cell r="BL17" t="str">
            <v>56</v>
          </cell>
          <cell r="BM17">
            <v>1.04E-2</v>
          </cell>
        </row>
        <row r="18">
          <cell r="A18">
            <v>221198</v>
          </cell>
          <cell r="B18" t="str">
            <v>0392</v>
          </cell>
          <cell r="C18" t="str">
            <v>FANTA ORANGE PET 0.375L X12</v>
          </cell>
          <cell r="D18" t="str">
            <v>FANTA ORANGE PET 0.375L X12</v>
          </cell>
          <cell r="E18" t="str">
            <v>Fanta</v>
          </cell>
          <cell r="F18" t="str">
            <v>Orange</v>
          </cell>
          <cell r="G18" t="str">
            <v>PET</v>
          </cell>
          <cell r="H18" t="str">
            <v xml:space="preserve"> %</v>
          </cell>
          <cell r="I18" t="str">
            <v>12 x 0.375L</v>
          </cell>
          <cell r="J18" t="str">
            <v/>
          </cell>
          <cell r="K18">
            <v>12</v>
          </cell>
          <cell r="L18" t="str">
            <v>6% - 3%</v>
          </cell>
          <cell r="M18" t="str">
            <v>5</v>
          </cell>
          <cell r="N18" t="str">
            <v>M</v>
          </cell>
          <cell r="O18" t="str">
            <v>0</v>
          </cell>
          <cell r="P18">
            <v>0.375</v>
          </cell>
          <cell r="Q18" t="str">
            <v>5449000229762</v>
          </cell>
          <cell r="R18" t="str">
            <v>5.95 x 5.95 x 20.27</v>
          </cell>
          <cell r="S18">
            <v>0.39100000000000001</v>
          </cell>
          <cell r="T18">
            <v>0.41299999999999998</v>
          </cell>
          <cell r="U18">
            <v>0</v>
          </cell>
          <cell r="V18" t="str">
            <v>1 x 0.375L</v>
          </cell>
          <cell r="W18" t="str">
            <v>PET</v>
          </cell>
          <cell r="X18" t="str">
            <v>5449000229762</v>
          </cell>
          <cell r="Y18" t="str">
            <v>5.95 x 5.95 x 20.27</v>
          </cell>
          <cell r="Z18">
            <v>0.39100000000000001</v>
          </cell>
          <cell r="AA18">
            <v>0.41299999999999998</v>
          </cell>
          <cell r="AB18">
            <v>0</v>
          </cell>
          <cell r="AC18" t="str">
            <v>12 x 0.375L</v>
          </cell>
          <cell r="AD18" t="str">
            <v>SHRINKWRAPPED</v>
          </cell>
          <cell r="AE18" t="str">
            <v>5449000229779</v>
          </cell>
          <cell r="AF18" t="str">
            <v>23.8 x 17.85 x 20.7</v>
          </cell>
          <cell r="AG18">
            <v>4.6950000000000003</v>
          </cell>
          <cell r="AH18">
            <v>4.976</v>
          </cell>
          <cell r="AI18">
            <v>0</v>
          </cell>
          <cell r="AJ18">
            <v>22</v>
          </cell>
          <cell r="AK18">
            <v>7</v>
          </cell>
          <cell r="AL18">
            <v>154</v>
          </cell>
          <cell r="AM18">
            <v>1200</v>
          </cell>
          <cell r="AN18">
            <v>833</v>
          </cell>
          <cell r="AO18">
            <v>1600</v>
          </cell>
          <cell r="AP18">
            <v>723.03</v>
          </cell>
          <cell r="AQ18">
            <v>791.51</v>
          </cell>
          <cell r="AR18">
            <v>2</v>
          </cell>
          <cell r="AS18">
            <v>0</v>
          </cell>
          <cell r="AT18" t="str">
            <v>EURO CHEP</v>
          </cell>
          <cell r="AU18" t="str">
            <v>5449000668097</v>
          </cell>
          <cell r="AV18" t="str">
            <v/>
          </cell>
          <cell r="AW18" t="str">
            <v/>
          </cell>
          <cell r="AX18" t="str">
            <v/>
          </cell>
          <cell r="AY18" t="str">
            <v>DON</v>
          </cell>
          <cell r="AZ18" t="str">
            <v/>
          </cell>
          <cell r="BA18" t="str">
            <v/>
          </cell>
          <cell r="BB18" t="str">
            <v/>
          </cell>
          <cell r="BC18" t="str">
            <v/>
          </cell>
          <cell r="BD18" t="str">
            <v/>
          </cell>
          <cell r="BE18" t="str">
            <v>BeLux</v>
          </cell>
          <cell r="BF18" t="str">
            <v/>
          </cell>
          <cell r="BG18" t="str">
            <v>PSS-13832</v>
          </cell>
          <cell r="BH18" t="str">
            <v>22021000</v>
          </cell>
          <cell r="BI18" t="str">
            <v>NL</v>
          </cell>
          <cell r="BJ18" t="str">
            <v/>
          </cell>
          <cell r="BK18" t="str">
            <v>ZD</v>
          </cell>
          <cell r="BL18" t="str">
            <v>56</v>
          </cell>
          <cell r="BM18">
            <v>2.206E-2</v>
          </cell>
        </row>
        <row r="19">
          <cell r="A19">
            <v>222199</v>
          </cell>
          <cell r="B19" t="str">
            <v>0584</v>
          </cell>
          <cell r="C19" t="str">
            <v>MONSTER MIXXD PUNCH-KO BLIK 0.50L 6X4</v>
          </cell>
          <cell r="D19" t="str">
            <v>MONSTER PUNCH MIXXD BOITE 0.50L 6X4</v>
          </cell>
          <cell r="E19" t="str">
            <v>Monster</v>
          </cell>
          <cell r="F19" t="str">
            <v>Punch MIXXD</v>
          </cell>
          <cell r="G19" t="str">
            <v xml:space="preserve">CAN </v>
          </cell>
          <cell r="H19" t="str">
            <v xml:space="preserve"> %</v>
          </cell>
          <cell r="I19" t="str">
            <v>6 x 4 x 0.5L</v>
          </cell>
          <cell r="J19" t="str">
            <v/>
          </cell>
          <cell r="K19">
            <v>24</v>
          </cell>
          <cell r="L19" t="str">
            <v>6% - 3%</v>
          </cell>
          <cell r="M19" t="str">
            <v>24</v>
          </cell>
          <cell r="N19" t="str">
            <v>M</v>
          </cell>
          <cell r="O19" t="str">
            <v>8</v>
          </cell>
          <cell r="P19">
            <v>0.5</v>
          </cell>
          <cell r="Q19" t="str">
            <v>5060337507363</v>
          </cell>
          <cell r="R19" t="str">
            <v>6.65 x 6.65 x 16.8</v>
          </cell>
          <cell r="S19">
            <v>0.51900000000000002</v>
          </cell>
          <cell r="T19">
            <v>0.53500000000000003</v>
          </cell>
          <cell r="U19">
            <v>0</v>
          </cell>
          <cell r="V19" t="str">
            <v>4 x 0.5L</v>
          </cell>
          <cell r="W19" t="str">
            <v>SHRINK</v>
          </cell>
          <cell r="X19" t="str">
            <v>5060517883713</v>
          </cell>
          <cell r="Y19" t="str">
            <v>13.3 x 13.3 x 16.83</v>
          </cell>
          <cell r="Z19">
            <v>2.0760000000000001</v>
          </cell>
          <cell r="AA19">
            <v>2.1469999999999998</v>
          </cell>
          <cell r="AB19">
            <v>0</v>
          </cell>
          <cell r="AC19" t="str">
            <v>6 x 4 x 0.5L</v>
          </cell>
          <cell r="AD19" t="str">
            <v>TRAY WITH SHRINK</v>
          </cell>
          <cell r="AE19" t="str">
            <v>5060517883720</v>
          </cell>
          <cell r="AF19" t="str">
            <v>40.5 x 27.2 x 17.03</v>
          </cell>
          <cell r="AG19">
            <v>12.456</v>
          </cell>
          <cell r="AH19">
            <v>12.988</v>
          </cell>
          <cell r="AI19">
            <v>0</v>
          </cell>
          <cell r="AJ19">
            <v>10</v>
          </cell>
          <cell r="AK19">
            <v>8</v>
          </cell>
          <cell r="AL19">
            <v>80</v>
          </cell>
          <cell r="AM19">
            <v>1217</v>
          </cell>
          <cell r="AN19">
            <v>1000</v>
          </cell>
          <cell r="AO19">
            <v>1529</v>
          </cell>
          <cell r="AP19">
            <v>996.48</v>
          </cell>
          <cell r="AQ19">
            <v>1069.6479999999999</v>
          </cell>
          <cell r="AR19">
            <v>2</v>
          </cell>
          <cell r="AS19">
            <v>0</v>
          </cell>
          <cell r="AT19" t="str">
            <v>CHEP</v>
          </cell>
          <cell r="AU19" t="str">
            <v>5060517883737</v>
          </cell>
          <cell r="AV19" t="str">
            <v/>
          </cell>
          <cell r="AW19" t="str">
            <v/>
          </cell>
          <cell r="AX19" t="str">
            <v>DUN</v>
          </cell>
          <cell r="AY19" t="str">
            <v/>
          </cell>
          <cell r="AZ19" t="str">
            <v/>
          </cell>
          <cell r="BA19" t="str">
            <v/>
          </cell>
          <cell r="BB19" t="str">
            <v/>
          </cell>
          <cell r="BC19" t="str">
            <v>DIS (HANS); Dis (MOND)</v>
          </cell>
          <cell r="BD19" t="str">
            <v/>
          </cell>
          <cell r="BE19" t="str">
            <v>BeLux</v>
          </cell>
          <cell r="BF19" t="str">
            <v>DF</v>
          </cell>
          <cell r="BG19" t="str">
            <v>PSS-04877</v>
          </cell>
          <cell r="BH19" t="str">
            <v>22021000</v>
          </cell>
          <cell r="BI19" t="str">
            <v>BE</v>
          </cell>
          <cell r="BJ19" t="str">
            <v/>
          </cell>
          <cell r="BK19" t="str">
            <v>ZD</v>
          </cell>
          <cell r="BL19" t="str">
            <v>56</v>
          </cell>
          <cell r="BM19">
            <v>1.6099999999999996E-2</v>
          </cell>
        </row>
        <row r="20">
          <cell r="A20">
            <v>222206</v>
          </cell>
          <cell r="B20" t="str">
            <v>0438</v>
          </cell>
          <cell r="C20" t="str">
            <v>SPRITE BLIK 0.15L 2X12</v>
          </cell>
          <cell r="D20" t="str">
            <v>SPRITE BOITE 0.15L 2X12</v>
          </cell>
          <cell r="E20" t="str">
            <v>Sprite</v>
          </cell>
          <cell r="F20" t="str">
            <v/>
          </cell>
          <cell r="G20" t="str">
            <v xml:space="preserve">CAN </v>
          </cell>
          <cell r="H20" t="str">
            <v xml:space="preserve"> %</v>
          </cell>
          <cell r="I20" t="str">
            <v>2 x 12 x 0.15L</v>
          </cell>
          <cell r="J20" t="str">
            <v/>
          </cell>
          <cell r="K20">
            <v>24</v>
          </cell>
          <cell r="L20" t="str">
            <v>6% - 3%</v>
          </cell>
          <cell r="M20" t="str">
            <v>12</v>
          </cell>
          <cell r="N20" t="str">
            <v>M</v>
          </cell>
          <cell r="O20" t="str">
            <v>0</v>
          </cell>
          <cell r="P20">
            <v>0.15</v>
          </cell>
          <cell r="Q20" t="str">
            <v>54492127</v>
          </cell>
          <cell r="R20" t="str">
            <v>5.35 x 5.35 x 8.87</v>
          </cell>
          <cell r="S20">
            <v>0.154</v>
          </cell>
          <cell r="T20">
            <v>0.16300000000000001</v>
          </cell>
          <cell r="U20">
            <v>0</v>
          </cell>
          <cell r="V20" t="str">
            <v>12 x 0.15L</v>
          </cell>
          <cell r="W20" t="str">
            <v>CARDBOARD</v>
          </cell>
          <cell r="X20" t="str">
            <v>5449000083784</v>
          </cell>
          <cell r="Y20" t="str">
            <v>21.3 x 15.9 x 8.95</v>
          </cell>
          <cell r="Z20">
            <v>1.843</v>
          </cell>
          <cell r="AA20">
            <v>2.0089999999999999</v>
          </cell>
          <cell r="AB20">
            <v>0</v>
          </cell>
          <cell r="AC20" t="str">
            <v>2 x 12 x 0.15L</v>
          </cell>
          <cell r="AD20" t="str">
            <v>TRAY OVER CARDBOARD</v>
          </cell>
          <cell r="AE20" t="str">
            <v>5449000245540</v>
          </cell>
          <cell r="AF20" t="str">
            <v>33.1 x 21.7 x 9.2</v>
          </cell>
          <cell r="AG20">
            <v>3.6850000000000001</v>
          </cell>
          <cell r="AH20">
            <v>4.0730000000000004</v>
          </cell>
          <cell r="AI20">
            <v>0</v>
          </cell>
          <cell r="AJ20">
            <v>16</v>
          </cell>
          <cell r="AK20">
            <v>15</v>
          </cell>
          <cell r="AL20">
            <v>240</v>
          </cell>
          <cell r="AM20">
            <v>1200</v>
          </cell>
          <cell r="AN20">
            <v>1000</v>
          </cell>
          <cell r="AO20">
            <v>1531</v>
          </cell>
          <cell r="AP20">
            <v>884.4</v>
          </cell>
          <cell r="AQ20">
            <v>1007.942</v>
          </cell>
          <cell r="AR20">
            <v>3</v>
          </cell>
          <cell r="AS20">
            <v>0</v>
          </cell>
          <cell r="AT20" t="str">
            <v>CHEP</v>
          </cell>
          <cell r="AU20" t="str">
            <v>5449000672629</v>
          </cell>
          <cell r="AV20" t="str">
            <v/>
          </cell>
          <cell r="AW20" t="str">
            <v>GHE</v>
          </cell>
          <cell r="AX20" t="str">
            <v/>
          </cell>
          <cell r="AY20" t="str">
            <v/>
          </cell>
          <cell r="AZ20" t="str">
            <v/>
          </cell>
          <cell r="BA20" t="str">
            <v/>
          </cell>
          <cell r="BB20" t="str">
            <v/>
          </cell>
          <cell r="BC20" t="str">
            <v/>
          </cell>
          <cell r="BD20" t="str">
            <v/>
          </cell>
          <cell r="BE20" t="str">
            <v>BeLux</v>
          </cell>
          <cell r="BF20" t="str">
            <v>DF25400BE</v>
          </cell>
          <cell r="BG20" t="str">
            <v>PSS-17427</v>
          </cell>
          <cell r="BH20" t="str">
            <v>22021000</v>
          </cell>
          <cell r="BI20" t="str">
            <v>BE</v>
          </cell>
          <cell r="BJ20" t="str">
            <v/>
          </cell>
          <cell r="BK20" t="str">
            <v>ZD</v>
          </cell>
          <cell r="BL20" t="str">
            <v>56</v>
          </cell>
          <cell r="BM20">
            <v>8.6400000000000001E-3</v>
          </cell>
        </row>
        <row r="21">
          <cell r="A21">
            <v>222323</v>
          </cell>
          <cell r="B21" t="str">
            <v>0482</v>
          </cell>
          <cell r="C21" t="str">
            <v>MINUTE MAID ORANGE GLAS 0.20L X24 RSL</v>
          </cell>
          <cell r="D21" t="str">
            <v>MINUTE MAID ORANGE VERRE 0.20L X24 RSL</v>
          </cell>
          <cell r="E21" t="str">
            <v>Minute Maid</v>
          </cell>
          <cell r="F21" t="str">
            <v>Orange</v>
          </cell>
          <cell r="G21" t="str">
            <v>REF. GLASS</v>
          </cell>
          <cell r="H21" t="str">
            <v xml:space="preserve"> %</v>
          </cell>
          <cell r="I21" t="str">
            <v>24 x 0.2L</v>
          </cell>
          <cell r="J21" t="str">
            <v/>
          </cell>
          <cell r="K21">
            <v>24</v>
          </cell>
          <cell r="L21" t="str">
            <v>6% - 3%</v>
          </cell>
          <cell r="M21" t="str">
            <v>12</v>
          </cell>
          <cell r="N21" t="str">
            <v>M</v>
          </cell>
          <cell r="O21" t="str">
            <v>1</v>
          </cell>
          <cell r="P21">
            <v>0.2</v>
          </cell>
          <cell r="Q21" t="str">
            <v>54008311</v>
          </cell>
          <cell r="R21" t="str">
            <v>5.9 x 5.9 x 19.89</v>
          </cell>
          <cell r="S21">
            <v>0.20899999999999999</v>
          </cell>
          <cell r="T21">
            <v>0.56899999999999995</v>
          </cell>
          <cell r="U21">
            <v>0.1</v>
          </cell>
          <cell r="V21" t="str">
            <v>1 x 0.2L</v>
          </cell>
          <cell r="W21" t="str">
            <v xml:space="preserve">REF. GLASS  </v>
          </cell>
          <cell r="X21" t="str">
            <v>54008311</v>
          </cell>
          <cell r="Y21" t="str">
            <v>5.9 x 5.9 x 19.89</v>
          </cell>
          <cell r="Z21">
            <v>0.20899999999999999</v>
          </cell>
          <cell r="AA21">
            <v>0.56899999999999995</v>
          </cell>
          <cell r="AB21">
            <v>0.1</v>
          </cell>
          <cell r="AC21" t="str">
            <v>24 x 0.2L</v>
          </cell>
          <cell r="AD21" t="str">
            <v>CASE</v>
          </cell>
          <cell r="AE21" t="str">
            <v>5449000243409</v>
          </cell>
          <cell r="AF21" t="str">
            <v>40 x 30 x 23</v>
          </cell>
          <cell r="AG21">
            <v>5.0049999999999999</v>
          </cell>
          <cell r="AH21">
            <v>15.445</v>
          </cell>
          <cell r="AI21">
            <v>5</v>
          </cell>
          <cell r="AJ21">
            <v>10</v>
          </cell>
          <cell r="AK21">
            <v>7</v>
          </cell>
          <cell r="AL21">
            <v>70</v>
          </cell>
          <cell r="AM21">
            <v>1200</v>
          </cell>
          <cell r="AN21">
            <v>1000</v>
          </cell>
          <cell r="AO21">
            <v>1773</v>
          </cell>
          <cell r="AP21">
            <v>350.35</v>
          </cell>
          <cell r="AQ21">
            <v>1111.2470000000001</v>
          </cell>
          <cell r="AR21">
            <v>3</v>
          </cell>
          <cell r="AS21">
            <v>350</v>
          </cell>
          <cell r="AT21" t="str">
            <v>CHEP</v>
          </cell>
          <cell r="AU21" t="str">
            <v>5449000671653</v>
          </cell>
          <cell r="AV21" t="str">
            <v/>
          </cell>
          <cell r="AW21" t="str">
            <v>GHE</v>
          </cell>
          <cell r="AX21" t="str">
            <v/>
          </cell>
          <cell r="AY21" t="str">
            <v/>
          </cell>
          <cell r="AZ21" t="str">
            <v/>
          </cell>
          <cell r="BA21" t="str">
            <v/>
          </cell>
          <cell r="BB21" t="str">
            <v/>
          </cell>
          <cell r="BC21" t="str">
            <v/>
          </cell>
          <cell r="BD21" t="str">
            <v/>
          </cell>
          <cell r="BE21" t="str">
            <v>BeLux</v>
          </cell>
          <cell r="BF21" t="str">
            <v/>
          </cell>
          <cell r="BG21" t="str">
            <v>PSS-13850</v>
          </cell>
          <cell r="BH21" t="str">
            <v>20091200</v>
          </cell>
          <cell r="BI21" t="str">
            <v>BE</v>
          </cell>
          <cell r="BJ21" t="str">
            <v/>
          </cell>
          <cell r="BK21" t="str">
            <v>ZD</v>
          </cell>
          <cell r="BL21" t="str">
            <v>56</v>
          </cell>
          <cell r="BM21" t="str">
            <v/>
          </cell>
        </row>
        <row r="22">
          <cell r="A22">
            <v>223729</v>
          </cell>
          <cell r="B22" t="str">
            <v>0346</v>
          </cell>
          <cell r="C22" t="str">
            <v>MINUTE MAID ORANGE PET 0.33L 6X4 RSL</v>
          </cell>
          <cell r="D22" t="str">
            <v>MINUTE MAID ORANGE PET 0.33L 6X4 RSL</v>
          </cell>
          <cell r="E22" t="str">
            <v>Minute Maid</v>
          </cell>
          <cell r="F22" t="str">
            <v>Orange</v>
          </cell>
          <cell r="G22" t="str">
            <v>PET</v>
          </cell>
          <cell r="H22" t="str">
            <v xml:space="preserve"> %</v>
          </cell>
          <cell r="I22" t="str">
            <v>6 x 4 x 0.33L</v>
          </cell>
          <cell r="J22" t="str">
            <v/>
          </cell>
          <cell r="K22">
            <v>24</v>
          </cell>
          <cell r="L22" t="str">
            <v>6% - 3%</v>
          </cell>
          <cell r="M22" t="str">
            <v>5</v>
          </cell>
          <cell r="N22" t="str">
            <v>M</v>
          </cell>
          <cell r="O22" t="str">
            <v>12</v>
          </cell>
          <cell r="P22">
            <v>0.33</v>
          </cell>
          <cell r="Q22" t="str">
            <v>54008304</v>
          </cell>
          <cell r="R22" t="str">
            <v>5.7 x 5.7 x 18.35</v>
          </cell>
          <cell r="S22">
            <v>0.34399999999999997</v>
          </cell>
          <cell r="T22">
            <v>0.36599999999999999</v>
          </cell>
          <cell r="U22">
            <v>0</v>
          </cell>
          <cell r="V22" t="str">
            <v>4 x 0.33L</v>
          </cell>
          <cell r="W22" t="str">
            <v>SHRINK</v>
          </cell>
          <cell r="X22" t="str">
            <v>5449000243560</v>
          </cell>
          <cell r="Y22" t="str">
            <v>11.5 x 11.5 x 18.4</v>
          </cell>
          <cell r="Z22">
            <v>1.3759999999999999</v>
          </cell>
          <cell r="AA22">
            <v>1.4690000000000001</v>
          </cell>
          <cell r="AB22">
            <v>0</v>
          </cell>
          <cell r="AC22" t="str">
            <v>6 x 4 x 0.33L</v>
          </cell>
          <cell r="AD22" t="str">
            <v>SHRINKWRAPPED</v>
          </cell>
          <cell r="AE22" t="str">
            <v>5449000243577</v>
          </cell>
          <cell r="AF22" t="str">
            <v>34.4 x 23 x 18.4</v>
          </cell>
          <cell r="AG22">
            <v>8.2579999999999991</v>
          </cell>
          <cell r="AH22">
            <v>8.8460000000000001</v>
          </cell>
          <cell r="AI22">
            <v>0</v>
          </cell>
          <cell r="AJ22">
            <v>15</v>
          </cell>
          <cell r="AK22">
            <v>8</v>
          </cell>
          <cell r="AL22">
            <v>120</v>
          </cell>
          <cell r="AM22">
            <v>1200</v>
          </cell>
          <cell r="AN22">
            <v>1032</v>
          </cell>
          <cell r="AO22">
            <v>1648</v>
          </cell>
          <cell r="AP22">
            <v>990.96</v>
          </cell>
          <cell r="AQ22">
            <v>1094.4280000000001</v>
          </cell>
          <cell r="AR22">
            <v>1</v>
          </cell>
          <cell r="AS22">
            <v>0</v>
          </cell>
          <cell r="AT22" t="str">
            <v>CHEP</v>
          </cell>
          <cell r="AU22" t="str">
            <v>5449000671714</v>
          </cell>
          <cell r="AV22" t="str">
            <v/>
          </cell>
          <cell r="AW22" t="str">
            <v/>
          </cell>
          <cell r="AX22" t="str">
            <v>DUN</v>
          </cell>
          <cell r="AY22" t="str">
            <v/>
          </cell>
          <cell r="AZ22" t="str">
            <v/>
          </cell>
          <cell r="BA22" t="str">
            <v/>
          </cell>
          <cell r="BB22" t="str">
            <v/>
          </cell>
          <cell r="BC22" t="str">
            <v/>
          </cell>
          <cell r="BD22" t="str">
            <v/>
          </cell>
          <cell r="BE22" t="str">
            <v>BeLux</v>
          </cell>
          <cell r="BF22" t="str">
            <v/>
          </cell>
          <cell r="BG22" t="str">
            <v>PSS-13990</v>
          </cell>
          <cell r="BH22" t="str">
            <v>20091200</v>
          </cell>
          <cell r="BI22" t="str">
            <v>FR</v>
          </cell>
          <cell r="BJ22" t="str">
            <v/>
          </cell>
          <cell r="BK22" t="str">
            <v>ZD</v>
          </cell>
          <cell r="BL22" t="str">
            <v>56</v>
          </cell>
          <cell r="BM22">
            <v>2.172E-2</v>
          </cell>
        </row>
        <row r="23">
          <cell r="A23">
            <v>223730</v>
          </cell>
          <cell r="B23" t="str">
            <v>0710</v>
          </cell>
          <cell r="C23" t="str">
            <v>FANTA ORANGE PET 1.5L X4 HP INDUSTRIAL</v>
          </cell>
          <cell r="D23" t="str">
            <v>FANTA ORANGE PET 1.5L X4 HP INDUSTRIAL</v>
          </cell>
          <cell r="E23" t="str">
            <v>Fanta</v>
          </cell>
          <cell r="F23" t="str">
            <v>Orange</v>
          </cell>
          <cell r="G23" t="str">
            <v>PET</v>
          </cell>
          <cell r="H23" t="str">
            <v xml:space="preserve"> %</v>
          </cell>
          <cell r="I23" t="str">
            <v>60 x 4 x 1.5L</v>
          </cell>
          <cell r="J23" t="str">
            <v/>
          </cell>
          <cell r="K23">
            <v>240</v>
          </cell>
          <cell r="L23" t="str">
            <v>6% - 3%</v>
          </cell>
          <cell r="M23" t="str">
            <v>6</v>
          </cell>
          <cell r="N23" t="str">
            <v>M</v>
          </cell>
          <cell r="O23" t="str">
            <v>0</v>
          </cell>
          <cell r="P23">
            <v>1.5</v>
          </cell>
          <cell r="Q23" t="str">
            <v>5449000052926</v>
          </cell>
          <cell r="R23" t="str">
            <v>9.48 x 9.48 x 31.3</v>
          </cell>
          <cell r="S23">
            <v>1.5649999999999999</v>
          </cell>
          <cell r="T23">
            <v>1.6080000000000001</v>
          </cell>
          <cell r="U23">
            <v>0</v>
          </cell>
          <cell r="V23" t="str">
            <v>4 x 1.5L</v>
          </cell>
          <cell r="W23" t="str">
            <v>SHRINK</v>
          </cell>
          <cell r="X23" t="str">
            <v>5449000022042</v>
          </cell>
          <cell r="Y23" t="str">
            <v>18.95 x 18.95 x 31.6</v>
          </cell>
          <cell r="Z23">
            <v>6.26</v>
          </cell>
          <cell r="AA23">
            <v>6.4470000000000001</v>
          </cell>
          <cell r="AB23">
            <v>0</v>
          </cell>
          <cell r="AC23" t="str">
            <v>60 x 4 x 1.5L</v>
          </cell>
          <cell r="AD23" t="str">
            <v>HALF PALLET</v>
          </cell>
          <cell r="AE23" t="str">
            <v>5449000674722</v>
          </cell>
          <cell r="AF23" t="str">
            <v>100 x 60 x 143.8</v>
          </cell>
          <cell r="AG23">
            <v>375.6</v>
          </cell>
          <cell r="AH23">
            <v>402.58499999999998</v>
          </cell>
          <cell r="AI23">
            <v>0</v>
          </cell>
          <cell r="AJ23">
            <v>2</v>
          </cell>
          <cell r="AK23">
            <v>1</v>
          </cell>
          <cell r="AL23">
            <v>2</v>
          </cell>
          <cell r="AM23">
            <v>1200</v>
          </cell>
          <cell r="AN23">
            <v>1000</v>
          </cell>
          <cell r="AO23">
            <v>1601</v>
          </cell>
          <cell r="AP23">
            <v>751.2</v>
          </cell>
          <cell r="AQ23">
            <v>835.17</v>
          </cell>
          <cell r="AR23">
            <v>2</v>
          </cell>
          <cell r="AS23">
            <v>0</v>
          </cell>
          <cell r="AT23" t="str">
            <v>2x1/2 CHEP</v>
          </cell>
          <cell r="AU23" t="str">
            <v>5449000675064</v>
          </cell>
          <cell r="AV23" t="str">
            <v>ANT</v>
          </cell>
          <cell r="AW23" t="str">
            <v/>
          </cell>
          <cell r="AX23" t="str">
            <v/>
          </cell>
          <cell r="AY23" t="str">
            <v/>
          </cell>
          <cell r="AZ23" t="str">
            <v/>
          </cell>
          <cell r="BA23" t="str">
            <v/>
          </cell>
          <cell r="BB23" t="str">
            <v/>
          </cell>
          <cell r="BC23" t="str">
            <v/>
          </cell>
          <cell r="BD23" t="str">
            <v/>
          </cell>
          <cell r="BE23" t="str">
            <v>BeLux</v>
          </cell>
          <cell r="BF23" t="str">
            <v/>
          </cell>
          <cell r="BG23" t="str">
            <v>PSS-14428</v>
          </cell>
          <cell r="BH23" t="str">
            <v>22021000</v>
          </cell>
          <cell r="BI23" t="str">
            <v>BE</v>
          </cell>
          <cell r="BJ23" t="str">
            <v/>
          </cell>
          <cell r="BK23" t="str">
            <v>ZD</v>
          </cell>
          <cell r="BL23" t="str">
            <v>56</v>
          </cell>
          <cell r="BM23">
            <v>3.9348000000000001E-2</v>
          </cell>
        </row>
        <row r="24">
          <cell r="A24">
            <v>223732</v>
          </cell>
          <cell r="B24" t="str">
            <v>0358</v>
          </cell>
          <cell r="C24" t="str">
            <v>MINUTE MAID ORANGE PET 0.33L X24 RSL</v>
          </cell>
          <cell r="D24" t="str">
            <v>MINUTE MAID ORANGE PET 0.33L X24 RSL</v>
          </cell>
          <cell r="E24" t="str">
            <v>Minute Maid</v>
          </cell>
          <cell r="F24" t="str">
            <v>Orange</v>
          </cell>
          <cell r="G24" t="str">
            <v>PET</v>
          </cell>
          <cell r="H24" t="str">
            <v xml:space="preserve"> %</v>
          </cell>
          <cell r="I24" t="str">
            <v>24 x 0.33L</v>
          </cell>
          <cell r="J24" t="str">
            <v/>
          </cell>
          <cell r="K24">
            <v>24</v>
          </cell>
          <cell r="L24" t="str">
            <v>6% - 3%</v>
          </cell>
          <cell r="M24" t="str">
            <v>5</v>
          </cell>
          <cell r="N24" t="str">
            <v>M</v>
          </cell>
          <cell r="O24" t="str">
            <v>12</v>
          </cell>
          <cell r="P24">
            <v>0.33</v>
          </cell>
          <cell r="Q24" t="str">
            <v>54008304</v>
          </cell>
          <cell r="R24" t="str">
            <v>5.7 x 5.7 x 18.35</v>
          </cell>
          <cell r="S24">
            <v>0.34399999999999997</v>
          </cell>
          <cell r="T24">
            <v>0.36599999999999999</v>
          </cell>
          <cell r="U24">
            <v>0</v>
          </cell>
          <cell r="V24" t="str">
            <v>1 x 0.33L</v>
          </cell>
          <cell r="W24" t="str">
            <v>PET</v>
          </cell>
          <cell r="X24" t="str">
            <v>54008304</v>
          </cell>
          <cell r="Y24" t="str">
            <v>5.7 x 5.7 x 18.35</v>
          </cell>
          <cell r="Z24">
            <v>0.34399999999999997</v>
          </cell>
          <cell r="AA24">
            <v>0.36599999999999999</v>
          </cell>
          <cell r="AB24">
            <v>0</v>
          </cell>
          <cell r="AC24" t="str">
            <v>24 x 0.33L</v>
          </cell>
          <cell r="AD24" t="str">
            <v>SHRINKWRAPPED</v>
          </cell>
          <cell r="AE24" t="str">
            <v>5449000242952</v>
          </cell>
          <cell r="AF24" t="str">
            <v>34.4 x 22.9 x 18.4</v>
          </cell>
          <cell r="AG24">
            <v>8.2579999999999991</v>
          </cell>
          <cell r="AH24">
            <v>8.8209999999999997</v>
          </cell>
          <cell r="AI24">
            <v>0</v>
          </cell>
          <cell r="AJ24">
            <v>15</v>
          </cell>
          <cell r="AK24">
            <v>8</v>
          </cell>
          <cell r="AL24">
            <v>120</v>
          </cell>
          <cell r="AM24">
            <v>1200</v>
          </cell>
          <cell r="AN24">
            <v>1032</v>
          </cell>
          <cell r="AO24">
            <v>1648</v>
          </cell>
          <cell r="AP24">
            <v>990.96</v>
          </cell>
          <cell r="AQ24">
            <v>1091.4280000000001</v>
          </cell>
          <cell r="AR24">
            <v>1</v>
          </cell>
          <cell r="AS24">
            <v>0</v>
          </cell>
          <cell r="AT24" t="str">
            <v>CHEP</v>
          </cell>
          <cell r="AU24" t="str">
            <v>5449000671646</v>
          </cell>
          <cell r="AV24" t="str">
            <v/>
          </cell>
          <cell r="AW24" t="str">
            <v/>
          </cell>
          <cell r="AX24" t="str">
            <v/>
          </cell>
          <cell r="AY24" t="str">
            <v/>
          </cell>
          <cell r="AZ24" t="str">
            <v/>
          </cell>
          <cell r="BA24" t="str">
            <v/>
          </cell>
          <cell r="BB24" t="str">
            <v/>
          </cell>
          <cell r="BC24" t="str">
            <v/>
          </cell>
          <cell r="BD24" t="str">
            <v/>
          </cell>
          <cell r="BE24" t="str">
            <v>BeLux</v>
          </cell>
          <cell r="BF24" t="str">
            <v/>
          </cell>
          <cell r="BG24" t="str">
            <v>PSS-13104</v>
          </cell>
          <cell r="BH24" t="str">
            <v>20091200</v>
          </cell>
          <cell r="BI24" t="str">
            <v>FR</v>
          </cell>
          <cell r="BJ24" t="str">
            <v/>
          </cell>
          <cell r="BK24" t="str">
            <v>ZD</v>
          </cell>
          <cell r="BL24" t="str">
            <v>56</v>
          </cell>
          <cell r="BM24">
            <v>2.172E-2</v>
          </cell>
        </row>
        <row r="25">
          <cell r="A25">
            <v>223769</v>
          </cell>
          <cell r="B25" t="str">
            <v>0545</v>
          </cell>
          <cell r="C25" t="str">
            <v>SPRITE NO SUGAR BLIK 0.25L 3X8 HP</v>
          </cell>
          <cell r="D25" t="str">
            <v>SPRITE NO SUGAR BOITE 0.25L 3X8 HP</v>
          </cell>
          <cell r="E25" t="str">
            <v>Sprite</v>
          </cell>
          <cell r="F25" t="str">
            <v>No Sugar</v>
          </cell>
          <cell r="G25" t="str">
            <v xml:space="preserve">SLIMCAN </v>
          </cell>
          <cell r="H25" t="str">
            <v xml:space="preserve"> %</v>
          </cell>
          <cell r="I25" t="str">
            <v>45 x 3 x 8 x 0.25L</v>
          </cell>
          <cell r="J25" t="str">
            <v/>
          </cell>
          <cell r="K25">
            <v>1080</v>
          </cell>
          <cell r="L25" t="str">
            <v>6% - 3%</v>
          </cell>
          <cell r="M25" t="str">
            <v>6</v>
          </cell>
          <cell r="N25" t="str">
            <v>M</v>
          </cell>
          <cell r="O25" t="str">
            <v>0</v>
          </cell>
          <cell r="P25">
            <v>0.25</v>
          </cell>
          <cell r="Q25" t="str">
            <v>5449000228321</v>
          </cell>
          <cell r="R25" t="str">
            <v>5.35 x 5.35 x 13.43</v>
          </cell>
          <cell r="S25">
            <v>0.25</v>
          </cell>
          <cell r="T25">
            <v>0.26100000000000001</v>
          </cell>
          <cell r="U25">
            <v>0</v>
          </cell>
          <cell r="V25" t="str">
            <v>8 x 0.25L</v>
          </cell>
          <cell r="W25" t="str">
            <v>SHRINK</v>
          </cell>
          <cell r="X25" t="str">
            <v>5449000249302</v>
          </cell>
          <cell r="Y25" t="str">
            <v>21.4 x 10.7 x 13.43</v>
          </cell>
          <cell r="Z25">
            <v>1.9970000000000001</v>
          </cell>
          <cell r="AA25">
            <v>2.093</v>
          </cell>
          <cell r="AB25">
            <v>0</v>
          </cell>
          <cell r="AC25" t="str">
            <v>45 x 3 x 8 x 0.25L</v>
          </cell>
          <cell r="AD25" t="str">
            <v>HALF PALLET</v>
          </cell>
          <cell r="AE25" t="str">
            <v>5449000675118</v>
          </cell>
          <cell r="AF25" t="str">
            <v>80 x 60 x 136.5</v>
          </cell>
          <cell r="AG25">
            <v>269.55</v>
          </cell>
          <cell r="AH25">
            <v>294.01299999999998</v>
          </cell>
          <cell r="AI25">
            <v>0</v>
          </cell>
          <cell r="AJ25">
            <v>2</v>
          </cell>
          <cell r="AK25">
            <v>1</v>
          </cell>
          <cell r="AL25">
            <v>2</v>
          </cell>
          <cell r="AM25">
            <v>1200</v>
          </cell>
          <cell r="AN25">
            <v>800</v>
          </cell>
          <cell r="AO25">
            <v>1509</v>
          </cell>
          <cell r="AP25">
            <v>539.1</v>
          </cell>
          <cell r="AQ25">
            <v>613.02599999999995</v>
          </cell>
          <cell r="AR25">
            <v>1.5</v>
          </cell>
          <cell r="AS25">
            <v>0</v>
          </cell>
          <cell r="AT25" t="str">
            <v>1xECHEP + 2x1/2 TOSCA</v>
          </cell>
          <cell r="AU25" t="str">
            <v>5449000675125</v>
          </cell>
          <cell r="AV25" t="str">
            <v/>
          </cell>
          <cell r="AW25" t="str">
            <v>GHE</v>
          </cell>
          <cell r="AX25" t="str">
            <v/>
          </cell>
          <cell r="AY25" t="str">
            <v/>
          </cell>
          <cell r="AZ25" t="str">
            <v/>
          </cell>
          <cell r="BA25" t="str">
            <v/>
          </cell>
          <cell r="BB25" t="str">
            <v/>
          </cell>
          <cell r="BC25" t="str">
            <v/>
          </cell>
          <cell r="BD25" t="str">
            <v/>
          </cell>
          <cell r="BE25" t="str">
            <v>BeLux</v>
          </cell>
          <cell r="BF25" t="str">
            <v>DF25603BE</v>
          </cell>
          <cell r="BG25" t="str">
            <v>PSS-14797</v>
          </cell>
          <cell r="BH25" t="str">
            <v>22021000</v>
          </cell>
          <cell r="BI25" t="str">
            <v>BE</v>
          </cell>
          <cell r="BJ25" t="str">
            <v/>
          </cell>
          <cell r="BK25" t="str">
            <v>ZD</v>
          </cell>
          <cell r="BL25" t="str">
            <v>56</v>
          </cell>
          <cell r="BM25">
            <v>1.04E-2</v>
          </cell>
        </row>
        <row r="26">
          <cell r="A26">
            <v>225663</v>
          </cell>
          <cell r="B26" t="str">
            <v>0485</v>
          </cell>
          <cell r="C26" t="str">
            <v>ROSPORT MAT ZITROUN PET 0.50L X6</v>
          </cell>
          <cell r="D26" t="str">
            <v>ROSPORT MAT CITRON PET 0.50L X6</v>
          </cell>
          <cell r="E26" t="str">
            <v>Rosport</v>
          </cell>
          <cell r="F26" t="str">
            <v>Mat Lemon</v>
          </cell>
          <cell r="G26" t="str">
            <v>PET</v>
          </cell>
          <cell r="H26" t="str">
            <v xml:space="preserve"> %</v>
          </cell>
          <cell r="I26" t="str">
            <v>6 x 0.5L</v>
          </cell>
          <cell r="J26" t="str">
            <v/>
          </cell>
          <cell r="K26">
            <v>6</v>
          </cell>
          <cell r="L26" t="str">
            <v>6% - 3%</v>
          </cell>
          <cell r="M26" t="str">
            <v>6</v>
          </cell>
          <cell r="N26" t="str">
            <v>M*</v>
          </cell>
          <cell r="O26" t="str">
            <v>3</v>
          </cell>
          <cell r="P26">
            <v>0.5</v>
          </cell>
          <cell r="Q26" t="str">
            <v>5450038500556</v>
          </cell>
          <cell r="R26" t="str">
            <v>6.55 x 6.55 x 23.7</v>
          </cell>
          <cell r="S26">
            <v>0.499</v>
          </cell>
          <cell r="T26">
            <v>0.52200000000000002</v>
          </cell>
          <cell r="U26">
            <v>0</v>
          </cell>
          <cell r="V26" t="str">
            <v>6 x 0.5L</v>
          </cell>
          <cell r="W26" t="str">
            <v>SHRINK</v>
          </cell>
          <cell r="X26" t="str">
            <v>5450038500655</v>
          </cell>
          <cell r="Y26" t="str">
            <v>19.65 x 13.1 x 23.7</v>
          </cell>
          <cell r="Z26">
            <v>2.9940000000000002</v>
          </cell>
          <cell r="AA26">
            <v>3.1419999999999999</v>
          </cell>
          <cell r="AB26">
            <v>0</v>
          </cell>
          <cell r="AC26" t="str">
            <v>6 x 0.5L</v>
          </cell>
          <cell r="AD26" t="str">
            <v>SHRINKWRAPPED</v>
          </cell>
          <cell r="AE26" t="str">
            <v>5450038500655</v>
          </cell>
          <cell r="AF26" t="str">
            <v>19.65 x 13.1 x 23.7</v>
          </cell>
          <cell r="AG26">
            <v>2.9940000000000002</v>
          </cell>
          <cell r="AH26">
            <v>3.1419999999999999</v>
          </cell>
          <cell r="AI26">
            <v>0</v>
          </cell>
          <cell r="AJ26">
            <v>36</v>
          </cell>
          <cell r="AK26">
            <v>6</v>
          </cell>
          <cell r="AL26">
            <v>216</v>
          </cell>
          <cell r="AM26">
            <v>1200</v>
          </cell>
          <cell r="AN26">
            <v>800</v>
          </cell>
          <cell r="AO26">
            <v>1600</v>
          </cell>
          <cell r="AP26">
            <v>646.70399999999995</v>
          </cell>
          <cell r="AQ26">
            <v>704.09</v>
          </cell>
          <cell r="AR26">
            <v>2</v>
          </cell>
          <cell r="AS26">
            <v>0</v>
          </cell>
          <cell r="AT26" t="str">
            <v>EURO CHEP</v>
          </cell>
          <cell r="AU26" t="str">
            <v>5450038904552</v>
          </cell>
          <cell r="AV26" t="str">
            <v/>
          </cell>
          <cell r="AW26" t="str">
            <v/>
          </cell>
          <cell r="AX26" t="str">
            <v/>
          </cell>
          <cell r="AY26" t="str">
            <v/>
          </cell>
          <cell r="AZ26" t="str">
            <v/>
          </cell>
          <cell r="BA26" t="str">
            <v/>
          </cell>
          <cell r="BB26" t="str">
            <v/>
          </cell>
          <cell r="BC26" t="str">
            <v>Rosport (ROSP)</v>
          </cell>
          <cell r="BD26" t="str">
            <v/>
          </cell>
          <cell r="BE26" t="str">
            <v>Luxembourg</v>
          </cell>
          <cell r="BF26" t="str">
            <v/>
          </cell>
          <cell r="BG26" t="str">
            <v>PSS-07185</v>
          </cell>
          <cell r="BH26" t="str">
            <v>22021000</v>
          </cell>
          <cell r="BI26" t="str">
            <v>BE</v>
          </cell>
          <cell r="BJ26" t="str">
            <v/>
          </cell>
          <cell r="BK26" t="str">
            <v>ZD</v>
          </cell>
          <cell r="BL26" t="str">
            <v>56</v>
          </cell>
          <cell r="BM26">
            <v>2.1115500000000002E-2</v>
          </cell>
        </row>
        <row r="27">
          <cell r="A27">
            <v>225664</v>
          </cell>
          <cell r="B27" t="str">
            <v>0486</v>
          </cell>
          <cell r="C27" t="str">
            <v>ROSPORT MAT LIMETT PET 0.50L X6</v>
          </cell>
          <cell r="D27" t="str">
            <v>ROSPORT MAT CITRON VERT PET 0.50L X6</v>
          </cell>
          <cell r="E27" t="str">
            <v>Rosport</v>
          </cell>
          <cell r="F27" t="str">
            <v>Mat Lime</v>
          </cell>
          <cell r="G27" t="str">
            <v>PET</v>
          </cell>
          <cell r="H27" t="str">
            <v xml:space="preserve"> %</v>
          </cell>
          <cell r="I27" t="str">
            <v>6 x 0.5L</v>
          </cell>
          <cell r="J27" t="str">
            <v/>
          </cell>
          <cell r="K27">
            <v>6</v>
          </cell>
          <cell r="L27" t="str">
            <v>6% - 3%</v>
          </cell>
          <cell r="M27" t="str">
            <v>6</v>
          </cell>
          <cell r="N27" t="str">
            <v>M*</v>
          </cell>
          <cell r="O27" t="str">
            <v>3</v>
          </cell>
          <cell r="P27">
            <v>0.5</v>
          </cell>
          <cell r="Q27" t="str">
            <v>5450038570559</v>
          </cell>
          <cell r="R27" t="str">
            <v>6.55 x 6.55 x 23.7</v>
          </cell>
          <cell r="S27">
            <v>0.499</v>
          </cell>
          <cell r="T27">
            <v>0.52200000000000002</v>
          </cell>
          <cell r="U27">
            <v>0</v>
          </cell>
          <cell r="V27" t="str">
            <v>6 x 0.5L</v>
          </cell>
          <cell r="W27" t="str">
            <v>SHRINK</v>
          </cell>
          <cell r="X27" t="str">
            <v>5450038570658</v>
          </cell>
          <cell r="Y27" t="str">
            <v>19.65 x 13.1 x 23.7</v>
          </cell>
          <cell r="Z27">
            <v>2.9940000000000002</v>
          </cell>
          <cell r="AA27">
            <v>3.1419999999999999</v>
          </cell>
          <cell r="AB27">
            <v>0</v>
          </cell>
          <cell r="AC27" t="str">
            <v>6 x 0.5L</v>
          </cell>
          <cell r="AD27" t="str">
            <v>SHRINKWRAPPED</v>
          </cell>
          <cell r="AE27" t="str">
            <v>5450038570658</v>
          </cell>
          <cell r="AF27" t="str">
            <v>19.65 x 13.1 x 23.7</v>
          </cell>
          <cell r="AG27">
            <v>2.9940000000000002</v>
          </cell>
          <cell r="AH27">
            <v>3.1419999999999999</v>
          </cell>
          <cell r="AI27">
            <v>0</v>
          </cell>
          <cell r="AJ27">
            <v>36</v>
          </cell>
          <cell r="AK27">
            <v>6</v>
          </cell>
          <cell r="AL27">
            <v>216</v>
          </cell>
          <cell r="AM27">
            <v>1200</v>
          </cell>
          <cell r="AN27">
            <v>800</v>
          </cell>
          <cell r="AO27">
            <v>1600</v>
          </cell>
          <cell r="AP27">
            <v>646.70399999999995</v>
          </cell>
          <cell r="AQ27">
            <v>704.09</v>
          </cell>
          <cell r="AR27">
            <v>2</v>
          </cell>
          <cell r="AS27">
            <v>0</v>
          </cell>
          <cell r="AT27" t="str">
            <v>EURO CHEP</v>
          </cell>
          <cell r="AU27" t="str">
            <v>5450038974555</v>
          </cell>
          <cell r="AV27" t="str">
            <v/>
          </cell>
          <cell r="AW27" t="str">
            <v/>
          </cell>
          <cell r="AX27" t="str">
            <v/>
          </cell>
          <cell r="AY27" t="str">
            <v/>
          </cell>
          <cell r="AZ27" t="str">
            <v/>
          </cell>
          <cell r="BA27" t="str">
            <v/>
          </cell>
          <cell r="BB27" t="str">
            <v/>
          </cell>
          <cell r="BC27" t="str">
            <v>Rosport (ROSP)</v>
          </cell>
          <cell r="BD27" t="str">
            <v/>
          </cell>
          <cell r="BE27" t="str">
            <v>Luxembourg</v>
          </cell>
          <cell r="BF27" t="str">
            <v/>
          </cell>
          <cell r="BG27" t="str">
            <v>PSS-07185</v>
          </cell>
          <cell r="BH27" t="str">
            <v>22021000</v>
          </cell>
          <cell r="BI27" t="str">
            <v>BE</v>
          </cell>
          <cell r="BJ27" t="str">
            <v/>
          </cell>
          <cell r="BK27" t="str">
            <v>ZD</v>
          </cell>
          <cell r="BL27" t="str">
            <v>56</v>
          </cell>
          <cell r="BM27">
            <v>2.1115500000000002E-2</v>
          </cell>
        </row>
        <row r="28">
          <cell r="A28">
            <v>225665</v>
          </cell>
          <cell r="B28" t="str">
            <v>0487</v>
          </cell>
          <cell r="C28" t="str">
            <v>ROSPORT MAT MENTHE PET 0.50L X6</v>
          </cell>
          <cell r="D28" t="str">
            <v>ROSPORT MAT MENTHE PET 0.50L X6</v>
          </cell>
          <cell r="E28" t="str">
            <v>Rosport</v>
          </cell>
          <cell r="F28" t="str">
            <v>Mat Mint</v>
          </cell>
          <cell r="G28" t="str">
            <v>PET</v>
          </cell>
          <cell r="H28" t="str">
            <v xml:space="preserve"> %</v>
          </cell>
          <cell r="I28" t="str">
            <v>6 x 0.5L</v>
          </cell>
          <cell r="J28" t="str">
            <v/>
          </cell>
          <cell r="K28">
            <v>6</v>
          </cell>
          <cell r="L28" t="str">
            <v>6% - 3%</v>
          </cell>
          <cell r="M28" t="str">
            <v>6</v>
          </cell>
          <cell r="N28" t="str">
            <v>M*</v>
          </cell>
          <cell r="O28" t="str">
            <v>3</v>
          </cell>
          <cell r="P28">
            <v>0.5</v>
          </cell>
          <cell r="Q28" t="str">
            <v>5450038580558</v>
          </cell>
          <cell r="R28" t="str">
            <v>6.55 x 6.55 x 23.7</v>
          </cell>
          <cell r="S28">
            <v>0.499</v>
          </cell>
          <cell r="T28">
            <v>0.52200000000000002</v>
          </cell>
          <cell r="U28">
            <v>0</v>
          </cell>
          <cell r="V28" t="str">
            <v>6 x 0.5L</v>
          </cell>
          <cell r="W28" t="str">
            <v>SHRINK</v>
          </cell>
          <cell r="X28" t="str">
            <v>5450038580657</v>
          </cell>
          <cell r="Y28" t="str">
            <v>19.65 x 13.1 x 23.7</v>
          </cell>
          <cell r="Z28">
            <v>2.9940000000000002</v>
          </cell>
          <cell r="AA28">
            <v>3.1419999999999999</v>
          </cell>
          <cell r="AB28">
            <v>0</v>
          </cell>
          <cell r="AC28" t="str">
            <v>6 x 0.5L</v>
          </cell>
          <cell r="AD28" t="str">
            <v>SHRINKWRAPPED</v>
          </cell>
          <cell r="AE28" t="str">
            <v>5450038580657</v>
          </cell>
          <cell r="AF28" t="str">
            <v>19.65 x 13.1 x 23.7</v>
          </cell>
          <cell r="AG28">
            <v>2.9940000000000002</v>
          </cell>
          <cell r="AH28">
            <v>3.1419999999999999</v>
          </cell>
          <cell r="AI28">
            <v>0</v>
          </cell>
          <cell r="AJ28">
            <v>36</v>
          </cell>
          <cell r="AK28">
            <v>6</v>
          </cell>
          <cell r="AL28">
            <v>216</v>
          </cell>
          <cell r="AM28">
            <v>1200</v>
          </cell>
          <cell r="AN28">
            <v>800</v>
          </cell>
          <cell r="AO28">
            <v>1600</v>
          </cell>
          <cell r="AP28">
            <v>646.70399999999995</v>
          </cell>
          <cell r="AQ28">
            <v>704.09</v>
          </cell>
          <cell r="AR28">
            <v>2</v>
          </cell>
          <cell r="AS28">
            <v>0</v>
          </cell>
          <cell r="AT28" t="str">
            <v>EURO CHEP</v>
          </cell>
          <cell r="AU28" t="str">
            <v>5450038984554</v>
          </cell>
          <cell r="AV28" t="str">
            <v/>
          </cell>
          <cell r="AW28" t="str">
            <v/>
          </cell>
          <cell r="AX28" t="str">
            <v/>
          </cell>
          <cell r="AY28" t="str">
            <v/>
          </cell>
          <cell r="AZ28" t="str">
            <v/>
          </cell>
          <cell r="BA28" t="str">
            <v/>
          </cell>
          <cell r="BB28" t="str">
            <v/>
          </cell>
          <cell r="BC28" t="str">
            <v>Rosport (ROSP)</v>
          </cell>
          <cell r="BD28" t="str">
            <v/>
          </cell>
          <cell r="BE28" t="str">
            <v>Luxembourg</v>
          </cell>
          <cell r="BF28" t="str">
            <v/>
          </cell>
          <cell r="BG28" t="str">
            <v>PSS-07185</v>
          </cell>
          <cell r="BH28" t="str">
            <v>22021000</v>
          </cell>
          <cell r="BI28" t="str">
            <v>BE</v>
          </cell>
          <cell r="BJ28" t="str">
            <v/>
          </cell>
          <cell r="BK28" t="str">
            <v>ZD</v>
          </cell>
          <cell r="BL28" t="str">
            <v>56</v>
          </cell>
          <cell r="BM28">
            <v>2.1115500000000002E-2</v>
          </cell>
        </row>
        <row r="29">
          <cell r="A29">
            <v>225853</v>
          </cell>
          <cell r="B29" t="str">
            <v>0493</v>
          </cell>
          <cell r="C29" t="str">
            <v>FUZE TEA SPARKLING BLACK TEA BIB 5L</v>
          </cell>
          <cell r="D29" t="str">
            <v>FUZE TEA SPARKLING BLACK  TEA BIB 5L</v>
          </cell>
          <cell r="E29" t="str">
            <v>Fuze tea</v>
          </cell>
          <cell r="F29" t="str">
            <v>Sparkling Black tea</v>
          </cell>
          <cell r="G29" t="str">
            <v>BIB</v>
          </cell>
          <cell r="H29" t="str">
            <v xml:space="preserve"> %</v>
          </cell>
          <cell r="I29" t="str">
            <v>1 x 5L</v>
          </cell>
          <cell r="J29" t="str">
            <v/>
          </cell>
          <cell r="K29">
            <v>1</v>
          </cell>
          <cell r="L29" t="str">
            <v>6% - 3%</v>
          </cell>
          <cell r="M29" t="str">
            <v>120</v>
          </cell>
          <cell r="N29" t="str">
            <v>D</v>
          </cell>
          <cell r="O29" t="str">
            <v>0</v>
          </cell>
          <cell r="P29">
            <v>5</v>
          </cell>
          <cell r="Q29" t="str">
            <v>5449000238979</v>
          </cell>
          <cell r="R29" t="str">
            <v>23.4 x 17.5 x 18.1</v>
          </cell>
          <cell r="S29">
            <v>5.8079999999999998</v>
          </cell>
          <cell r="T29">
            <v>6.0620000000000003</v>
          </cell>
          <cell r="U29">
            <v>0</v>
          </cell>
          <cell r="V29" t="str">
            <v>1 x 5L</v>
          </cell>
          <cell r="W29" t="str">
            <v>BIB</v>
          </cell>
          <cell r="X29" t="str">
            <v>5449000238979</v>
          </cell>
          <cell r="Y29" t="str">
            <v>23.4 x 17.5 x 18.1</v>
          </cell>
          <cell r="Z29">
            <v>5.8079999999999998</v>
          </cell>
          <cell r="AA29">
            <v>6.0620000000000003</v>
          </cell>
          <cell r="AB29">
            <v>0</v>
          </cell>
          <cell r="AC29" t="str">
            <v>1 x 5L</v>
          </cell>
          <cell r="AD29" t="str">
            <v>BIB</v>
          </cell>
          <cell r="AE29" t="str">
            <v>5449000238979</v>
          </cell>
          <cell r="AF29" t="str">
            <v>23.4 x 17.5 x 18.1</v>
          </cell>
          <cell r="AG29">
            <v>5.8079999999999998</v>
          </cell>
          <cell r="AH29">
            <v>6.0620000000000003</v>
          </cell>
          <cell r="AI29">
            <v>0</v>
          </cell>
          <cell r="AJ29">
            <v>20</v>
          </cell>
          <cell r="AK29">
            <v>5</v>
          </cell>
          <cell r="AL29">
            <v>100</v>
          </cell>
          <cell r="AM29">
            <v>1200</v>
          </cell>
          <cell r="AN29">
            <v>800</v>
          </cell>
          <cell r="AO29">
            <v>1055</v>
          </cell>
          <cell r="AP29">
            <v>580.79999999999995</v>
          </cell>
          <cell r="AQ29">
            <v>631.78499999999997</v>
          </cell>
          <cell r="AR29">
            <v>1</v>
          </cell>
          <cell r="AS29">
            <v>0</v>
          </cell>
          <cell r="AT29" t="str">
            <v xml:space="preserve">EURO White </v>
          </cell>
          <cell r="AU29" t="str">
            <v>5449000673862</v>
          </cell>
          <cell r="AV29" t="str">
            <v/>
          </cell>
          <cell r="AW29" t="str">
            <v/>
          </cell>
          <cell r="AX29" t="str">
            <v/>
          </cell>
          <cell r="AY29" t="str">
            <v/>
          </cell>
          <cell r="AZ29" t="str">
            <v/>
          </cell>
          <cell r="BA29" t="str">
            <v/>
          </cell>
          <cell r="BB29" t="str">
            <v/>
          </cell>
          <cell r="BC29" t="str">
            <v>Coca-Cola Erfrischungsgetranke AG Dorsten (CCDO); Coca-Cola Koeln (CCKN)</v>
          </cell>
          <cell r="BD29" t="str">
            <v/>
          </cell>
          <cell r="BE29" t="str">
            <v>BeLux</v>
          </cell>
          <cell r="BF29" t="str">
            <v/>
          </cell>
          <cell r="BG29" t="str">
            <v>PSS-14686</v>
          </cell>
          <cell r="BH29" t="str">
            <v>21069098</v>
          </cell>
          <cell r="BI29" t="str">
            <v>DE</v>
          </cell>
          <cell r="BJ29" t="str">
            <v/>
          </cell>
          <cell r="BK29" t="str">
            <v>ZD</v>
          </cell>
          <cell r="BL29" t="str">
            <v>42</v>
          </cell>
          <cell r="BM29" t="str">
            <v/>
          </cell>
        </row>
        <row r="30">
          <cell r="A30">
            <v>225870</v>
          </cell>
          <cell r="B30" t="str">
            <v>1034</v>
          </cell>
          <cell r="C30" t="str">
            <v>AQUARIUS DAILY LEMON PET 0.33L X24</v>
          </cell>
          <cell r="D30" t="str">
            <v>AQUARIUS DAILY CITRON PET 0.33L X24</v>
          </cell>
          <cell r="E30" t="str">
            <v>Aquarius</v>
          </cell>
          <cell r="F30" t="str">
            <v>Lemon</v>
          </cell>
          <cell r="G30" t="str">
            <v>PET</v>
          </cell>
          <cell r="H30" t="str">
            <v xml:space="preserve"> %</v>
          </cell>
          <cell r="I30" t="str">
            <v>24 x 0.33L</v>
          </cell>
          <cell r="J30" t="str">
            <v/>
          </cell>
          <cell r="K30">
            <v>24</v>
          </cell>
          <cell r="L30" t="str">
            <v>6% - 3%</v>
          </cell>
          <cell r="M30" t="str">
            <v>9</v>
          </cell>
          <cell r="N30" t="str">
            <v>M</v>
          </cell>
          <cell r="O30" t="str">
            <v>9</v>
          </cell>
          <cell r="P30">
            <v>0.33</v>
          </cell>
          <cell r="Q30" t="str">
            <v>90343360</v>
          </cell>
          <cell r="R30" t="str">
            <v>5.7 x 5.7 x 18.35</v>
          </cell>
          <cell r="S30">
            <v>0.33800000000000002</v>
          </cell>
          <cell r="T30">
            <v>0.36</v>
          </cell>
          <cell r="U30">
            <v>0</v>
          </cell>
          <cell r="V30" t="str">
            <v>1 x 0.33L</v>
          </cell>
          <cell r="W30" t="str">
            <v>PET</v>
          </cell>
          <cell r="X30" t="str">
            <v>90343360</v>
          </cell>
          <cell r="Y30" t="str">
            <v>5.7 x 5.7 x 18.35</v>
          </cell>
          <cell r="Z30">
            <v>0.33800000000000002</v>
          </cell>
          <cell r="AA30">
            <v>0.36</v>
          </cell>
          <cell r="AB30">
            <v>0</v>
          </cell>
          <cell r="AC30" t="str">
            <v>24 x 0.33L</v>
          </cell>
          <cell r="AD30" t="str">
            <v>SHRINKWRAPPED</v>
          </cell>
          <cell r="AE30" t="str">
            <v>5449000111647</v>
          </cell>
          <cell r="AF30" t="str">
            <v>34.4 x 22.9 x 18.4</v>
          </cell>
          <cell r="AG30">
            <v>8.1010000000000009</v>
          </cell>
          <cell r="AH30">
            <v>8.6509999999999998</v>
          </cell>
          <cell r="AI30">
            <v>0</v>
          </cell>
          <cell r="AJ30">
            <v>15</v>
          </cell>
          <cell r="AK30">
            <v>8</v>
          </cell>
          <cell r="AL30">
            <v>120</v>
          </cell>
          <cell r="AM30">
            <v>1200</v>
          </cell>
          <cell r="AN30">
            <v>1032</v>
          </cell>
          <cell r="AO30">
            <v>1648</v>
          </cell>
          <cell r="AP30">
            <v>972.12</v>
          </cell>
          <cell r="AQ30">
            <v>1071.05</v>
          </cell>
          <cell r="AR30">
            <v>1</v>
          </cell>
          <cell r="AS30">
            <v>0</v>
          </cell>
          <cell r="AT30" t="str">
            <v>CHEP</v>
          </cell>
          <cell r="AU30" t="str">
            <v>5449000653666</v>
          </cell>
          <cell r="AV30" t="str">
            <v/>
          </cell>
          <cell r="AW30" t="str">
            <v/>
          </cell>
          <cell r="AX30" t="str">
            <v>DUN</v>
          </cell>
          <cell r="AY30" t="str">
            <v/>
          </cell>
          <cell r="AZ30" t="str">
            <v/>
          </cell>
          <cell r="BA30" t="str">
            <v/>
          </cell>
          <cell r="BB30" t="str">
            <v/>
          </cell>
          <cell r="BC30" t="str">
            <v>Herrath (HERR); Refresco Como/Spumador (SPUM)</v>
          </cell>
          <cell r="BD30" t="str">
            <v/>
          </cell>
          <cell r="BE30" t="str">
            <v>BeLux</v>
          </cell>
          <cell r="BF30" t="str">
            <v>DF26128BE</v>
          </cell>
          <cell r="BG30" t="str">
            <v>PSS-13023</v>
          </cell>
          <cell r="BH30" t="str">
            <v>22021000</v>
          </cell>
          <cell r="BI30" t="str">
            <v>FR</v>
          </cell>
          <cell r="BJ30" t="str">
            <v/>
          </cell>
          <cell r="BK30" t="str">
            <v>ZD</v>
          </cell>
          <cell r="BL30" t="str">
            <v>56</v>
          </cell>
          <cell r="BM30">
            <v>2.1999999999999999E-2</v>
          </cell>
        </row>
        <row r="31">
          <cell r="A31">
            <v>230991</v>
          </cell>
          <cell r="B31" t="str">
            <v>0635</v>
          </cell>
          <cell r="C31" t="str">
            <v>FREESTYLE COCA-COLA P2 20C CRTG 0.68L X1</v>
          </cell>
          <cell r="D31" t="str">
            <v>FREESTYLE COCA-COLA P2 20C CRTG 0.68L X1</v>
          </cell>
          <cell r="E31" t="str">
            <v>Freestyle Coca-Cola</v>
          </cell>
          <cell r="F31" t="str">
            <v/>
          </cell>
          <cell r="G31" t="str">
            <v>CRTG</v>
          </cell>
          <cell r="H31" t="str">
            <v xml:space="preserve"> %</v>
          </cell>
          <cell r="I31" t="str">
            <v>1 x 0.68L</v>
          </cell>
          <cell r="J31" t="str">
            <v/>
          </cell>
          <cell r="K31">
            <v>1</v>
          </cell>
          <cell r="L31" t="str">
            <v>6% - 3%</v>
          </cell>
          <cell r="M31" t="str">
            <v>122</v>
          </cell>
          <cell r="N31" t="str">
            <v>D</v>
          </cell>
          <cell r="O31" t="str">
            <v>0</v>
          </cell>
          <cell r="P31">
            <v>0.68</v>
          </cell>
          <cell r="Q31" t="str">
            <v>5449000210661</v>
          </cell>
          <cell r="R31" t="str">
            <v>25.5 x 10.5 x 3.5</v>
          </cell>
          <cell r="S31">
            <v>0.70599999999999996</v>
          </cell>
          <cell r="T31">
            <v>0.83</v>
          </cell>
          <cell r="U31">
            <v>0</v>
          </cell>
          <cell r="V31" t="str">
            <v>1 x 0.68L</v>
          </cell>
          <cell r="W31" t="str">
            <v>CARTRIDGE</v>
          </cell>
          <cell r="X31" t="str">
            <v>5449000210661</v>
          </cell>
          <cell r="Y31" t="str">
            <v>25.5 x 10.5 x 3.5</v>
          </cell>
          <cell r="Z31">
            <v>0.70599999999999996</v>
          </cell>
          <cell r="AA31">
            <v>0.83</v>
          </cell>
          <cell r="AB31">
            <v>0</v>
          </cell>
          <cell r="AC31" t="str">
            <v>20 x 0.68L</v>
          </cell>
          <cell r="AD31" t="str">
            <v>CARDBOARD</v>
          </cell>
          <cell r="AE31" t="str">
            <v>5449000210678</v>
          </cell>
          <cell r="AF31" t="str">
            <v>38.0 x 21.8 x 27.9</v>
          </cell>
          <cell r="AG31">
            <v>14.12</v>
          </cell>
          <cell r="AH31">
            <v>16.32</v>
          </cell>
          <cell r="AI31">
            <v>0</v>
          </cell>
          <cell r="AJ31">
            <v>15</v>
          </cell>
          <cell r="AK31">
            <v>4</v>
          </cell>
          <cell r="AL31">
            <v>60</v>
          </cell>
          <cell r="AM31">
            <v>1140</v>
          </cell>
          <cell r="AN31">
            <v>1140</v>
          </cell>
          <cell r="AO31">
            <v>1266</v>
          </cell>
          <cell r="AP31">
            <v>847.2</v>
          </cell>
          <cell r="AQ31">
            <v>1026.5</v>
          </cell>
          <cell r="AR31">
            <v>1</v>
          </cell>
          <cell r="AS31">
            <v>0</v>
          </cell>
          <cell r="AT31" t="str">
            <v>Industrial IPP</v>
          </cell>
          <cell r="AU31" t="str">
            <v>3383260004399</v>
          </cell>
          <cell r="AV31" t="str">
            <v/>
          </cell>
          <cell r="AW31" t="str">
            <v/>
          </cell>
          <cell r="AX31" t="str">
            <v/>
          </cell>
          <cell r="AY31" t="str">
            <v/>
          </cell>
          <cell r="AZ31" t="str">
            <v/>
          </cell>
          <cell r="BA31" t="str">
            <v/>
          </cell>
          <cell r="BB31" t="str">
            <v/>
          </cell>
          <cell r="BC31" t="str">
            <v>CPS (AILI); CPS (AILI)</v>
          </cell>
          <cell r="BD31" t="str">
            <v/>
          </cell>
          <cell r="BE31" t="str">
            <v>BeLux</v>
          </cell>
          <cell r="BF31" t="str">
            <v/>
          </cell>
          <cell r="BG31" t="str">
            <v>PSS-15074</v>
          </cell>
          <cell r="BH31" t="str">
            <v>21069098</v>
          </cell>
          <cell r="BI31" t="str">
            <v>GB</v>
          </cell>
          <cell r="BJ31" t="str">
            <v xml:space="preserve">Trade unit = 1 single unit </v>
          </cell>
          <cell r="BK31" t="str">
            <v>ZD</v>
          </cell>
          <cell r="BL31" t="str">
            <v>42</v>
          </cell>
          <cell r="BM31" t="str">
            <v/>
          </cell>
        </row>
        <row r="32">
          <cell r="A32">
            <v>230992</v>
          </cell>
          <cell r="B32" t="str">
            <v>0634</v>
          </cell>
          <cell r="C32" t="str">
            <v>FREESTYLE COCA-COLA P1 20C CRTG 0.68L X1</v>
          </cell>
          <cell r="D32" t="str">
            <v>FREESTYLE COCA-COLA P1 20C CRTG 0.68L X1</v>
          </cell>
          <cell r="E32" t="str">
            <v>Freestyle Coca-Cola</v>
          </cell>
          <cell r="F32" t="str">
            <v/>
          </cell>
          <cell r="G32" t="str">
            <v>CRTG</v>
          </cell>
          <cell r="H32" t="str">
            <v xml:space="preserve"> %</v>
          </cell>
          <cell r="I32" t="str">
            <v>1 x 0.68L</v>
          </cell>
          <cell r="J32" t="str">
            <v/>
          </cell>
          <cell r="K32">
            <v>1</v>
          </cell>
          <cell r="L32" t="str">
            <v>6% - 3%</v>
          </cell>
          <cell r="M32" t="str">
            <v>122</v>
          </cell>
          <cell r="N32" t="str">
            <v>D</v>
          </cell>
          <cell r="O32" t="str">
            <v>0</v>
          </cell>
          <cell r="P32">
            <v>0.68</v>
          </cell>
          <cell r="Q32" t="str">
            <v>5449000210647</v>
          </cell>
          <cell r="R32" t="str">
            <v>25.5 x 10.5 x 3.5</v>
          </cell>
          <cell r="S32">
            <v>0.71899999999999997</v>
          </cell>
          <cell r="T32">
            <v>0.84299999999999997</v>
          </cell>
          <cell r="U32">
            <v>0</v>
          </cell>
          <cell r="V32" t="str">
            <v>1 x 0.68L</v>
          </cell>
          <cell r="W32" t="str">
            <v>CARTRIDGE</v>
          </cell>
          <cell r="X32" t="str">
            <v>5449000210647</v>
          </cell>
          <cell r="Y32" t="str">
            <v>25.5 x 10.5 x 3.5</v>
          </cell>
          <cell r="Z32">
            <v>0.71899999999999997</v>
          </cell>
          <cell r="AA32">
            <v>0.84299999999999997</v>
          </cell>
          <cell r="AB32">
            <v>0</v>
          </cell>
          <cell r="AC32" t="str">
            <v>20 x 0.68L</v>
          </cell>
          <cell r="AD32" t="str">
            <v>CARDBOARD</v>
          </cell>
          <cell r="AE32" t="str">
            <v>5449000210654</v>
          </cell>
          <cell r="AF32" t="str">
            <v>38.0 x 21.8 x 27.9</v>
          </cell>
          <cell r="AG32">
            <v>14.38</v>
          </cell>
          <cell r="AH32">
            <v>16.579999999999998</v>
          </cell>
          <cell r="AI32">
            <v>0</v>
          </cell>
          <cell r="AJ32">
            <v>15</v>
          </cell>
          <cell r="AK32">
            <v>4</v>
          </cell>
          <cell r="AL32">
            <v>60</v>
          </cell>
          <cell r="AM32">
            <v>1140</v>
          </cell>
          <cell r="AN32">
            <v>1140</v>
          </cell>
          <cell r="AO32">
            <v>1266</v>
          </cell>
          <cell r="AP32">
            <v>862.8</v>
          </cell>
          <cell r="AQ32">
            <v>1042.098</v>
          </cell>
          <cell r="AR32">
            <v>1</v>
          </cell>
          <cell r="AS32">
            <v>0</v>
          </cell>
          <cell r="AT32" t="str">
            <v>Industrial IPP</v>
          </cell>
          <cell r="AU32" t="str">
            <v>3383260004382</v>
          </cell>
          <cell r="AV32" t="str">
            <v/>
          </cell>
          <cell r="AW32" t="str">
            <v/>
          </cell>
          <cell r="AX32" t="str">
            <v/>
          </cell>
          <cell r="AY32" t="str">
            <v/>
          </cell>
          <cell r="AZ32" t="str">
            <v/>
          </cell>
          <cell r="BA32" t="str">
            <v/>
          </cell>
          <cell r="BB32" t="str">
            <v/>
          </cell>
          <cell r="BC32" t="str">
            <v>CPS (AILI); CPS (AILI)</v>
          </cell>
          <cell r="BD32" t="str">
            <v/>
          </cell>
          <cell r="BE32" t="str">
            <v>BeLux</v>
          </cell>
          <cell r="BF32" t="str">
            <v/>
          </cell>
          <cell r="BG32" t="str">
            <v>PSS-15074</v>
          </cell>
          <cell r="BH32" t="str">
            <v>21069098</v>
          </cell>
          <cell r="BI32" t="str">
            <v>GB</v>
          </cell>
          <cell r="BJ32" t="str">
            <v xml:space="preserve">Trade unit = 1 single unit </v>
          </cell>
          <cell r="BK32" t="str">
            <v>ZD</v>
          </cell>
          <cell r="BL32" t="str">
            <v>42</v>
          </cell>
          <cell r="BM32" t="str">
            <v/>
          </cell>
        </row>
        <row r="33">
          <cell r="A33">
            <v>231065</v>
          </cell>
          <cell r="B33" t="str">
            <v>0638</v>
          </cell>
          <cell r="C33" t="str">
            <v>FREESTYLE VANILLA FLAVOUR 20C CRTG 0.68L X1</v>
          </cell>
          <cell r="D33" t="str">
            <v>FREESTYLE VANILLA FLAVOUR 20C CRTG 0.68L X1</v>
          </cell>
          <cell r="E33" t="str">
            <v>Freestyle Flavour Vanilla</v>
          </cell>
          <cell r="F33" t="str">
            <v/>
          </cell>
          <cell r="G33" t="str">
            <v>CRTG</v>
          </cell>
          <cell r="H33" t="str">
            <v xml:space="preserve"> %</v>
          </cell>
          <cell r="I33" t="str">
            <v>1 x 0.68L</v>
          </cell>
          <cell r="J33" t="str">
            <v/>
          </cell>
          <cell r="K33">
            <v>1</v>
          </cell>
          <cell r="L33" t="str">
            <v>6% - 3%</v>
          </cell>
          <cell r="M33" t="str">
            <v>166</v>
          </cell>
          <cell r="N33" t="str">
            <v>D</v>
          </cell>
          <cell r="O33" t="str">
            <v>0</v>
          </cell>
          <cell r="P33">
            <v>0.68</v>
          </cell>
          <cell r="Q33" t="str">
            <v>5449000210524</v>
          </cell>
          <cell r="R33" t="str">
            <v>25.5 x 10.5 x 3.5</v>
          </cell>
          <cell r="S33">
            <v>0.73599999999999999</v>
          </cell>
          <cell r="T33">
            <v>0.86</v>
          </cell>
          <cell r="U33">
            <v>0</v>
          </cell>
          <cell r="V33" t="str">
            <v>1 x 0.68L</v>
          </cell>
          <cell r="W33" t="str">
            <v>CARTRIDGE</v>
          </cell>
          <cell r="X33" t="str">
            <v>5449000210524</v>
          </cell>
          <cell r="Y33" t="str">
            <v>25.5 x 10.5 x 3.5</v>
          </cell>
          <cell r="Z33">
            <v>0.73599999999999999</v>
          </cell>
          <cell r="AA33">
            <v>0.86</v>
          </cell>
          <cell r="AB33">
            <v>0</v>
          </cell>
          <cell r="AC33" t="str">
            <v>20 x 0.68L</v>
          </cell>
          <cell r="AD33" t="str">
            <v>CARDBOARD</v>
          </cell>
          <cell r="AE33" t="str">
            <v>5449000210531</v>
          </cell>
          <cell r="AF33" t="str">
            <v>38.0 x 21.8 x 27.9</v>
          </cell>
          <cell r="AG33">
            <v>14.72</v>
          </cell>
          <cell r="AH33">
            <v>16.920000000000002</v>
          </cell>
          <cell r="AI33">
            <v>0</v>
          </cell>
          <cell r="AJ33">
            <v>15</v>
          </cell>
          <cell r="AK33">
            <v>4</v>
          </cell>
          <cell r="AL33">
            <v>60</v>
          </cell>
          <cell r="AM33">
            <v>1140</v>
          </cell>
          <cell r="AN33">
            <v>1140</v>
          </cell>
          <cell r="AO33">
            <v>1266</v>
          </cell>
          <cell r="AP33">
            <v>883.2</v>
          </cell>
          <cell r="AQ33">
            <v>1062.498</v>
          </cell>
          <cell r="AR33">
            <v>1</v>
          </cell>
          <cell r="AS33">
            <v>0</v>
          </cell>
          <cell r="AT33" t="str">
            <v>Industrial IPP</v>
          </cell>
          <cell r="AU33" t="str">
            <v>3383260004429</v>
          </cell>
          <cell r="AV33" t="str">
            <v/>
          </cell>
          <cell r="AW33" t="str">
            <v/>
          </cell>
          <cell r="AX33" t="str">
            <v/>
          </cell>
          <cell r="AY33" t="str">
            <v/>
          </cell>
          <cell r="AZ33" t="str">
            <v/>
          </cell>
          <cell r="BA33" t="str">
            <v/>
          </cell>
          <cell r="BB33" t="str">
            <v/>
          </cell>
          <cell r="BC33" t="str">
            <v>CPS (AILI); CPS (AILI)</v>
          </cell>
          <cell r="BD33" t="str">
            <v/>
          </cell>
          <cell r="BE33" t="str">
            <v>BeLux</v>
          </cell>
          <cell r="BF33" t="str">
            <v/>
          </cell>
          <cell r="BG33" t="str">
            <v>PSS-15074</v>
          </cell>
          <cell r="BH33" t="str">
            <v>21069098</v>
          </cell>
          <cell r="BI33" t="str">
            <v>GB</v>
          </cell>
          <cell r="BJ33" t="str">
            <v xml:space="preserve">Trade unit = 1 single unit </v>
          </cell>
          <cell r="BK33" t="str">
            <v>ZD</v>
          </cell>
          <cell r="BL33" t="str">
            <v>42</v>
          </cell>
          <cell r="BM33" t="str">
            <v/>
          </cell>
        </row>
        <row r="34">
          <cell r="A34">
            <v>231067</v>
          </cell>
          <cell r="B34" t="str">
            <v>0645</v>
          </cell>
          <cell r="C34" t="str">
            <v>FREESTYLE GRAPE FLAVOUR 20C CRTG 0.68L X1</v>
          </cell>
          <cell r="D34" t="str">
            <v>FREESTYLE GRAPE FLAVOUR 20C CRTG 0.68L X1</v>
          </cell>
          <cell r="E34" t="str">
            <v>Freestyle Flavour Grape</v>
          </cell>
          <cell r="F34" t="str">
            <v/>
          </cell>
          <cell r="G34" t="str">
            <v>CRTG</v>
          </cell>
          <cell r="H34" t="str">
            <v xml:space="preserve"> %</v>
          </cell>
          <cell r="I34" t="str">
            <v>1 x 0.68L</v>
          </cell>
          <cell r="J34" t="str">
            <v/>
          </cell>
          <cell r="K34">
            <v>1</v>
          </cell>
          <cell r="L34" t="str">
            <v>6% - 3%</v>
          </cell>
          <cell r="M34" t="str">
            <v>220</v>
          </cell>
          <cell r="N34" t="str">
            <v>D</v>
          </cell>
          <cell r="O34" t="str">
            <v>0</v>
          </cell>
          <cell r="P34">
            <v>0.68</v>
          </cell>
          <cell r="Q34" t="str">
            <v>5449000210463</v>
          </cell>
          <cell r="R34" t="str">
            <v>25.5 x 10.5 x 3.5</v>
          </cell>
          <cell r="S34">
            <v>0.748</v>
          </cell>
          <cell r="T34">
            <v>0.872</v>
          </cell>
          <cell r="U34">
            <v>0</v>
          </cell>
          <cell r="V34" t="str">
            <v>1 x 0.68L</v>
          </cell>
          <cell r="W34" t="str">
            <v>CARTRIDGE</v>
          </cell>
          <cell r="X34" t="str">
            <v>5449000210463</v>
          </cell>
          <cell r="Y34" t="str">
            <v>25.5 x 10.5 x 3.5</v>
          </cell>
          <cell r="Z34">
            <v>0.748</v>
          </cell>
          <cell r="AA34">
            <v>0.872</v>
          </cell>
          <cell r="AB34">
            <v>0</v>
          </cell>
          <cell r="AC34" t="str">
            <v>20 x 0.68L</v>
          </cell>
          <cell r="AD34" t="str">
            <v>CARDBOARD</v>
          </cell>
          <cell r="AE34" t="str">
            <v>5449000210470</v>
          </cell>
          <cell r="AF34" t="str">
            <v>38.0 x 21.8 x 27.9</v>
          </cell>
          <cell r="AG34">
            <v>14.96</v>
          </cell>
          <cell r="AH34">
            <v>17.16</v>
          </cell>
          <cell r="AI34">
            <v>0</v>
          </cell>
          <cell r="AJ34">
            <v>15</v>
          </cell>
          <cell r="AK34">
            <v>4</v>
          </cell>
          <cell r="AL34">
            <v>60</v>
          </cell>
          <cell r="AM34">
            <v>1140</v>
          </cell>
          <cell r="AN34">
            <v>1140</v>
          </cell>
          <cell r="AO34">
            <v>1266</v>
          </cell>
          <cell r="AP34">
            <v>897.6</v>
          </cell>
          <cell r="AQ34">
            <v>1076.9000000000001</v>
          </cell>
          <cell r="AR34">
            <v>1</v>
          </cell>
          <cell r="AS34">
            <v>0</v>
          </cell>
          <cell r="AT34" t="str">
            <v>Industrial IPP</v>
          </cell>
          <cell r="AU34" t="str">
            <v>3383260004474</v>
          </cell>
          <cell r="AV34" t="str">
            <v/>
          </cell>
          <cell r="AW34" t="str">
            <v/>
          </cell>
          <cell r="AX34" t="str">
            <v/>
          </cell>
          <cell r="AY34" t="str">
            <v/>
          </cell>
          <cell r="AZ34" t="str">
            <v/>
          </cell>
          <cell r="BA34" t="str">
            <v/>
          </cell>
          <cell r="BB34" t="str">
            <v/>
          </cell>
          <cell r="BC34" t="str">
            <v>CPS (AILI); CPS (AILI)</v>
          </cell>
          <cell r="BD34" t="str">
            <v/>
          </cell>
          <cell r="BE34" t="str">
            <v>BeLux</v>
          </cell>
          <cell r="BF34" t="str">
            <v/>
          </cell>
          <cell r="BG34" t="str">
            <v>PSS-15074</v>
          </cell>
          <cell r="BH34" t="str">
            <v>21069098</v>
          </cell>
          <cell r="BI34" t="str">
            <v>GB</v>
          </cell>
          <cell r="BJ34" t="str">
            <v xml:space="preserve">Trade unit = 1 single unit </v>
          </cell>
          <cell r="BK34" t="str">
            <v>ZD</v>
          </cell>
          <cell r="BL34" t="str">
            <v>42</v>
          </cell>
          <cell r="BM34" t="str">
            <v/>
          </cell>
        </row>
        <row r="35">
          <cell r="A35">
            <v>231068</v>
          </cell>
          <cell r="B35" t="str">
            <v>0641</v>
          </cell>
          <cell r="C35" t="str">
            <v>FREESTYLE CHERRY FLAVOUR 20C CRTG 0.68L X1</v>
          </cell>
          <cell r="D35" t="str">
            <v>FREESTYLE CHERRY FLAVOUR 20C CRTG 0.68L X1</v>
          </cell>
          <cell r="E35" t="str">
            <v>Freestyle Flavour Cherry</v>
          </cell>
          <cell r="F35" t="str">
            <v/>
          </cell>
          <cell r="G35" t="str">
            <v>CRTG</v>
          </cell>
          <cell r="H35" t="str">
            <v xml:space="preserve"> %</v>
          </cell>
          <cell r="I35" t="str">
            <v>1 x 0.68L</v>
          </cell>
          <cell r="J35" t="str">
            <v/>
          </cell>
          <cell r="K35">
            <v>1</v>
          </cell>
          <cell r="L35" t="str">
            <v>6% - 3%</v>
          </cell>
          <cell r="M35" t="str">
            <v>220</v>
          </cell>
          <cell r="N35" t="str">
            <v>D</v>
          </cell>
          <cell r="O35" t="str">
            <v>0</v>
          </cell>
          <cell r="P35">
            <v>0.68</v>
          </cell>
          <cell r="Q35" t="str">
            <v>5449000210586</v>
          </cell>
          <cell r="R35" t="str">
            <v>25.5 x 10.5 x 3.5</v>
          </cell>
          <cell r="S35">
            <v>0.71899999999999997</v>
          </cell>
          <cell r="T35">
            <v>0.84299999999999997</v>
          </cell>
          <cell r="U35">
            <v>0</v>
          </cell>
          <cell r="V35" t="str">
            <v>1 x 0.68L</v>
          </cell>
          <cell r="W35" t="str">
            <v>CARTRIDGE</v>
          </cell>
          <cell r="X35" t="str">
            <v>5449000210586</v>
          </cell>
          <cell r="Y35" t="str">
            <v>25.5 x 10.5 x 3.5</v>
          </cell>
          <cell r="Z35">
            <v>0.71899999999999997</v>
          </cell>
          <cell r="AA35">
            <v>0.84299999999999997</v>
          </cell>
          <cell r="AB35">
            <v>0</v>
          </cell>
          <cell r="AC35" t="str">
            <v>20 x 0.68L</v>
          </cell>
          <cell r="AD35" t="str">
            <v>CARDBOARD</v>
          </cell>
          <cell r="AE35" t="str">
            <v>5449000210593</v>
          </cell>
          <cell r="AF35" t="str">
            <v>38.0 x 21.8 x 27.9</v>
          </cell>
          <cell r="AG35">
            <v>14.38</v>
          </cell>
          <cell r="AH35">
            <v>16.579999999999998</v>
          </cell>
          <cell r="AI35">
            <v>0</v>
          </cell>
          <cell r="AJ35">
            <v>15</v>
          </cell>
          <cell r="AK35">
            <v>4</v>
          </cell>
          <cell r="AL35">
            <v>60</v>
          </cell>
          <cell r="AM35">
            <v>1140</v>
          </cell>
          <cell r="AN35">
            <v>1140</v>
          </cell>
          <cell r="AO35">
            <v>1266</v>
          </cell>
          <cell r="AP35">
            <v>862.8</v>
          </cell>
          <cell r="AQ35">
            <v>1042.098</v>
          </cell>
          <cell r="AR35">
            <v>1</v>
          </cell>
          <cell r="AS35">
            <v>0</v>
          </cell>
          <cell r="AT35" t="str">
            <v>Industrial IPP</v>
          </cell>
          <cell r="AU35" t="str">
            <v>3383260004450</v>
          </cell>
          <cell r="AV35" t="str">
            <v/>
          </cell>
          <cell r="AW35" t="str">
            <v/>
          </cell>
          <cell r="AX35" t="str">
            <v/>
          </cell>
          <cell r="AY35" t="str">
            <v/>
          </cell>
          <cell r="AZ35" t="str">
            <v/>
          </cell>
          <cell r="BA35" t="str">
            <v/>
          </cell>
          <cell r="BB35" t="str">
            <v/>
          </cell>
          <cell r="BC35" t="str">
            <v>CPS (AILI); CPS (AILI)</v>
          </cell>
          <cell r="BD35" t="str">
            <v/>
          </cell>
          <cell r="BE35" t="str">
            <v>BeLux</v>
          </cell>
          <cell r="BF35" t="str">
            <v/>
          </cell>
          <cell r="BG35" t="str">
            <v>PSS-15074</v>
          </cell>
          <cell r="BH35" t="str">
            <v>21069098</v>
          </cell>
          <cell r="BI35" t="str">
            <v>GB</v>
          </cell>
          <cell r="BJ35" t="str">
            <v xml:space="preserve">Trade unit = 1 single unit </v>
          </cell>
          <cell r="BK35" t="str">
            <v>ZD</v>
          </cell>
          <cell r="BL35" t="str">
            <v>42</v>
          </cell>
          <cell r="BM35" t="str">
            <v/>
          </cell>
        </row>
        <row r="36">
          <cell r="A36">
            <v>231157</v>
          </cell>
          <cell r="B36" t="str">
            <v>0653</v>
          </cell>
          <cell r="C36" t="str">
            <v>FREESTYLE STRAWBERRY FLAVOUR 20C CRTG 0.68L X1</v>
          </cell>
          <cell r="D36" t="str">
            <v>FREESTYLE STRAWBERRY FLAVOUR 20C CRTG 0.68L X1</v>
          </cell>
          <cell r="E36" t="str">
            <v>Freestyle Flavour Strawberry</v>
          </cell>
          <cell r="F36" t="str">
            <v/>
          </cell>
          <cell r="G36" t="str">
            <v>CRTG</v>
          </cell>
          <cell r="H36" t="str">
            <v xml:space="preserve"> %</v>
          </cell>
          <cell r="I36" t="str">
            <v>1 x 0.68L</v>
          </cell>
          <cell r="J36" t="str">
            <v/>
          </cell>
          <cell r="K36">
            <v>1</v>
          </cell>
          <cell r="L36" t="str">
            <v>6% - 3%</v>
          </cell>
          <cell r="M36" t="str">
            <v>220</v>
          </cell>
          <cell r="N36" t="str">
            <v>D</v>
          </cell>
          <cell r="O36" t="str">
            <v>0</v>
          </cell>
          <cell r="P36">
            <v>0.68</v>
          </cell>
          <cell r="Q36" t="str">
            <v>5449000210555</v>
          </cell>
          <cell r="R36" t="str">
            <v>25.5 x 10.5 x 3.5</v>
          </cell>
          <cell r="S36">
            <v>0.72599999999999998</v>
          </cell>
          <cell r="T36">
            <v>0.85</v>
          </cell>
          <cell r="U36">
            <v>0</v>
          </cell>
          <cell r="V36" t="str">
            <v>1 x 0.68L</v>
          </cell>
          <cell r="W36" t="str">
            <v>CARTRIDGE</v>
          </cell>
          <cell r="X36" t="str">
            <v>5449000210555</v>
          </cell>
          <cell r="Y36" t="str">
            <v>25.5 x 10.5 x 3.5</v>
          </cell>
          <cell r="Z36">
            <v>0.72599999999999998</v>
          </cell>
          <cell r="AA36">
            <v>0.85</v>
          </cell>
          <cell r="AB36">
            <v>0</v>
          </cell>
          <cell r="AC36" t="str">
            <v>20 x 0.68L</v>
          </cell>
          <cell r="AD36" t="str">
            <v>CARDBOARD</v>
          </cell>
          <cell r="AE36" t="str">
            <v>5449000210548</v>
          </cell>
          <cell r="AF36" t="str">
            <v>38.0 x 21.8 x 27.9</v>
          </cell>
          <cell r="AG36">
            <v>14.52</v>
          </cell>
          <cell r="AH36">
            <v>16.72</v>
          </cell>
          <cell r="AI36">
            <v>0</v>
          </cell>
          <cell r="AJ36">
            <v>15</v>
          </cell>
          <cell r="AK36">
            <v>4</v>
          </cell>
          <cell r="AL36">
            <v>60</v>
          </cell>
          <cell r="AM36">
            <v>1140</v>
          </cell>
          <cell r="AN36">
            <v>1140</v>
          </cell>
          <cell r="AO36">
            <v>1266</v>
          </cell>
          <cell r="AP36">
            <v>871.2</v>
          </cell>
          <cell r="AQ36">
            <v>1050.502</v>
          </cell>
          <cell r="AR36">
            <v>1</v>
          </cell>
          <cell r="AS36">
            <v>0</v>
          </cell>
          <cell r="AT36" t="str">
            <v>Industrial IPP</v>
          </cell>
          <cell r="AU36" t="str">
            <v>3383260004542</v>
          </cell>
          <cell r="AV36" t="str">
            <v/>
          </cell>
          <cell r="AW36" t="str">
            <v/>
          </cell>
          <cell r="AX36" t="str">
            <v/>
          </cell>
          <cell r="AY36" t="str">
            <v/>
          </cell>
          <cell r="AZ36" t="str">
            <v/>
          </cell>
          <cell r="BA36" t="str">
            <v/>
          </cell>
          <cell r="BB36" t="str">
            <v/>
          </cell>
          <cell r="BC36" t="str">
            <v>CPS (AILI); CPS (AILI)</v>
          </cell>
          <cell r="BD36" t="str">
            <v/>
          </cell>
          <cell r="BE36" t="str">
            <v>BeLux</v>
          </cell>
          <cell r="BF36" t="str">
            <v/>
          </cell>
          <cell r="BG36" t="str">
            <v>PSS-15074</v>
          </cell>
          <cell r="BH36" t="str">
            <v>21069098</v>
          </cell>
          <cell r="BI36" t="str">
            <v>GB</v>
          </cell>
          <cell r="BJ36" t="str">
            <v xml:space="preserve">Trade unit = 1 single unit </v>
          </cell>
          <cell r="BK36" t="str">
            <v>ZD</v>
          </cell>
          <cell r="BL36" t="str">
            <v>42</v>
          </cell>
          <cell r="BM36" t="str">
            <v/>
          </cell>
        </row>
        <row r="37">
          <cell r="A37">
            <v>231158</v>
          </cell>
          <cell r="B37" t="str">
            <v>0646</v>
          </cell>
          <cell r="C37" t="str">
            <v>FREESTYLE FRUIT PUNCH FLAVOUR 20C CRTG 0.68L X1</v>
          </cell>
          <cell r="D37" t="str">
            <v>FREESTYLE FRUIT PUNCH FLAVOUR 20C CRTG 0.68L X1</v>
          </cell>
          <cell r="E37" t="str">
            <v>Freestyle Flavour Fruit Punch</v>
          </cell>
          <cell r="F37" t="str">
            <v/>
          </cell>
          <cell r="G37" t="str">
            <v>CRTG</v>
          </cell>
          <cell r="H37" t="str">
            <v xml:space="preserve"> %</v>
          </cell>
          <cell r="I37" t="str">
            <v>1 x 0.68L</v>
          </cell>
          <cell r="J37" t="str">
            <v/>
          </cell>
          <cell r="K37">
            <v>1</v>
          </cell>
          <cell r="L37" t="str">
            <v>6% - 3%</v>
          </cell>
          <cell r="M37" t="str">
            <v>220</v>
          </cell>
          <cell r="N37" t="str">
            <v>D</v>
          </cell>
          <cell r="O37" t="str">
            <v>0</v>
          </cell>
          <cell r="P37">
            <v>0.68</v>
          </cell>
          <cell r="Q37" t="str">
            <v>5449000210517</v>
          </cell>
          <cell r="R37" t="str">
            <v>25.5 x 10.5 x 3.5</v>
          </cell>
          <cell r="S37">
            <v>0.73399999999999999</v>
          </cell>
          <cell r="T37">
            <v>0.85799999999999998</v>
          </cell>
          <cell r="U37">
            <v>0</v>
          </cell>
          <cell r="V37" t="str">
            <v>1 x 0.68L</v>
          </cell>
          <cell r="W37" t="str">
            <v>CARTRIDGE</v>
          </cell>
          <cell r="X37" t="str">
            <v>5449000210517</v>
          </cell>
          <cell r="Y37" t="str">
            <v>25.5 x 10.5 x 3.5</v>
          </cell>
          <cell r="Z37">
            <v>0.73399999999999999</v>
          </cell>
          <cell r="AA37">
            <v>0.85799999999999998</v>
          </cell>
          <cell r="AB37">
            <v>0</v>
          </cell>
          <cell r="AC37" t="str">
            <v>20 x 0.68L</v>
          </cell>
          <cell r="AD37" t="str">
            <v>CARDBOARD</v>
          </cell>
          <cell r="AE37" t="str">
            <v>5449000210500</v>
          </cell>
          <cell r="AF37" t="str">
            <v>38.0 x 21.8 x 27.9</v>
          </cell>
          <cell r="AG37">
            <v>14.68</v>
          </cell>
          <cell r="AH37">
            <v>16.88</v>
          </cell>
          <cell r="AI37">
            <v>0</v>
          </cell>
          <cell r="AJ37">
            <v>15</v>
          </cell>
          <cell r="AK37">
            <v>4</v>
          </cell>
          <cell r="AL37">
            <v>60</v>
          </cell>
          <cell r="AM37">
            <v>1140</v>
          </cell>
          <cell r="AN37">
            <v>1140</v>
          </cell>
          <cell r="AO37">
            <v>1266</v>
          </cell>
          <cell r="AP37">
            <v>880.8</v>
          </cell>
          <cell r="AQ37">
            <v>1060.0989999999999</v>
          </cell>
          <cell r="AR37">
            <v>1</v>
          </cell>
          <cell r="AS37">
            <v>0</v>
          </cell>
          <cell r="AT37" t="str">
            <v>Industrial IPP</v>
          </cell>
          <cell r="AU37" t="str">
            <v>3383260004481</v>
          </cell>
          <cell r="AV37" t="str">
            <v/>
          </cell>
          <cell r="AW37" t="str">
            <v/>
          </cell>
          <cell r="AX37" t="str">
            <v/>
          </cell>
          <cell r="AY37" t="str">
            <v/>
          </cell>
          <cell r="AZ37" t="str">
            <v/>
          </cell>
          <cell r="BA37" t="str">
            <v/>
          </cell>
          <cell r="BB37" t="str">
            <v/>
          </cell>
          <cell r="BC37" t="str">
            <v>CPS (AILI); CPS (AILI)</v>
          </cell>
          <cell r="BD37" t="str">
            <v/>
          </cell>
          <cell r="BE37" t="str">
            <v>BeLux</v>
          </cell>
          <cell r="BF37" t="str">
            <v/>
          </cell>
          <cell r="BG37" t="str">
            <v>PSS-15074</v>
          </cell>
          <cell r="BH37" t="str">
            <v>21069098</v>
          </cell>
          <cell r="BI37" t="str">
            <v>GB</v>
          </cell>
          <cell r="BJ37" t="str">
            <v xml:space="preserve">Trade unit = 1 single unit </v>
          </cell>
          <cell r="BK37" t="str">
            <v>ZD</v>
          </cell>
          <cell r="BL37" t="str">
            <v>42</v>
          </cell>
          <cell r="BM37" t="str">
            <v/>
          </cell>
        </row>
        <row r="38">
          <cell r="A38">
            <v>231159</v>
          </cell>
          <cell r="B38" t="str">
            <v>0647</v>
          </cell>
          <cell r="C38" t="str">
            <v>FREESTYLE LEMON FLAVOUR 20C CRTG 0.68L X1</v>
          </cell>
          <cell r="D38" t="str">
            <v>FREESTYLE LEMON FLAVOUR 20C CRTG 0.68L X1</v>
          </cell>
          <cell r="E38" t="str">
            <v>Freestyle Flavour Lemon</v>
          </cell>
          <cell r="F38" t="str">
            <v/>
          </cell>
          <cell r="G38" t="str">
            <v>CRTG</v>
          </cell>
          <cell r="H38" t="str">
            <v xml:space="preserve"> %</v>
          </cell>
          <cell r="I38" t="str">
            <v>1 x 0.68L</v>
          </cell>
          <cell r="J38" t="str">
            <v/>
          </cell>
          <cell r="K38">
            <v>1</v>
          </cell>
          <cell r="L38" t="str">
            <v>6% - 3%</v>
          </cell>
          <cell r="M38" t="str">
            <v>166</v>
          </cell>
          <cell r="N38" t="str">
            <v>D</v>
          </cell>
          <cell r="O38" t="str">
            <v>0</v>
          </cell>
          <cell r="P38">
            <v>0.68</v>
          </cell>
          <cell r="Q38" t="str">
            <v>5449000210487</v>
          </cell>
          <cell r="R38" t="str">
            <v>25.5 x 10.5 x 3.5</v>
          </cell>
          <cell r="S38">
            <v>0.68400000000000005</v>
          </cell>
          <cell r="T38">
            <v>0.80800000000000005</v>
          </cell>
          <cell r="U38">
            <v>0</v>
          </cell>
          <cell r="V38" t="str">
            <v>1 x 0.68L</v>
          </cell>
          <cell r="W38" t="str">
            <v>CARTRIDGE</v>
          </cell>
          <cell r="X38" t="str">
            <v>5449000210487</v>
          </cell>
          <cell r="Y38" t="str">
            <v>25.5 x 10.5 x 3.5</v>
          </cell>
          <cell r="Z38">
            <v>0.68400000000000005</v>
          </cell>
          <cell r="AA38">
            <v>0.80800000000000005</v>
          </cell>
          <cell r="AB38">
            <v>0</v>
          </cell>
          <cell r="AC38" t="str">
            <v>20 x 0.68L</v>
          </cell>
          <cell r="AD38" t="str">
            <v>CARDBOARD</v>
          </cell>
          <cell r="AE38" t="str">
            <v>5449000210494</v>
          </cell>
          <cell r="AF38" t="str">
            <v>38.0 x 21.8 x 27.9</v>
          </cell>
          <cell r="AG38">
            <v>13.68</v>
          </cell>
          <cell r="AH38">
            <v>15.88</v>
          </cell>
          <cell r="AI38">
            <v>0</v>
          </cell>
          <cell r="AJ38">
            <v>15</v>
          </cell>
          <cell r="AK38">
            <v>4</v>
          </cell>
          <cell r="AL38">
            <v>60</v>
          </cell>
          <cell r="AM38">
            <v>1140</v>
          </cell>
          <cell r="AN38">
            <v>1140</v>
          </cell>
          <cell r="AO38">
            <v>1266</v>
          </cell>
          <cell r="AP38">
            <v>820.8</v>
          </cell>
          <cell r="AQ38">
            <v>1000.098</v>
          </cell>
          <cell r="AR38">
            <v>1</v>
          </cell>
          <cell r="AS38">
            <v>0</v>
          </cell>
          <cell r="AT38" t="str">
            <v>Industrial IPP</v>
          </cell>
          <cell r="AU38" t="str">
            <v>3383260004498</v>
          </cell>
          <cell r="AV38" t="str">
            <v/>
          </cell>
          <cell r="AW38" t="str">
            <v/>
          </cell>
          <cell r="AX38" t="str">
            <v/>
          </cell>
          <cell r="AY38" t="str">
            <v/>
          </cell>
          <cell r="AZ38" t="str">
            <v/>
          </cell>
          <cell r="BA38" t="str">
            <v/>
          </cell>
          <cell r="BB38" t="str">
            <v/>
          </cell>
          <cell r="BC38" t="str">
            <v>CPS (AILI); CPS (AILI)</v>
          </cell>
          <cell r="BD38" t="str">
            <v/>
          </cell>
          <cell r="BE38" t="str">
            <v>BeLux</v>
          </cell>
          <cell r="BF38" t="str">
            <v/>
          </cell>
          <cell r="BG38" t="str">
            <v>PSS-15074</v>
          </cell>
          <cell r="BH38" t="str">
            <v>21069098</v>
          </cell>
          <cell r="BI38" t="str">
            <v>GB</v>
          </cell>
          <cell r="BJ38" t="str">
            <v xml:space="preserve">Trade unit = 1 single unit </v>
          </cell>
          <cell r="BK38" t="str">
            <v>ZD</v>
          </cell>
          <cell r="BL38" t="str">
            <v>42</v>
          </cell>
          <cell r="BM38" t="str">
            <v/>
          </cell>
        </row>
        <row r="39">
          <cell r="A39">
            <v>231160</v>
          </cell>
          <cell r="B39" t="str">
            <v>0651</v>
          </cell>
          <cell r="C39" t="str">
            <v>FREESTYLE PEACH FLAVOUR 20C CRTG 0.68L X1</v>
          </cell>
          <cell r="D39" t="str">
            <v>FREESTYLE PEACH FLAVOUR 20C CRTG 0.68L X1</v>
          </cell>
          <cell r="E39" t="str">
            <v>Freestyle Flavour Peach</v>
          </cell>
          <cell r="F39" t="str">
            <v/>
          </cell>
          <cell r="G39" t="str">
            <v>CRTG</v>
          </cell>
          <cell r="H39" t="str">
            <v xml:space="preserve"> %</v>
          </cell>
          <cell r="I39" t="str">
            <v>1 x 0.68L</v>
          </cell>
          <cell r="J39" t="str">
            <v/>
          </cell>
          <cell r="K39">
            <v>1</v>
          </cell>
          <cell r="L39" t="str">
            <v>6% - 3%</v>
          </cell>
          <cell r="M39" t="str">
            <v>220</v>
          </cell>
          <cell r="N39" t="str">
            <v>D</v>
          </cell>
          <cell r="O39" t="str">
            <v>0</v>
          </cell>
          <cell r="P39">
            <v>0.68</v>
          </cell>
          <cell r="Q39" t="str">
            <v>5449000210449</v>
          </cell>
          <cell r="R39" t="str">
            <v>25.5 x 10.5 x 3.5</v>
          </cell>
          <cell r="S39">
            <v>0.73</v>
          </cell>
          <cell r="T39">
            <v>0.85399999999999998</v>
          </cell>
          <cell r="U39">
            <v>0</v>
          </cell>
          <cell r="V39" t="str">
            <v>1 x 0.68L</v>
          </cell>
          <cell r="W39" t="str">
            <v>CARTRIDGE</v>
          </cell>
          <cell r="X39" t="str">
            <v>5449000210449</v>
          </cell>
          <cell r="Y39" t="str">
            <v>25.5 x 10.5 x 3.5</v>
          </cell>
          <cell r="Z39">
            <v>0.73</v>
          </cell>
          <cell r="AA39">
            <v>0.85399999999999998</v>
          </cell>
          <cell r="AB39">
            <v>0</v>
          </cell>
          <cell r="AC39" t="str">
            <v>20 x 0.68L</v>
          </cell>
          <cell r="AD39" t="str">
            <v>CARDBOARD</v>
          </cell>
          <cell r="AE39" t="str">
            <v>5449000210456</v>
          </cell>
          <cell r="AF39" t="str">
            <v>38.0 x 21.8 x 27.9</v>
          </cell>
          <cell r="AG39">
            <v>14.6</v>
          </cell>
          <cell r="AH39">
            <v>16.8</v>
          </cell>
          <cell r="AI39">
            <v>0</v>
          </cell>
          <cell r="AJ39">
            <v>15</v>
          </cell>
          <cell r="AK39">
            <v>4</v>
          </cell>
          <cell r="AL39">
            <v>60</v>
          </cell>
          <cell r="AM39">
            <v>1140</v>
          </cell>
          <cell r="AN39">
            <v>1140</v>
          </cell>
          <cell r="AO39">
            <v>1266</v>
          </cell>
          <cell r="AP39">
            <v>876</v>
          </cell>
          <cell r="AQ39">
            <v>1055.3</v>
          </cell>
          <cell r="AR39">
            <v>1</v>
          </cell>
          <cell r="AS39">
            <v>0</v>
          </cell>
          <cell r="AT39" t="str">
            <v>Industrial IPP</v>
          </cell>
          <cell r="AU39" t="str">
            <v>3383260004528</v>
          </cell>
          <cell r="AV39" t="str">
            <v/>
          </cell>
          <cell r="AW39" t="str">
            <v/>
          </cell>
          <cell r="AX39" t="str">
            <v/>
          </cell>
          <cell r="AY39" t="str">
            <v/>
          </cell>
          <cell r="AZ39" t="str">
            <v/>
          </cell>
          <cell r="BA39" t="str">
            <v/>
          </cell>
          <cell r="BB39" t="str">
            <v/>
          </cell>
          <cell r="BC39" t="str">
            <v>CPS (AILI); CPS (AILI)</v>
          </cell>
          <cell r="BD39" t="str">
            <v/>
          </cell>
          <cell r="BE39" t="str">
            <v>BeLux</v>
          </cell>
          <cell r="BF39" t="str">
            <v/>
          </cell>
          <cell r="BG39" t="str">
            <v>PSS-15074</v>
          </cell>
          <cell r="BH39" t="str">
            <v>21069098</v>
          </cell>
          <cell r="BI39" t="str">
            <v>GB</v>
          </cell>
          <cell r="BJ39" t="str">
            <v xml:space="preserve">Trade unit = 1 single unit </v>
          </cell>
          <cell r="BK39" t="str">
            <v>ZD</v>
          </cell>
          <cell r="BL39" t="str">
            <v>42</v>
          </cell>
          <cell r="BM39" t="str">
            <v/>
          </cell>
        </row>
        <row r="40">
          <cell r="A40">
            <v>231161</v>
          </cell>
          <cell r="B40" t="str">
            <v>0649</v>
          </cell>
          <cell r="C40" t="str">
            <v>FREESTYLE ORANGE FLAVOUR 20C CRTG 0.68L X1</v>
          </cell>
          <cell r="D40" t="str">
            <v>FREESTYLE ORANGE FLAVOUR 20C CRTG 0.68L X1</v>
          </cell>
          <cell r="E40" t="str">
            <v>Freestyle Flavour Orange</v>
          </cell>
          <cell r="F40" t="str">
            <v/>
          </cell>
          <cell r="G40" t="str">
            <v>CRTG</v>
          </cell>
          <cell r="H40" t="str">
            <v xml:space="preserve"> %</v>
          </cell>
          <cell r="I40" t="str">
            <v>1 x 0.68L</v>
          </cell>
          <cell r="J40" t="str">
            <v/>
          </cell>
          <cell r="K40">
            <v>1</v>
          </cell>
          <cell r="L40" t="str">
            <v>6% - 3%</v>
          </cell>
          <cell r="M40" t="str">
            <v>166</v>
          </cell>
          <cell r="N40" t="str">
            <v>D</v>
          </cell>
          <cell r="O40" t="str">
            <v>0</v>
          </cell>
          <cell r="P40">
            <v>0.68</v>
          </cell>
          <cell r="Q40" t="str">
            <v>5449000210609</v>
          </cell>
          <cell r="R40" t="str">
            <v>25.5 x 10.5 x 3.5</v>
          </cell>
          <cell r="S40">
            <v>0.69399999999999995</v>
          </cell>
          <cell r="T40">
            <v>0.81799999999999995</v>
          </cell>
          <cell r="U40">
            <v>0</v>
          </cell>
          <cell r="V40" t="str">
            <v>1 x 0.68L</v>
          </cell>
          <cell r="W40" t="str">
            <v>CARTRIDGE</v>
          </cell>
          <cell r="X40" t="str">
            <v>5449000210609</v>
          </cell>
          <cell r="Y40" t="str">
            <v>25.5 x 10.5 x 3.5</v>
          </cell>
          <cell r="Z40">
            <v>0.69399999999999995</v>
          </cell>
          <cell r="AA40">
            <v>0.81799999999999995</v>
          </cell>
          <cell r="AB40">
            <v>0</v>
          </cell>
          <cell r="AC40" t="str">
            <v>20 x 0.68L</v>
          </cell>
          <cell r="AD40" t="str">
            <v>CARDBOARD</v>
          </cell>
          <cell r="AE40" t="str">
            <v>5449000210616</v>
          </cell>
          <cell r="AF40" t="str">
            <v>38.0 x 21.8 x 27.9</v>
          </cell>
          <cell r="AG40">
            <v>13.88</v>
          </cell>
          <cell r="AH40">
            <v>16.079999999999998</v>
          </cell>
          <cell r="AI40">
            <v>0</v>
          </cell>
          <cell r="AJ40">
            <v>15</v>
          </cell>
          <cell r="AK40">
            <v>4</v>
          </cell>
          <cell r="AL40">
            <v>60</v>
          </cell>
          <cell r="AM40">
            <v>1140</v>
          </cell>
          <cell r="AN40">
            <v>1140</v>
          </cell>
          <cell r="AO40">
            <v>1266</v>
          </cell>
          <cell r="AP40">
            <v>832.8</v>
          </cell>
          <cell r="AQ40">
            <v>1012.101</v>
          </cell>
          <cell r="AR40">
            <v>1</v>
          </cell>
          <cell r="AS40">
            <v>0</v>
          </cell>
          <cell r="AT40" t="str">
            <v>Industrial IPP</v>
          </cell>
          <cell r="AU40" t="str">
            <v>3383260004511</v>
          </cell>
          <cell r="AV40" t="str">
            <v/>
          </cell>
          <cell r="AW40" t="str">
            <v/>
          </cell>
          <cell r="AX40" t="str">
            <v/>
          </cell>
          <cell r="AY40" t="str">
            <v/>
          </cell>
          <cell r="AZ40" t="str">
            <v/>
          </cell>
          <cell r="BA40" t="str">
            <v/>
          </cell>
          <cell r="BB40" t="str">
            <v/>
          </cell>
          <cell r="BC40" t="str">
            <v>CPS (AILI); CPS (AILI)</v>
          </cell>
          <cell r="BD40" t="str">
            <v/>
          </cell>
          <cell r="BE40" t="str">
            <v>BeLux</v>
          </cell>
          <cell r="BF40" t="str">
            <v/>
          </cell>
          <cell r="BG40" t="str">
            <v>PSS-15074</v>
          </cell>
          <cell r="BH40" t="str">
            <v>21069098</v>
          </cell>
          <cell r="BI40" t="str">
            <v>GB</v>
          </cell>
          <cell r="BJ40" t="str">
            <v xml:space="preserve">Trade unit = 1 single unit </v>
          </cell>
          <cell r="BK40" t="str">
            <v>ZD</v>
          </cell>
          <cell r="BL40" t="str">
            <v>42</v>
          </cell>
          <cell r="BM40" t="str">
            <v/>
          </cell>
        </row>
        <row r="41">
          <cell r="A41">
            <v>231162</v>
          </cell>
          <cell r="B41" t="str">
            <v>0648</v>
          </cell>
          <cell r="C41" t="str">
            <v>FREESTYLE LIME FLAVOUR 20C CRTG 0.68L X1</v>
          </cell>
          <cell r="D41" t="str">
            <v>FREESTYLE LIME FLAVOUR 20C CRTG 0.68L X1</v>
          </cell>
          <cell r="E41" t="str">
            <v>Freestyle Flavour Lime</v>
          </cell>
          <cell r="F41" t="str">
            <v/>
          </cell>
          <cell r="G41" t="str">
            <v>CRTG</v>
          </cell>
          <cell r="H41" t="str">
            <v xml:space="preserve"> %</v>
          </cell>
          <cell r="I41" t="str">
            <v>1 x 0.68L</v>
          </cell>
          <cell r="J41" t="str">
            <v/>
          </cell>
          <cell r="K41">
            <v>1</v>
          </cell>
          <cell r="L41" t="str">
            <v>6% - 3%</v>
          </cell>
          <cell r="M41" t="str">
            <v>274</v>
          </cell>
          <cell r="N41" t="str">
            <v>D</v>
          </cell>
          <cell r="O41" t="str">
            <v>0</v>
          </cell>
          <cell r="P41">
            <v>0.68</v>
          </cell>
          <cell r="Q41" t="str">
            <v>5449000210623</v>
          </cell>
          <cell r="R41" t="str">
            <v>25.5 x 10.5 x 3.5</v>
          </cell>
          <cell r="S41">
            <v>0.64400000000000002</v>
          </cell>
          <cell r="T41">
            <v>0.76800000000000002</v>
          </cell>
          <cell r="U41">
            <v>0</v>
          </cell>
          <cell r="V41" t="str">
            <v>1 x 0.68L</v>
          </cell>
          <cell r="W41" t="str">
            <v>CARTRIDGE</v>
          </cell>
          <cell r="X41" t="str">
            <v>5449000210623</v>
          </cell>
          <cell r="Y41" t="str">
            <v>25.5 x 10.5 x 3.5</v>
          </cell>
          <cell r="Z41">
            <v>0.64400000000000002</v>
          </cell>
          <cell r="AA41">
            <v>0.76800000000000002</v>
          </cell>
          <cell r="AB41">
            <v>0</v>
          </cell>
          <cell r="AC41" t="str">
            <v>20 x 0.68L</v>
          </cell>
          <cell r="AD41" t="str">
            <v>CARDBOARD</v>
          </cell>
          <cell r="AE41" t="str">
            <v>5449000210630</v>
          </cell>
          <cell r="AF41" t="str">
            <v>38.0 x 21.8 x 27.9</v>
          </cell>
          <cell r="AG41">
            <v>12.88</v>
          </cell>
          <cell r="AH41">
            <v>15.08</v>
          </cell>
          <cell r="AI41">
            <v>0</v>
          </cell>
          <cell r="AJ41">
            <v>15</v>
          </cell>
          <cell r="AK41">
            <v>4</v>
          </cell>
          <cell r="AL41">
            <v>60</v>
          </cell>
          <cell r="AM41">
            <v>1140</v>
          </cell>
          <cell r="AN41">
            <v>1140</v>
          </cell>
          <cell r="AO41">
            <v>1266</v>
          </cell>
          <cell r="AP41">
            <v>772.8</v>
          </cell>
          <cell r="AQ41">
            <v>952.101</v>
          </cell>
          <cell r="AR41">
            <v>1</v>
          </cell>
          <cell r="AS41">
            <v>0</v>
          </cell>
          <cell r="AT41" t="str">
            <v>Industrial IPP</v>
          </cell>
          <cell r="AU41" t="str">
            <v>3383260004504</v>
          </cell>
          <cell r="AV41" t="str">
            <v/>
          </cell>
          <cell r="AW41" t="str">
            <v/>
          </cell>
          <cell r="AX41" t="str">
            <v/>
          </cell>
          <cell r="AY41" t="str">
            <v/>
          </cell>
          <cell r="AZ41" t="str">
            <v/>
          </cell>
          <cell r="BA41" t="str">
            <v/>
          </cell>
          <cell r="BB41" t="str">
            <v/>
          </cell>
          <cell r="BC41" t="str">
            <v>CPS (AILI); CPS (AILI)</v>
          </cell>
          <cell r="BD41" t="str">
            <v/>
          </cell>
          <cell r="BE41" t="str">
            <v>BeLux</v>
          </cell>
          <cell r="BF41" t="str">
            <v/>
          </cell>
          <cell r="BG41" t="str">
            <v>PSS-15074</v>
          </cell>
          <cell r="BH41" t="str">
            <v>21069098</v>
          </cell>
          <cell r="BI41" t="str">
            <v>GB</v>
          </cell>
          <cell r="BJ41" t="str">
            <v xml:space="preserve">Trade unit = 1 single unit </v>
          </cell>
          <cell r="BK41" t="str">
            <v>ZD</v>
          </cell>
          <cell r="BL41" t="str">
            <v>42</v>
          </cell>
          <cell r="BM41" t="str">
            <v/>
          </cell>
        </row>
        <row r="42">
          <cell r="A42">
            <v>231163</v>
          </cell>
          <cell r="B42" t="str">
            <v>0652</v>
          </cell>
          <cell r="C42" t="str">
            <v>FREESTYLE RASPBERRY FLAVOUR 20C CRTG 0.68L X1</v>
          </cell>
          <cell r="D42" t="str">
            <v>FREESTYLE RASPBERRY FLAVOUR 20C CRTG 0.68L X1</v>
          </cell>
          <cell r="E42" t="str">
            <v>Freestyle Flavour Raspberry</v>
          </cell>
          <cell r="F42" t="str">
            <v/>
          </cell>
          <cell r="G42" t="str">
            <v>CRTG</v>
          </cell>
          <cell r="H42" t="str">
            <v xml:space="preserve"> %</v>
          </cell>
          <cell r="I42" t="str">
            <v>1 x 0.68L</v>
          </cell>
          <cell r="J42" t="str">
            <v/>
          </cell>
          <cell r="K42">
            <v>1</v>
          </cell>
          <cell r="L42" t="str">
            <v>6% - 3%</v>
          </cell>
          <cell r="M42" t="str">
            <v>220</v>
          </cell>
          <cell r="N42" t="str">
            <v>D</v>
          </cell>
          <cell r="O42" t="str">
            <v>0</v>
          </cell>
          <cell r="P42">
            <v>0.68</v>
          </cell>
          <cell r="Q42" t="str">
            <v>5449000210562</v>
          </cell>
          <cell r="R42" t="str">
            <v>25.5 x 10.5 x 3.5</v>
          </cell>
          <cell r="S42">
            <v>0.74299999999999999</v>
          </cell>
          <cell r="T42">
            <v>0.86699999999999999</v>
          </cell>
          <cell r="U42">
            <v>0</v>
          </cell>
          <cell r="V42" t="str">
            <v>1 x 0.68L</v>
          </cell>
          <cell r="W42" t="str">
            <v>CARTRIDGE</v>
          </cell>
          <cell r="X42" t="str">
            <v>5449000210562</v>
          </cell>
          <cell r="Y42" t="str">
            <v>25.5 x 10.5 x 3.5</v>
          </cell>
          <cell r="Z42">
            <v>0.74299999999999999</v>
          </cell>
          <cell r="AA42">
            <v>0.86699999999999999</v>
          </cell>
          <cell r="AB42">
            <v>0</v>
          </cell>
          <cell r="AC42" t="str">
            <v>20 x 0.68L</v>
          </cell>
          <cell r="AD42" t="str">
            <v>CARDBOARD</v>
          </cell>
          <cell r="AE42" t="str">
            <v>5449000210579</v>
          </cell>
          <cell r="AF42" t="str">
            <v>38.0 x 21.8 x 27.9</v>
          </cell>
          <cell r="AG42">
            <v>14.86</v>
          </cell>
          <cell r="AH42">
            <v>17.059999999999999</v>
          </cell>
          <cell r="AI42">
            <v>0</v>
          </cell>
          <cell r="AJ42">
            <v>15</v>
          </cell>
          <cell r="AK42">
            <v>4</v>
          </cell>
          <cell r="AL42">
            <v>60</v>
          </cell>
          <cell r="AM42">
            <v>1140</v>
          </cell>
          <cell r="AN42">
            <v>1140</v>
          </cell>
          <cell r="AO42">
            <v>1266</v>
          </cell>
          <cell r="AP42">
            <v>891.6</v>
          </cell>
          <cell r="AQ42">
            <v>1070.902</v>
          </cell>
          <cell r="AR42">
            <v>1</v>
          </cell>
          <cell r="AS42">
            <v>0</v>
          </cell>
          <cell r="AT42" t="str">
            <v>Industrial IPP</v>
          </cell>
          <cell r="AU42" t="str">
            <v>3383260004535</v>
          </cell>
          <cell r="AV42" t="str">
            <v/>
          </cell>
          <cell r="AW42" t="str">
            <v/>
          </cell>
          <cell r="AX42" t="str">
            <v/>
          </cell>
          <cell r="AY42" t="str">
            <v/>
          </cell>
          <cell r="AZ42" t="str">
            <v/>
          </cell>
          <cell r="BA42" t="str">
            <v/>
          </cell>
          <cell r="BB42" t="str">
            <v/>
          </cell>
          <cell r="BC42" t="str">
            <v>CPS (AILI); CPS (AILI)</v>
          </cell>
          <cell r="BD42" t="str">
            <v/>
          </cell>
          <cell r="BE42" t="str">
            <v>BeLux</v>
          </cell>
          <cell r="BF42" t="str">
            <v/>
          </cell>
          <cell r="BG42" t="str">
            <v>PSS-15074</v>
          </cell>
          <cell r="BH42" t="str">
            <v>21069098</v>
          </cell>
          <cell r="BI42" t="str">
            <v>BE</v>
          </cell>
          <cell r="BJ42" t="str">
            <v xml:space="preserve">Trade unit = 1 single unit </v>
          </cell>
          <cell r="BK42" t="str">
            <v>ZD</v>
          </cell>
          <cell r="BL42" t="str">
            <v>42</v>
          </cell>
          <cell r="BM42" t="str">
            <v/>
          </cell>
        </row>
        <row r="43">
          <cell r="A43">
            <v>231170</v>
          </cell>
          <cell r="B43" t="str">
            <v>0657</v>
          </cell>
          <cell r="C43" t="str">
            <v>FREESTYLE SPRITE/SPRITE ZERO P2 20C CRTG 0.68L X1</v>
          </cell>
          <cell r="D43" t="str">
            <v>FREESTYLE SPRITE/SPRITE ZERO P2 20C CRTG 0.68L X1</v>
          </cell>
          <cell r="E43" t="str">
            <v>FreestyleSprite/Sprite Zero</v>
          </cell>
          <cell r="F43" t="str">
            <v/>
          </cell>
          <cell r="G43" t="str">
            <v>CRTG</v>
          </cell>
          <cell r="H43" t="str">
            <v xml:space="preserve"> %</v>
          </cell>
          <cell r="I43" t="str">
            <v>1 x 0.68L</v>
          </cell>
          <cell r="J43" t="str">
            <v/>
          </cell>
          <cell r="K43">
            <v>1</v>
          </cell>
          <cell r="L43" t="str">
            <v>6% - 3%</v>
          </cell>
          <cell r="M43" t="str">
            <v>122</v>
          </cell>
          <cell r="N43" t="str">
            <v>D</v>
          </cell>
          <cell r="O43" t="str">
            <v>0</v>
          </cell>
          <cell r="P43">
            <v>0.68</v>
          </cell>
          <cell r="Q43" t="str">
            <v>5449000211002</v>
          </cell>
          <cell r="R43" t="str">
            <v>25.5 x 10.5 x 3.5</v>
          </cell>
          <cell r="S43">
            <v>0.67900000000000005</v>
          </cell>
          <cell r="T43">
            <v>0.80300000000000005</v>
          </cell>
          <cell r="U43">
            <v>0</v>
          </cell>
          <cell r="V43" t="str">
            <v>1 x 0.68L</v>
          </cell>
          <cell r="W43" t="str">
            <v>CARTRIDGE</v>
          </cell>
          <cell r="X43" t="str">
            <v>5449000211002</v>
          </cell>
          <cell r="Y43" t="str">
            <v>25.5 x 10.5 x 3.5</v>
          </cell>
          <cell r="Z43">
            <v>0.67900000000000005</v>
          </cell>
          <cell r="AA43">
            <v>0.80300000000000005</v>
          </cell>
          <cell r="AB43">
            <v>0</v>
          </cell>
          <cell r="AC43" t="str">
            <v>20 x 0.68L</v>
          </cell>
          <cell r="AD43" t="str">
            <v>CARDBOARD</v>
          </cell>
          <cell r="AE43" t="str">
            <v>5449000211101</v>
          </cell>
          <cell r="AF43" t="str">
            <v>38.0 x 21.8 x 27.9</v>
          </cell>
          <cell r="AG43">
            <v>13.58</v>
          </cell>
          <cell r="AH43">
            <v>15.78</v>
          </cell>
          <cell r="AI43">
            <v>0</v>
          </cell>
          <cell r="AJ43">
            <v>15</v>
          </cell>
          <cell r="AK43">
            <v>4</v>
          </cell>
          <cell r="AL43">
            <v>60</v>
          </cell>
          <cell r="AM43">
            <v>1140</v>
          </cell>
          <cell r="AN43">
            <v>1140</v>
          </cell>
          <cell r="AO43">
            <v>1266</v>
          </cell>
          <cell r="AP43">
            <v>814.8</v>
          </cell>
          <cell r="AQ43">
            <v>994.1</v>
          </cell>
          <cell r="AR43">
            <v>1</v>
          </cell>
          <cell r="AS43">
            <v>0</v>
          </cell>
          <cell r="AT43" t="str">
            <v>Industrial IPP</v>
          </cell>
          <cell r="AU43" t="str">
            <v>3383260005075</v>
          </cell>
          <cell r="AV43" t="str">
            <v/>
          </cell>
          <cell r="AW43" t="str">
            <v/>
          </cell>
          <cell r="AX43" t="str">
            <v/>
          </cell>
          <cell r="AY43" t="str">
            <v/>
          </cell>
          <cell r="AZ43" t="str">
            <v/>
          </cell>
          <cell r="BA43" t="str">
            <v/>
          </cell>
          <cell r="BB43" t="str">
            <v/>
          </cell>
          <cell r="BC43" t="str">
            <v>CPS (AILI); CPS (AILI)</v>
          </cell>
          <cell r="BD43" t="str">
            <v/>
          </cell>
          <cell r="BE43" t="str">
            <v>BeLux</v>
          </cell>
          <cell r="BF43" t="str">
            <v/>
          </cell>
          <cell r="BG43" t="str">
            <v>PSS-15074</v>
          </cell>
          <cell r="BH43" t="str">
            <v>21069098</v>
          </cell>
          <cell r="BI43" t="str">
            <v>GB</v>
          </cell>
          <cell r="BJ43" t="str">
            <v xml:space="preserve">Trade unit = 1 single unit </v>
          </cell>
          <cell r="BK43" t="str">
            <v>ZD</v>
          </cell>
          <cell r="BL43" t="str">
            <v>42</v>
          </cell>
          <cell r="BM43" t="str">
            <v/>
          </cell>
        </row>
        <row r="44">
          <cell r="A44">
            <v>231171</v>
          </cell>
          <cell r="B44" t="str">
            <v>0654</v>
          </cell>
          <cell r="C44" t="str">
            <v>FREESTYLE COCA-COLA ZERO P1 20C CRTG 0.68L X1</v>
          </cell>
          <cell r="D44" t="str">
            <v>FREESTYLE COCA-COLA ZERO P1 20C CRTG 0.68L X1</v>
          </cell>
          <cell r="E44" t="str">
            <v>Freestyle Coca-Cola Zero</v>
          </cell>
          <cell r="F44" t="str">
            <v/>
          </cell>
          <cell r="G44" t="str">
            <v>CRTG</v>
          </cell>
          <cell r="H44" t="str">
            <v xml:space="preserve"> %</v>
          </cell>
          <cell r="I44" t="str">
            <v>1 x 0.68L</v>
          </cell>
          <cell r="J44" t="str">
            <v/>
          </cell>
          <cell r="K44">
            <v>1</v>
          </cell>
          <cell r="L44" t="str">
            <v>6% - 3%</v>
          </cell>
          <cell r="M44" t="str">
            <v>122</v>
          </cell>
          <cell r="N44" t="str">
            <v>D</v>
          </cell>
          <cell r="O44" t="str">
            <v>0</v>
          </cell>
          <cell r="P44">
            <v>0.68</v>
          </cell>
          <cell r="Q44" t="str">
            <v>5449000665942</v>
          </cell>
          <cell r="R44" t="str">
            <v>25.5 x 10.5 x 3.5</v>
          </cell>
          <cell r="S44">
            <v>0.72299999999999998</v>
          </cell>
          <cell r="T44">
            <v>0.84699999999999998</v>
          </cell>
          <cell r="U44">
            <v>0</v>
          </cell>
          <cell r="V44" t="str">
            <v>1 x 0.68L</v>
          </cell>
          <cell r="W44" t="str">
            <v>CARTRIDGE</v>
          </cell>
          <cell r="X44" t="str">
            <v>5449000665942</v>
          </cell>
          <cell r="Y44" t="str">
            <v>25.5 x 10.5 x 3.5</v>
          </cell>
          <cell r="Z44">
            <v>0.72299999999999998</v>
          </cell>
          <cell r="AA44">
            <v>0.84699999999999998</v>
          </cell>
          <cell r="AB44">
            <v>0</v>
          </cell>
          <cell r="AC44" t="str">
            <v>20 x 0.68L</v>
          </cell>
          <cell r="AD44" t="str">
            <v>CARDBOARD</v>
          </cell>
          <cell r="AE44" t="str">
            <v>5449000210791</v>
          </cell>
          <cell r="AF44" t="str">
            <v>38.0 x 21.8 x 27.9</v>
          </cell>
          <cell r="AG44">
            <v>14.46</v>
          </cell>
          <cell r="AH44">
            <v>17.04</v>
          </cell>
          <cell r="AI44">
            <v>0</v>
          </cell>
          <cell r="AJ44">
            <v>15</v>
          </cell>
          <cell r="AK44">
            <v>4</v>
          </cell>
          <cell r="AL44">
            <v>60</v>
          </cell>
          <cell r="AM44">
            <v>1140</v>
          </cell>
          <cell r="AN44">
            <v>1140</v>
          </cell>
          <cell r="AO44">
            <v>1266</v>
          </cell>
          <cell r="AP44">
            <v>867.6</v>
          </cell>
          <cell r="AQ44">
            <v>1046.904</v>
          </cell>
          <cell r="AR44">
            <v>1</v>
          </cell>
          <cell r="AS44">
            <v>0</v>
          </cell>
          <cell r="AT44" t="str">
            <v>Industrial IPP</v>
          </cell>
          <cell r="AU44" t="str">
            <v>3383260004559</v>
          </cell>
          <cell r="AV44" t="str">
            <v/>
          </cell>
          <cell r="AW44" t="str">
            <v/>
          </cell>
          <cell r="AX44" t="str">
            <v/>
          </cell>
          <cell r="AY44" t="str">
            <v/>
          </cell>
          <cell r="AZ44" t="str">
            <v/>
          </cell>
          <cell r="BA44" t="str">
            <v/>
          </cell>
          <cell r="BB44" t="str">
            <v/>
          </cell>
          <cell r="BC44" t="str">
            <v>CPS (AILI); CPS (AILI)</v>
          </cell>
          <cell r="BD44" t="str">
            <v/>
          </cell>
          <cell r="BE44" t="str">
            <v>BeLux</v>
          </cell>
          <cell r="BF44" t="str">
            <v/>
          </cell>
          <cell r="BG44" t="str">
            <v>PSS-15074</v>
          </cell>
          <cell r="BH44" t="str">
            <v>21069098</v>
          </cell>
          <cell r="BI44" t="str">
            <v>GB</v>
          </cell>
          <cell r="BJ44" t="str">
            <v xml:space="preserve">Trade unit = 1 single unit </v>
          </cell>
          <cell r="BK44" t="str">
            <v>ZD</v>
          </cell>
          <cell r="BL44" t="str">
            <v>42</v>
          </cell>
          <cell r="BM44" t="str">
            <v/>
          </cell>
        </row>
        <row r="45">
          <cell r="A45">
            <v>231173</v>
          </cell>
          <cell r="B45" t="str">
            <v>0640</v>
          </cell>
          <cell r="C45" t="str">
            <v>FREESTYLE LEMONADE P2 20CS CRTG 0.68L X1</v>
          </cell>
          <cell r="D45" t="str">
            <v>FREESTYLE LEMONADE P2 20CS CRTG 0.68L X1</v>
          </cell>
          <cell r="E45" t="str">
            <v>Freestyle Lemonade</v>
          </cell>
          <cell r="F45" t="str">
            <v/>
          </cell>
          <cell r="G45" t="str">
            <v>CRTG</v>
          </cell>
          <cell r="H45" t="str">
            <v xml:space="preserve"> %</v>
          </cell>
          <cell r="I45" t="str">
            <v>1 x 0.68L</v>
          </cell>
          <cell r="J45" t="str">
            <v/>
          </cell>
          <cell r="K45">
            <v>1</v>
          </cell>
          <cell r="L45" t="str">
            <v>6% - 3%</v>
          </cell>
          <cell r="M45" t="str">
            <v>166</v>
          </cell>
          <cell r="N45" t="str">
            <v>D</v>
          </cell>
          <cell r="O45" t="str">
            <v>0</v>
          </cell>
          <cell r="P45">
            <v>0.68</v>
          </cell>
          <cell r="Q45" t="str">
            <v>5449000245427</v>
          </cell>
          <cell r="R45" t="str">
            <v>25.5 x 10.5 x 3.5</v>
          </cell>
          <cell r="S45">
            <v>0.73</v>
          </cell>
          <cell r="T45">
            <v>0.85399999999999998</v>
          </cell>
          <cell r="U45">
            <v>0</v>
          </cell>
          <cell r="V45" t="str">
            <v>1 x 0.68L</v>
          </cell>
          <cell r="W45" t="str">
            <v>CARTRIDGE</v>
          </cell>
          <cell r="X45" t="str">
            <v>5449000245427</v>
          </cell>
          <cell r="Y45" t="str">
            <v>25.5 x 10.5 x 3.5</v>
          </cell>
          <cell r="Z45">
            <v>0.73</v>
          </cell>
          <cell r="AA45">
            <v>0.85399999999999998</v>
          </cell>
          <cell r="AB45">
            <v>0</v>
          </cell>
          <cell r="AC45" t="str">
            <v>20 x 0.68L</v>
          </cell>
          <cell r="AD45" t="str">
            <v>CARDBOARD</v>
          </cell>
          <cell r="AE45" t="str">
            <v>5449000245410</v>
          </cell>
          <cell r="AF45" t="str">
            <v>38.0 x 21.8 x 27.9</v>
          </cell>
          <cell r="AG45">
            <v>14.6</v>
          </cell>
          <cell r="AH45">
            <v>17.18</v>
          </cell>
          <cell r="AI45">
            <v>0</v>
          </cell>
          <cell r="AJ45">
            <v>15</v>
          </cell>
          <cell r="AK45">
            <v>4</v>
          </cell>
          <cell r="AL45">
            <v>60</v>
          </cell>
          <cell r="AM45">
            <v>1140</v>
          </cell>
          <cell r="AN45">
            <v>1140</v>
          </cell>
          <cell r="AO45">
            <v>1266</v>
          </cell>
          <cell r="AP45">
            <v>876</v>
          </cell>
          <cell r="AQ45">
            <v>1055.3</v>
          </cell>
          <cell r="AR45">
            <v>1</v>
          </cell>
          <cell r="AS45">
            <v>0</v>
          </cell>
          <cell r="AT45" t="str">
            <v>Industrial IPP</v>
          </cell>
          <cell r="AU45" t="str">
            <v>3383260004443</v>
          </cell>
          <cell r="AV45" t="str">
            <v/>
          </cell>
          <cell r="AW45" t="str">
            <v/>
          </cell>
          <cell r="AX45" t="str">
            <v/>
          </cell>
          <cell r="AY45" t="str">
            <v/>
          </cell>
          <cell r="AZ45" t="str">
            <v/>
          </cell>
          <cell r="BA45" t="str">
            <v/>
          </cell>
          <cell r="BB45" t="str">
            <v/>
          </cell>
          <cell r="BC45" t="str">
            <v>CPS (AILI); CPS (AILI)</v>
          </cell>
          <cell r="BD45" t="str">
            <v/>
          </cell>
          <cell r="BE45" t="str">
            <v>BeLux</v>
          </cell>
          <cell r="BF45" t="str">
            <v>DF24278BE</v>
          </cell>
          <cell r="BG45" t="str">
            <v>PSS-15074</v>
          </cell>
          <cell r="BH45" t="str">
            <v>21069098</v>
          </cell>
          <cell r="BI45" t="str">
            <v>GB</v>
          </cell>
          <cell r="BJ45" t="str">
            <v xml:space="preserve">Trade unit = 1 single unit </v>
          </cell>
          <cell r="BK45" t="str">
            <v>ZD</v>
          </cell>
          <cell r="BL45" t="str">
            <v>42</v>
          </cell>
          <cell r="BM45" t="str">
            <v/>
          </cell>
        </row>
        <row r="46">
          <cell r="A46">
            <v>231174</v>
          </cell>
          <cell r="B46" t="str">
            <v>0639</v>
          </cell>
          <cell r="C46" t="str">
            <v>FREESTYLE FANTA &amp; LEMONADE P1 CRTG 0.68L X1</v>
          </cell>
          <cell r="D46" t="str">
            <v>FREESTYLE FANTA &amp; LEMONADE P1 CRTG 0.68L X1</v>
          </cell>
          <cell r="E46" t="str">
            <v>Freestyle Fanta/Fanta Zero</v>
          </cell>
          <cell r="F46" t="str">
            <v/>
          </cell>
          <cell r="G46" t="str">
            <v>CRTG</v>
          </cell>
          <cell r="H46" t="str">
            <v xml:space="preserve"> %</v>
          </cell>
          <cell r="I46" t="str">
            <v>1 x 0.68L</v>
          </cell>
          <cell r="J46" t="str">
            <v/>
          </cell>
          <cell r="K46">
            <v>1</v>
          </cell>
          <cell r="L46" t="str">
            <v>6% - 3%</v>
          </cell>
          <cell r="M46" t="str">
            <v>166</v>
          </cell>
          <cell r="N46" t="str">
            <v>D</v>
          </cell>
          <cell r="O46" t="str">
            <v>0</v>
          </cell>
          <cell r="P46">
            <v>0.68</v>
          </cell>
          <cell r="Q46" t="str">
            <v>5449000245434</v>
          </cell>
          <cell r="R46" t="str">
            <v>25.5 x 10.5 x 3.5</v>
          </cell>
          <cell r="S46">
            <v>0.73</v>
          </cell>
          <cell r="T46">
            <v>0.85399999999999998</v>
          </cell>
          <cell r="U46">
            <v>0</v>
          </cell>
          <cell r="V46" t="str">
            <v>1 x 0.68L</v>
          </cell>
          <cell r="W46" t="str">
            <v>CARTRIDGE</v>
          </cell>
          <cell r="X46" t="str">
            <v>5449000245434</v>
          </cell>
          <cell r="Y46" t="str">
            <v>25.5 x 10.5 x 3.5</v>
          </cell>
          <cell r="Z46">
            <v>0.73</v>
          </cell>
          <cell r="AA46">
            <v>0.85399999999999998</v>
          </cell>
          <cell r="AB46">
            <v>0</v>
          </cell>
          <cell r="AC46" t="str">
            <v>20 x 0.68L</v>
          </cell>
          <cell r="AD46" t="str">
            <v>CARDBOARD</v>
          </cell>
          <cell r="AE46" t="str">
            <v>5449000245441</v>
          </cell>
          <cell r="AF46" t="str">
            <v>38.0 x 21.8 x 27.9</v>
          </cell>
          <cell r="AG46">
            <v>14.6</v>
          </cell>
          <cell r="AH46">
            <v>17.18</v>
          </cell>
          <cell r="AI46">
            <v>0</v>
          </cell>
          <cell r="AJ46">
            <v>15</v>
          </cell>
          <cell r="AK46">
            <v>4</v>
          </cell>
          <cell r="AL46">
            <v>60</v>
          </cell>
          <cell r="AM46">
            <v>1140</v>
          </cell>
          <cell r="AN46">
            <v>1140</v>
          </cell>
          <cell r="AO46">
            <v>1266</v>
          </cell>
          <cell r="AP46">
            <v>876</v>
          </cell>
          <cell r="AQ46">
            <v>1055.3</v>
          </cell>
          <cell r="AR46">
            <v>1</v>
          </cell>
          <cell r="AS46">
            <v>0</v>
          </cell>
          <cell r="AT46" t="str">
            <v>Industrial IPP</v>
          </cell>
          <cell r="AU46" t="str">
            <v>3383260004436</v>
          </cell>
          <cell r="AV46" t="str">
            <v/>
          </cell>
          <cell r="AW46" t="str">
            <v/>
          </cell>
          <cell r="AX46" t="str">
            <v/>
          </cell>
          <cell r="AY46" t="str">
            <v/>
          </cell>
          <cell r="AZ46" t="str">
            <v/>
          </cell>
          <cell r="BA46" t="str">
            <v/>
          </cell>
          <cell r="BB46" t="str">
            <v/>
          </cell>
          <cell r="BC46" t="str">
            <v>CPS (AILI); CPS (AILI)</v>
          </cell>
          <cell r="BD46" t="str">
            <v/>
          </cell>
          <cell r="BE46" t="str">
            <v>BeLux</v>
          </cell>
          <cell r="BF46" t="str">
            <v/>
          </cell>
          <cell r="BG46" t="str">
            <v>PSS-15074</v>
          </cell>
          <cell r="BH46" t="str">
            <v>21069098</v>
          </cell>
          <cell r="BI46" t="str">
            <v>GB</v>
          </cell>
          <cell r="BJ46" t="str">
            <v xml:space="preserve">Trade unit = 1 single unit </v>
          </cell>
          <cell r="BK46" t="str">
            <v>ZD</v>
          </cell>
          <cell r="BL46" t="str">
            <v>42</v>
          </cell>
          <cell r="BM46" t="str">
            <v/>
          </cell>
        </row>
        <row r="47">
          <cell r="A47">
            <v>231407</v>
          </cell>
          <cell r="B47" t="str">
            <v>3000</v>
          </cell>
          <cell r="C47" t="str">
            <v>COCA-COLA ZERO NO CAFFEINE PET 0.50L 4X6</v>
          </cell>
          <cell r="D47" t="str">
            <v>COCA COLA ZERO NO CAFFEINE PET 0.50L 4X6</v>
          </cell>
          <cell r="E47" t="str">
            <v>Coca-Cola Zero</v>
          </cell>
          <cell r="F47" t="str">
            <v>No Caffeine</v>
          </cell>
          <cell r="G47" t="str">
            <v>PET</v>
          </cell>
          <cell r="H47" t="str">
            <v xml:space="preserve"> %</v>
          </cell>
          <cell r="I47" t="str">
            <v>4 x 6 x 0.5L</v>
          </cell>
          <cell r="J47" t="str">
            <v/>
          </cell>
          <cell r="K47">
            <v>24</v>
          </cell>
          <cell r="L47" t="str">
            <v>6% - 3%</v>
          </cell>
          <cell r="M47" t="str">
            <v>4</v>
          </cell>
          <cell r="N47" t="str">
            <v>M</v>
          </cell>
          <cell r="O47" t="str">
            <v>0</v>
          </cell>
          <cell r="P47">
            <v>0.5</v>
          </cell>
          <cell r="Q47" t="str">
            <v>5449000201935</v>
          </cell>
          <cell r="R47" t="str">
            <v>6.55 x 6.55 x 23.3</v>
          </cell>
          <cell r="S47">
            <v>0.499</v>
          </cell>
          <cell r="T47">
            <v>0.52100000000000002</v>
          </cell>
          <cell r="U47">
            <v>0</v>
          </cell>
          <cell r="V47" t="str">
            <v>6 x 0.5L</v>
          </cell>
          <cell r="W47" t="str">
            <v>SHRINK</v>
          </cell>
          <cell r="X47" t="str">
            <v>5449000201942</v>
          </cell>
          <cell r="Y47" t="str">
            <v>19.65 x 13.1 x 23.3</v>
          </cell>
          <cell r="Z47">
            <v>2.9940000000000002</v>
          </cell>
          <cell r="AA47">
            <v>3.137</v>
          </cell>
          <cell r="AB47">
            <v>0</v>
          </cell>
          <cell r="AC47" t="str">
            <v>4 x 6 x 0.5L</v>
          </cell>
          <cell r="AD47" t="str">
            <v>SHRINKWRAP OVER SHRINKWRAP</v>
          </cell>
          <cell r="AE47" t="str">
            <v>5449000256737</v>
          </cell>
          <cell r="AF47" t="str">
            <v>39.3 x 26.2 x 23.3</v>
          </cell>
          <cell r="AG47">
            <v>11.975</v>
          </cell>
          <cell r="AH47">
            <v>12.569000000000001</v>
          </cell>
          <cell r="AI47">
            <v>0</v>
          </cell>
          <cell r="AJ47">
            <v>12</v>
          </cell>
          <cell r="AK47">
            <v>7</v>
          </cell>
          <cell r="AL47">
            <v>84</v>
          </cell>
          <cell r="AM47">
            <v>1200</v>
          </cell>
          <cell r="AN47">
            <v>1048</v>
          </cell>
          <cell r="AO47">
            <v>1791</v>
          </cell>
          <cell r="AP47">
            <v>1005.9</v>
          </cell>
          <cell r="AQ47">
            <v>1086.5150000000001</v>
          </cell>
          <cell r="AR47">
            <v>2</v>
          </cell>
          <cell r="AS47">
            <v>0</v>
          </cell>
          <cell r="AT47" t="str">
            <v>CHEP</v>
          </cell>
          <cell r="AU47" t="str">
            <v>5449000678980</v>
          </cell>
          <cell r="AV47" t="str">
            <v>ANT</v>
          </cell>
          <cell r="AW47" t="str">
            <v/>
          </cell>
          <cell r="AX47" t="str">
            <v/>
          </cell>
          <cell r="AY47" t="str">
            <v/>
          </cell>
          <cell r="AZ47" t="str">
            <v/>
          </cell>
          <cell r="BA47" t="str">
            <v/>
          </cell>
          <cell r="BB47" t="str">
            <v/>
          </cell>
          <cell r="BC47" t="str">
            <v/>
          </cell>
          <cell r="BD47" t="str">
            <v/>
          </cell>
          <cell r="BE47" t="str">
            <v>BeLux</v>
          </cell>
          <cell r="BF47" t="str">
            <v/>
          </cell>
          <cell r="BG47" t="str">
            <v>PSS-14481</v>
          </cell>
          <cell r="BH47" t="str">
            <v>22021000</v>
          </cell>
          <cell r="BI47" t="str">
            <v>BE</v>
          </cell>
          <cell r="BJ47" t="str">
            <v/>
          </cell>
          <cell r="BK47" t="str">
            <v>ZD</v>
          </cell>
          <cell r="BL47" t="str">
            <v>56</v>
          </cell>
          <cell r="BM47">
            <v>2.2110000000000005E-2</v>
          </cell>
        </row>
        <row r="48">
          <cell r="A48">
            <v>231408</v>
          </cell>
          <cell r="B48" t="str">
            <v>0656</v>
          </cell>
          <cell r="C48" t="str">
            <v>FREESTYLE SPRITE/FUZE TEA P1 CRTG 0.68L X1</v>
          </cell>
          <cell r="D48" t="str">
            <v>FREESTYLE SPRITE/FUZE TEA P1 CRTG 0.68L X1</v>
          </cell>
          <cell r="E48" t="str">
            <v>Freestyle Sprite/Fuze tea</v>
          </cell>
          <cell r="F48" t="str">
            <v/>
          </cell>
          <cell r="G48" t="str">
            <v>CRTG</v>
          </cell>
          <cell r="H48" t="str">
            <v xml:space="preserve"> %</v>
          </cell>
          <cell r="I48" t="str">
            <v>1 x 0.68L</v>
          </cell>
          <cell r="J48" t="str">
            <v/>
          </cell>
          <cell r="K48">
            <v>1</v>
          </cell>
          <cell r="L48" t="str">
            <v>6% - 3%</v>
          </cell>
          <cell r="M48" t="str">
            <v>166</v>
          </cell>
          <cell r="N48" t="str">
            <v>D</v>
          </cell>
          <cell r="O48" t="str">
            <v>0</v>
          </cell>
          <cell r="P48">
            <v>0.68</v>
          </cell>
          <cell r="Q48" t="str">
            <v>5449000245397</v>
          </cell>
          <cell r="R48" t="str">
            <v>25.5 x 10.5 x 3.5</v>
          </cell>
          <cell r="S48">
            <v>0.73</v>
          </cell>
          <cell r="T48">
            <v>0.85399999999999998</v>
          </cell>
          <cell r="U48">
            <v>0</v>
          </cell>
          <cell r="V48" t="str">
            <v>1 x 0.68L</v>
          </cell>
          <cell r="W48" t="str">
            <v>CARTRIDGE</v>
          </cell>
          <cell r="X48" t="str">
            <v>5449000245397</v>
          </cell>
          <cell r="Y48" t="str">
            <v>25.5 x 10.5 x 3.5</v>
          </cell>
          <cell r="Z48">
            <v>0.73</v>
          </cell>
          <cell r="AA48">
            <v>0.85399999999999998</v>
          </cell>
          <cell r="AB48">
            <v>0</v>
          </cell>
          <cell r="AC48" t="str">
            <v>20 x 0.68L</v>
          </cell>
          <cell r="AD48" t="str">
            <v>CARDBOARD</v>
          </cell>
          <cell r="AE48" t="str">
            <v>5449000245403</v>
          </cell>
          <cell r="AF48" t="str">
            <v>38.0 x 21.8 x 27.9</v>
          </cell>
          <cell r="AG48">
            <v>14.6</v>
          </cell>
          <cell r="AH48">
            <v>17.18</v>
          </cell>
          <cell r="AI48">
            <v>0</v>
          </cell>
          <cell r="AJ48">
            <v>15</v>
          </cell>
          <cell r="AK48">
            <v>4</v>
          </cell>
          <cell r="AL48">
            <v>60</v>
          </cell>
          <cell r="AM48">
            <v>1140</v>
          </cell>
          <cell r="AN48">
            <v>1140</v>
          </cell>
          <cell r="AO48">
            <v>1266</v>
          </cell>
          <cell r="AP48">
            <v>876</v>
          </cell>
          <cell r="AQ48">
            <v>1055.3</v>
          </cell>
          <cell r="AR48">
            <v>1</v>
          </cell>
          <cell r="AS48">
            <v>0</v>
          </cell>
          <cell r="AT48" t="str">
            <v>Industrial IPP</v>
          </cell>
          <cell r="AU48" t="str">
            <v>3383260005068</v>
          </cell>
          <cell r="AV48" t="str">
            <v/>
          </cell>
          <cell r="AW48" t="str">
            <v/>
          </cell>
          <cell r="AX48" t="str">
            <v/>
          </cell>
          <cell r="AY48" t="str">
            <v/>
          </cell>
          <cell r="AZ48" t="str">
            <v/>
          </cell>
          <cell r="BA48" t="str">
            <v/>
          </cell>
          <cell r="BB48" t="str">
            <v/>
          </cell>
          <cell r="BC48" t="str">
            <v>CPS (AILI); CPS (AILI)</v>
          </cell>
          <cell r="BD48" t="str">
            <v/>
          </cell>
          <cell r="BE48" t="str">
            <v>BeLux</v>
          </cell>
          <cell r="BF48" t="str">
            <v/>
          </cell>
          <cell r="BG48" t="str">
            <v>PSS-15074</v>
          </cell>
          <cell r="BH48" t="str">
            <v>21069098</v>
          </cell>
          <cell r="BI48" t="str">
            <v>GB</v>
          </cell>
          <cell r="BJ48" t="str">
            <v xml:space="preserve">Trade unit = 1 single unit </v>
          </cell>
          <cell r="BK48" t="str">
            <v>ZD</v>
          </cell>
          <cell r="BL48" t="str">
            <v>42</v>
          </cell>
          <cell r="BM48" t="str">
            <v/>
          </cell>
        </row>
        <row r="49">
          <cell r="A49">
            <v>231409</v>
          </cell>
          <cell r="B49" t="str">
            <v>0661</v>
          </cell>
          <cell r="C49" t="str">
            <v>FREESTYLE FUZE/FUZE ZERO P2 20C CRTG 0.68L X1</v>
          </cell>
          <cell r="D49" t="str">
            <v>FREESTYLE FUZE/FUZE ZERO P2 20C CRTG 0.68L X1</v>
          </cell>
          <cell r="E49" t="str">
            <v>Freestyle Fuze/Fuze Zero</v>
          </cell>
          <cell r="F49" t="str">
            <v/>
          </cell>
          <cell r="G49" t="str">
            <v>CRTG</v>
          </cell>
          <cell r="H49" t="str">
            <v xml:space="preserve"> %</v>
          </cell>
          <cell r="I49" t="str">
            <v>1 x 0.68L</v>
          </cell>
          <cell r="J49" t="str">
            <v/>
          </cell>
          <cell r="K49">
            <v>1</v>
          </cell>
          <cell r="L49" t="str">
            <v>6% - 3%</v>
          </cell>
          <cell r="M49" t="str">
            <v>220</v>
          </cell>
          <cell r="N49" t="str">
            <v>D</v>
          </cell>
          <cell r="O49" t="str">
            <v>0</v>
          </cell>
          <cell r="P49">
            <v>0.68</v>
          </cell>
          <cell r="Q49" t="str">
            <v>5449000219688</v>
          </cell>
          <cell r="R49" t="str">
            <v>25.5 x 10.5 x 3.5</v>
          </cell>
          <cell r="S49">
            <v>0.70099999999999996</v>
          </cell>
          <cell r="T49">
            <v>0.82499999999999996</v>
          </cell>
          <cell r="U49">
            <v>0</v>
          </cell>
          <cell r="V49" t="str">
            <v>1 x 0.68L</v>
          </cell>
          <cell r="W49" t="str">
            <v>CARTRIDGE</v>
          </cell>
          <cell r="X49" t="str">
            <v>5449000219688</v>
          </cell>
          <cell r="Y49" t="str">
            <v>25.5 x 10.5 x 3.5</v>
          </cell>
          <cell r="Z49">
            <v>0.70099999999999996</v>
          </cell>
          <cell r="AA49">
            <v>0.82499999999999996</v>
          </cell>
          <cell r="AB49">
            <v>0</v>
          </cell>
          <cell r="AC49" t="str">
            <v>20 x 0.68L</v>
          </cell>
          <cell r="AD49" t="str">
            <v>CARDBOARD</v>
          </cell>
          <cell r="AE49" t="str">
            <v>5449000219626</v>
          </cell>
          <cell r="AF49" t="str">
            <v>38.0 x 21.8 x 27.9</v>
          </cell>
          <cell r="AG49">
            <v>14.02</v>
          </cell>
          <cell r="AH49">
            <v>16.22</v>
          </cell>
          <cell r="AI49">
            <v>0</v>
          </cell>
          <cell r="AJ49">
            <v>15</v>
          </cell>
          <cell r="AK49">
            <v>4</v>
          </cell>
          <cell r="AL49">
            <v>60</v>
          </cell>
          <cell r="AM49">
            <v>1140</v>
          </cell>
          <cell r="AN49">
            <v>1140</v>
          </cell>
          <cell r="AO49">
            <v>1266</v>
          </cell>
          <cell r="AP49">
            <v>841.2</v>
          </cell>
          <cell r="AQ49">
            <v>1020.498</v>
          </cell>
          <cell r="AR49">
            <v>1</v>
          </cell>
          <cell r="AS49">
            <v>0</v>
          </cell>
          <cell r="AT49" t="str">
            <v>Industrial IPP</v>
          </cell>
          <cell r="AU49" t="str">
            <v>3383260005112</v>
          </cell>
          <cell r="AV49" t="str">
            <v/>
          </cell>
          <cell r="AW49" t="str">
            <v/>
          </cell>
          <cell r="AX49" t="str">
            <v/>
          </cell>
          <cell r="AY49" t="str">
            <v/>
          </cell>
          <cell r="AZ49" t="str">
            <v/>
          </cell>
          <cell r="BA49" t="str">
            <v/>
          </cell>
          <cell r="BB49" t="str">
            <v/>
          </cell>
          <cell r="BC49" t="str">
            <v>CPS (AILI); CPS (AILI)</v>
          </cell>
          <cell r="BD49" t="str">
            <v/>
          </cell>
          <cell r="BE49" t="str">
            <v>BeLux</v>
          </cell>
          <cell r="BF49" t="str">
            <v/>
          </cell>
          <cell r="BG49" t="str">
            <v>PSS-15074</v>
          </cell>
          <cell r="BH49" t="str">
            <v>21069098</v>
          </cell>
          <cell r="BI49" t="str">
            <v>BE</v>
          </cell>
          <cell r="BJ49" t="str">
            <v xml:space="preserve">Trade unit = 1 single unit </v>
          </cell>
          <cell r="BK49" t="str">
            <v>ZD</v>
          </cell>
          <cell r="BL49" t="str">
            <v>42</v>
          </cell>
          <cell r="BM49" t="str">
            <v/>
          </cell>
        </row>
        <row r="50">
          <cell r="A50">
            <v>231520</v>
          </cell>
          <cell r="B50" t="str">
            <v>0658</v>
          </cell>
          <cell r="C50" t="str">
            <v>FREESTYLE POWERADE/AQUARIUS ZERO P3 20C CRTG 0.68L X1</v>
          </cell>
          <cell r="D50" t="str">
            <v>FREESTYLE POWERADE/AQUARIUS ZERO P3 20C CRTG 0.68L X1</v>
          </cell>
          <cell r="E50" t="str">
            <v>Freestyle Powerade/Aquarius Zero</v>
          </cell>
          <cell r="F50" t="str">
            <v/>
          </cell>
          <cell r="G50" t="str">
            <v>CRTG</v>
          </cell>
          <cell r="H50" t="str">
            <v xml:space="preserve"> %</v>
          </cell>
          <cell r="I50" t="str">
            <v>1 x 0.68L</v>
          </cell>
          <cell r="J50" t="str">
            <v/>
          </cell>
          <cell r="K50">
            <v>1</v>
          </cell>
          <cell r="L50" t="str">
            <v>6% - 3%</v>
          </cell>
          <cell r="M50" t="str">
            <v>166</v>
          </cell>
          <cell r="N50" t="str">
            <v>D</v>
          </cell>
          <cell r="O50" t="str">
            <v>0</v>
          </cell>
          <cell r="P50">
            <v>0.68</v>
          </cell>
          <cell r="Q50" t="str">
            <v>5449000245465</v>
          </cell>
          <cell r="R50" t="str">
            <v>25.5 x 10.5 x 3.5</v>
          </cell>
          <cell r="S50">
            <v>0.72399999999999998</v>
          </cell>
          <cell r="T50">
            <v>0.84399999999999997</v>
          </cell>
          <cell r="U50">
            <v>0</v>
          </cell>
          <cell r="V50" t="str">
            <v>1 x 0.68L</v>
          </cell>
          <cell r="W50" t="str">
            <v>CARTRIDGE</v>
          </cell>
          <cell r="X50" t="str">
            <v>5449000245465</v>
          </cell>
          <cell r="Y50" t="str">
            <v>25.5 x 10.5 x 3.5</v>
          </cell>
          <cell r="Z50">
            <v>0.72399999999999998</v>
          </cell>
          <cell r="AA50">
            <v>0.84399999999999997</v>
          </cell>
          <cell r="AB50">
            <v>0</v>
          </cell>
          <cell r="AC50" t="str">
            <v>20 x 0.68L</v>
          </cell>
          <cell r="AD50" t="str">
            <v>CARDBOARD</v>
          </cell>
          <cell r="AE50" t="str">
            <v>5449000245458</v>
          </cell>
          <cell r="AF50" t="str">
            <v>38.0 x 21.8 x 27.9</v>
          </cell>
          <cell r="AG50">
            <v>14.48</v>
          </cell>
          <cell r="AH50">
            <v>16.98</v>
          </cell>
          <cell r="AI50">
            <v>0</v>
          </cell>
          <cell r="AJ50">
            <v>15</v>
          </cell>
          <cell r="AK50">
            <v>4</v>
          </cell>
          <cell r="AL50">
            <v>60</v>
          </cell>
          <cell r="AM50">
            <v>1140</v>
          </cell>
          <cell r="AN50">
            <v>1140</v>
          </cell>
          <cell r="AO50">
            <v>1266</v>
          </cell>
          <cell r="AP50">
            <v>868.8</v>
          </cell>
          <cell r="AQ50">
            <v>1043.297</v>
          </cell>
          <cell r="AR50">
            <v>1</v>
          </cell>
          <cell r="AS50">
            <v>0</v>
          </cell>
          <cell r="AT50" t="str">
            <v>Industrial IPP</v>
          </cell>
          <cell r="AU50" t="str">
            <v>3383260005082</v>
          </cell>
          <cell r="AV50" t="str">
            <v/>
          </cell>
          <cell r="AW50" t="str">
            <v/>
          </cell>
          <cell r="AX50" t="str">
            <v/>
          </cell>
          <cell r="AY50" t="str">
            <v/>
          </cell>
          <cell r="AZ50" t="str">
            <v/>
          </cell>
          <cell r="BA50" t="str">
            <v/>
          </cell>
          <cell r="BB50" t="str">
            <v/>
          </cell>
          <cell r="BC50" t="str">
            <v>CPS (AILI); CPS (AILI)</v>
          </cell>
          <cell r="BD50" t="str">
            <v/>
          </cell>
          <cell r="BE50" t="str">
            <v>BeLux</v>
          </cell>
          <cell r="BF50" t="str">
            <v/>
          </cell>
          <cell r="BG50" t="str">
            <v>PSS-15074</v>
          </cell>
          <cell r="BH50" t="str">
            <v>21069098</v>
          </cell>
          <cell r="BI50" t="str">
            <v>GB</v>
          </cell>
          <cell r="BJ50" t="str">
            <v xml:space="preserve">Trade unit = 1 single unit </v>
          </cell>
          <cell r="BK50" t="str">
            <v>ZD</v>
          </cell>
          <cell r="BL50" t="str">
            <v>42</v>
          </cell>
          <cell r="BM50" t="str">
            <v/>
          </cell>
        </row>
        <row r="51">
          <cell r="A51">
            <v>231521</v>
          </cell>
          <cell r="B51" t="str">
            <v>0659</v>
          </cell>
          <cell r="C51" t="str">
            <v>FREESTYLE POWERADE/AQUARIUS ZERO P1 20C CRTG 0.68L X1</v>
          </cell>
          <cell r="D51" t="str">
            <v>FREESTYLE POWERADE/AQUARIUS ZERO P1 20C CRTG 0.68L X1</v>
          </cell>
          <cell r="E51" t="str">
            <v>Freestyle Powerade/Aquarius Zero</v>
          </cell>
          <cell r="F51" t="str">
            <v/>
          </cell>
          <cell r="G51" t="str">
            <v>CRTG</v>
          </cell>
          <cell r="H51" t="str">
            <v xml:space="preserve"> %</v>
          </cell>
          <cell r="I51" t="str">
            <v>1 x 0.68L</v>
          </cell>
          <cell r="J51" t="str">
            <v/>
          </cell>
          <cell r="K51">
            <v>1</v>
          </cell>
          <cell r="L51" t="str">
            <v>6% - 3%</v>
          </cell>
          <cell r="M51" t="str">
            <v>166</v>
          </cell>
          <cell r="N51" t="str">
            <v>D</v>
          </cell>
          <cell r="O51" t="str">
            <v>0</v>
          </cell>
          <cell r="P51">
            <v>0.68</v>
          </cell>
          <cell r="Q51" t="str">
            <v>5449000245502</v>
          </cell>
          <cell r="R51" t="str">
            <v>25.5 x 10.5 x 3.5</v>
          </cell>
          <cell r="S51">
            <v>0.754</v>
          </cell>
          <cell r="T51">
            <v>0.874</v>
          </cell>
          <cell r="U51">
            <v>0</v>
          </cell>
          <cell r="V51" t="str">
            <v>1 x 0.68L</v>
          </cell>
          <cell r="W51" t="str">
            <v>CARTRIDGE</v>
          </cell>
          <cell r="X51" t="str">
            <v>5449000245502</v>
          </cell>
          <cell r="Y51" t="str">
            <v>25.5 x 10.5 x 3.5</v>
          </cell>
          <cell r="Z51">
            <v>0.754</v>
          </cell>
          <cell r="AA51">
            <v>0.874</v>
          </cell>
          <cell r="AB51">
            <v>0</v>
          </cell>
          <cell r="AC51" t="str">
            <v>20 x 0.68L</v>
          </cell>
          <cell r="AD51" t="str">
            <v>CARDBOARD</v>
          </cell>
          <cell r="AE51" t="str">
            <v>5449000245496</v>
          </cell>
          <cell r="AF51" t="str">
            <v>38.0 x 21.8 x 27.9</v>
          </cell>
          <cell r="AG51">
            <v>15.08</v>
          </cell>
          <cell r="AH51">
            <v>17.579999999999998</v>
          </cell>
          <cell r="AI51">
            <v>0</v>
          </cell>
          <cell r="AJ51">
            <v>15</v>
          </cell>
          <cell r="AK51">
            <v>4</v>
          </cell>
          <cell r="AL51">
            <v>60</v>
          </cell>
          <cell r="AM51">
            <v>1140</v>
          </cell>
          <cell r="AN51">
            <v>1140</v>
          </cell>
          <cell r="AO51">
            <v>1266</v>
          </cell>
          <cell r="AP51">
            <v>904.8</v>
          </cell>
          <cell r="AQ51">
            <v>1079.299</v>
          </cell>
          <cell r="AR51">
            <v>1</v>
          </cell>
          <cell r="AS51">
            <v>0</v>
          </cell>
          <cell r="AT51" t="str">
            <v>Industrial IPP</v>
          </cell>
          <cell r="AU51" t="str">
            <v>3383260005099</v>
          </cell>
          <cell r="AV51" t="str">
            <v/>
          </cell>
          <cell r="AW51" t="str">
            <v/>
          </cell>
          <cell r="AX51" t="str">
            <v/>
          </cell>
          <cell r="AY51" t="str">
            <v/>
          </cell>
          <cell r="AZ51" t="str">
            <v/>
          </cell>
          <cell r="BA51" t="str">
            <v/>
          </cell>
          <cell r="BB51" t="str">
            <v/>
          </cell>
          <cell r="BC51" t="str">
            <v>CPS (AILI); CPS (AILI)</v>
          </cell>
          <cell r="BD51" t="str">
            <v/>
          </cell>
          <cell r="BE51" t="str">
            <v>BeLux</v>
          </cell>
          <cell r="BF51" t="str">
            <v/>
          </cell>
          <cell r="BG51" t="str">
            <v>PSS-15074</v>
          </cell>
          <cell r="BH51" t="str">
            <v>21069098</v>
          </cell>
          <cell r="BI51" t="str">
            <v>GB</v>
          </cell>
          <cell r="BJ51" t="str">
            <v xml:space="preserve">Trade unit = 1 single unit </v>
          </cell>
          <cell r="BK51" t="str">
            <v>ZD</v>
          </cell>
          <cell r="BL51" t="str">
            <v>42</v>
          </cell>
          <cell r="BM51" t="str">
            <v/>
          </cell>
        </row>
        <row r="52">
          <cell r="A52">
            <v>231522</v>
          </cell>
          <cell r="B52" t="str">
            <v>0660</v>
          </cell>
          <cell r="C52" t="str">
            <v>FREESTYLE POWERADE/AQUARIUS ZERO P2 20C CRTG 0.68L X1</v>
          </cell>
          <cell r="D52" t="str">
            <v>FREESTYLE POWERADE/AQUARIUS ZERO P2 20C CRTG 0.68L X1</v>
          </cell>
          <cell r="E52" t="str">
            <v>Freestyle Powerade/Aquarius Zero</v>
          </cell>
          <cell r="F52" t="str">
            <v/>
          </cell>
          <cell r="G52" t="str">
            <v>CRTG</v>
          </cell>
          <cell r="H52" t="str">
            <v xml:space="preserve"> %</v>
          </cell>
          <cell r="I52" t="str">
            <v>1 x 0.68L</v>
          </cell>
          <cell r="J52" t="str">
            <v/>
          </cell>
          <cell r="K52">
            <v>1</v>
          </cell>
          <cell r="L52" t="str">
            <v>6% - 3%</v>
          </cell>
          <cell r="M52" t="str">
            <v>166</v>
          </cell>
          <cell r="N52" t="str">
            <v>D</v>
          </cell>
          <cell r="O52" t="str">
            <v>0</v>
          </cell>
          <cell r="P52">
            <v>0.68</v>
          </cell>
          <cell r="Q52" t="str">
            <v>5449000245472</v>
          </cell>
          <cell r="R52" t="str">
            <v>25.5 x 10.5 x 3.5</v>
          </cell>
          <cell r="S52">
            <v>0.72</v>
          </cell>
          <cell r="T52">
            <v>0.84399999999999997</v>
          </cell>
          <cell r="U52">
            <v>0</v>
          </cell>
          <cell r="V52" t="str">
            <v>1 x 0.68L</v>
          </cell>
          <cell r="W52" t="str">
            <v>CARTRIDGE</v>
          </cell>
          <cell r="X52" t="str">
            <v>5449000245472</v>
          </cell>
          <cell r="Y52" t="str">
            <v>25.5 x 10.5 x 3.5</v>
          </cell>
          <cell r="Z52">
            <v>0.72</v>
          </cell>
          <cell r="AA52">
            <v>0.84399999999999997</v>
          </cell>
          <cell r="AB52">
            <v>0</v>
          </cell>
          <cell r="AC52" t="str">
            <v>20 x 0.68L</v>
          </cell>
          <cell r="AD52" t="str">
            <v>CARDBOARD</v>
          </cell>
          <cell r="AE52" t="str">
            <v>5449000245489</v>
          </cell>
          <cell r="AF52" t="str">
            <v>38.0 x 21.8 x 27.9</v>
          </cell>
          <cell r="AG52">
            <v>14.4</v>
          </cell>
          <cell r="AH52">
            <v>16.98</v>
          </cell>
          <cell r="AI52">
            <v>0</v>
          </cell>
          <cell r="AJ52">
            <v>15</v>
          </cell>
          <cell r="AK52">
            <v>4</v>
          </cell>
          <cell r="AL52">
            <v>60</v>
          </cell>
          <cell r="AM52">
            <v>1140</v>
          </cell>
          <cell r="AN52">
            <v>1140</v>
          </cell>
          <cell r="AO52">
            <v>1266</v>
          </cell>
          <cell r="AP52">
            <v>864</v>
          </cell>
          <cell r="AQ52">
            <v>1043.297</v>
          </cell>
          <cell r="AR52">
            <v>1</v>
          </cell>
          <cell r="AS52">
            <v>0</v>
          </cell>
          <cell r="AT52" t="str">
            <v>Industrial IPP</v>
          </cell>
          <cell r="AU52" t="str">
            <v>3383260005105</v>
          </cell>
          <cell r="AV52" t="str">
            <v/>
          </cell>
          <cell r="AW52" t="str">
            <v/>
          </cell>
          <cell r="AX52" t="str">
            <v/>
          </cell>
          <cell r="AY52" t="str">
            <v/>
          </cell>
          <cell r="AZ52" t="str">
            <v/>
          </cell>
          <cell r="BA52" t="str">
            <v/>
          </cell>
          <cell r="BB52" t="str">
            <v/>
          </cell>
          <cell r="BC52" t="str">
            <v>CPS (AILI); CPS (AILI)</v>
          </cell>
          <cell r="BD52" t="str">
            <v/>
          </cell>
          <cell r="BE52" t="str">
            <v>BeLux</v>
          </cell>
          <cell r="BF52" t="str">
            <v/>
          </cell>
          <cell r="BG52" t="str">
            <v>PSS-15074</v>
          </cell>
          <cell r="BH52" t="str">
            <v>21069098</v>
          </cell>
          <cell r="BI52" t="str">
            <v>GB</v>
          </cell>
          <cell r="BJ52" t="str">
            <v xml:space="preserve">Trade unit = 1 single unit </v>
          </cell>
          <cell r="BK52" t="str">
            <v>ZD</v>
          </cell>
          <cell r="BL52" t="str">
            <v>42</v>
          </cell>
          <cell r="BM52" t="str">
            <v/>
          </cell>
        </row>
        <row r="53">
          <cell r="A53">
            <v>231966</v>
          </cell>
          <cell r="B53" t="str">
            <v>3028</v>
          </cell>
          <cell r="C53" t="str">
            <v>FANTA ZERO ORANGE BLIK 0.25L 3X8 HP</v>
          </cell>
          <cell r="D53" t="str">
            <v>FANTA ZERO ORANGE BOITE 0.25L 3X8 HP</v>
          </cell>
          <cell r="E53" t="str">
            <v>Fanta</v>
          </cell>
          <cell r="F53" t="str">
            <v>Zero Orange</v>
          </cell>
          <cell r="G53" t="str">
            <v xml:space="preserve">SLIMCAN </v>
          </cell>
          <cell r="H53" t="str">
            <v xml:space="preserve"> %</v>
          </cell>
          <cell r="I53" t="str">
            <v>45 x 3 x 8 x 0.25L</v>
          </cell>
          <cell r="J53" t="str">
            <v/>
          </cell>
          <cell r="K53">
            <v>1080</v>
          </cell>
          <cell r="L53" t="str">
            <v>6% - 3%</v>
          </cell>
          <cell r="M53" t="str">
            <v>6</v>
          </cell>
          <cell r="N53" t="str">
            <v>M</v>
          </cell>
          <cell r="O53" t="str">
            <v>0</v>
          </cell>
          <cell r="P53">
            <v>0.25</v>
          </cell>
          <cell r="Q53" t="str">
            <v>5449000256379</v>
          </cell>
          <cell r="R53" t="str">
            <v>5.35 x 5.35 x 13.43</v>
          </cell>
          <cell r="S53">
            <v>0.25</v>
          </cell>
          <cell r="T53">
            <v>0.26100000000000001</v>
          </cell>
          <cell r="U53">
            <v>0</v>
          </cell>
          <cell r="V53" t="str">
            <v>8 x 0.25L</v>
          </cell>
          <cell r="W53" t="str">
            <v>SHRINK</v>
          </cell>
          <cell r="X53" t="str">
            <v>5449000256386</v>
          </cell>
          <cell r="Y53" t="str">
            <v>21.4 x 10.7 x 13.43</v>
          </cell>
          <cell r="Z53">
            <v>2.0019999999999998</v>
          </cell>
          <cell r="AA53">
            <v>2.0979999999999999</v>
          </cell>
          <cell r="AB53">
            <v>0</v>
          </cell>
          <cell r="AC53" t="str">
            <v>45 x 3 x 8 x 0.25L</v>
          </cell>
          <cell r="AD53" t="str">
            <v>HALF PALLET</v>
          </cell>
          <cell r="AE53" t="str">
            <v>5449000678546</v>
          </cell>
          <cell r="AF53" t="str">
            <v>80 x 60 x 136.5</v>
          </cell>
          <cell r="AG53">
            <v>270.315</v>
          </cell>
          <cell r="AH53">
            <v>294.76900000000001</v>
          </cell>
          <cell r="AI53">
            <v>0</v>
          </cell>
          <cell r="AJ53">
            <v>2</v>
          </cell>
          <cell r="AK53">
            <v>1</v>
          </cell>
          <cell r="AL53">
            <v>2</v>
          </cell>
          <cell r="AM53">
            <v>1200</v>
          </cell>
          <cell r="AN53">
            <v>800</v>
          </cell>
          <cell r="AO53">
            <v>1509</v>
          </cell>
          <cell r="AP53">
            <v>540.63</v>
          </cell>
          <cell r="AQ53">
            <v>614.53800000000001</v>
          </cell>
          <cell r="AR53">
            <v>1.5</v>
          </cell>
          <cell r="AS53">
            <v>0</v>
          </cell>
          <cell r="AT53" t="str">
            <v>1xECHEP + 2x1/2 TOSCA</v>
          </cell>
          <cell r="AU53" t="str">
            <v>5449000678553</v>
          </cell>
          <cell r="AV53" t="str">
            <v/>
          </cell>
          <cell r="AW53" t="str">
            <v>GHE</v>
          </cell>
          <cell r="AX53" t="str">
            <v/>
          </cell>
          <cell r="AY53" t="str">
            <v/>
          </cell>
          <cell r="AZ53" t="str">
            <v/>
          </cell>
          <cell r="BA53" t="str">
            <v/>
          </cell>
          <cell r="BB53" t="str">
            <v/>
          </cell>
          <cell r="BC53" t="str">
            <v/>
          </cell>
          <cell r="BD53" t="str">
            <v/>
          </cell>
          <cell r="BE53" t="str">
            <v>BeLux</v>
          </cell>
          <cell r="BF53" t="str">
            <v>DF25603BE</v>
          </cell>
          <cell r="BG53" t="str">
            <v>PSS-14797</v>
          </cell>
          <cell r="BH53" t="str">
            <v>22021000</v>
          </cell>
          <cell r="BI53" t="str">
            <v>BE</v>
          </cell>
          <cell r="BJ53" t="str">
            <v/>
          </cell>
          <cell r="BK53" t="str">
            <v>ZD</v>
          </cell>
          <cell r="BL53" t="str">
            <v>56</v>
          </cell>
          <cell r="BM53">
            <v>1.04E-2</v>
          </cell>
        </row>
        <row r="54">
          <cell r="A54">
            <v>232368</v>
          </cell>
          <cell r="B54" t="str">
            <v>5027</v>
          </cell>
          <cell r="C54" t="str">
            <v>COCA-COLA BIB 10L EURO CHEP</v>
          </cell>
          <cell r="D54" t="str">
            <v>COCA-COLA BIB 10L EURO CHEP</v>
          </cell>
          <cell r="E54" t="str">
            <v>Coca-Cola</v>
          </cell>
          <cell r="F54" t="str">
            <v/>
          </cell>
          <cell r="G54" t="str">
            <v>BIB</v>
          </cell>
          <cell r="H54" t="str">
            <v xml:space="preserve"> %</v>
          </cell>
          <cell r="I54" t="str">
            <v>1 x 10L</v>
          </cell>
          <cell r="J54" t="str">
            <v/>
          </cell>
          <cell r="K54">
            <v>1</v>
          </cell>
          <cell r="L54" t="str">
            <v>6% - 3%</v>
          </cell>
          <cell r="M54" t="str">
            <v>120</v>
          </cell>
          <cell r="N54" t="str">
            <v>D</v>
          </cell>
          <cell r="O54" t="str">
            <v>0</v>
          </cell>
          <cell r="P54">
            <v>10</v>
          </cell>
          <cell r="Q54" t="str">
            <v>5449000050281</v>
          </cell>
          <cell r="R54" t="str">
            <v>29.9 x 22.3 x 20.2</v>
          </cell>
          <cell r="S54">
            <v>12.555999999999999</v>
          </cell>
          <cell r="T54">
            <v>13.007999999999999</v>
          </cell>
          <cell r="U54">
            <v>0</v>
          </cell>
          <cell r="V54" t="str">
            <v>1 x 10L</v>
          </cell>
          <cell r="W54" t="str">
            <v>BIB</v>
          </cell>
          <cell r="X54" t="str">
            <v>5449000050281</v>
          </cell>
          <cell r="Y54" t="str">
            <v>29.9 x 22.3 x 20.2</v>
          </cell>
          <cell r="Z54">
            <v>12.555999999999999</v>
          </cell>
          <cell r="AA54">
            <v>13.007999999999999</v>
          </cell>
          <cell r="AB54">
            <v>0</v>
          </cell>
          <cell r="AC54" t="str">
            <v>1 x 10L</v>
          </cell>
          <cell r="AD54" t="str">
            <v>BIB</v>
          </cell>
          <cell r="AE54" t="str">
            <v>5449000050281</v>
          </cell>
          <cell r="AF54" t="str">
            <v>29.9 x 22.3 x 20.2</v>
          </cell>
          <cell r="AG54">
            <v>12.555999999999999</v>
          </cell>
          <cell r="AH54">
            <v>13.007999999999999</v>
          </cell>
          <cell r="AI54">
            <v>0</v>
          </cell>
          <cell r="AJ54">
            <v>12</v>
          </cell>
          <cell r="AK54">
            <v>5</v>
          </cell>
          <cell r="AL54">
            <v>60</v>
          </cell>
          <cell r="AM54">
            <v>1200</v>
          </cell>
          <cell r="AN54">
            <v>800</v>
          </cell>
          <cell r="AO54">
            <v>1160</v>
          </cell>
          <cell r="AP54">
            <v>753.36</v>
          </cell>
          <cell r="AQ54">
            <v>805.90800000000002</v>
          </cell>
          <cell r="AR54">
            <v>1</v>
          </cell>
          <cell r="AS54">
            <v>0</v>
          </cell>
          <cell r="AT54" t="str">
            <v xml:space="preserve">EURO White </v>
          </cell>
          <cell r="AU54" t="str">
            <v>5449000679925</v>
          </cell>
          <cell r="AV54" t="str">
            <v/>
          </cell>
          <cell r="AW54" t="str">
            <v/>
          </cell>
          <cell r="AX54" t="str">
            <v/>
          </cell>
          <cell r="AY54" t="str">
            <v/>
          </cell>
          <cell r="AZ54" t="str">
            <v/>
          </cell>
          <cell r="BA54" t="str">
            <v/>
          </cell>
          <cell r="BB54" t="str">
            <v/>
          </cell>
          <cell r="BC54" t="str">
            <v>Coca-Cola Erfrischungsgetranke AG Dorsten (CCDO); Coca-Cola Koeln (CCKN)</v>
          </cell>
          <cell r="BD54" t="str">
            <v/>
          </cell>
          <cell r="BE54" t="str">
            <v>BeLux</v>
          </cell>
          <cell r="BF54" t="str">
            <v/>
          </cell>
          <cell r="BG54" t="str">
            <v>PSS-15114</v>
          </cell>
          <cell r="BH54" t="str">
            <v>21069098</v>
          </cell>
          <cell r="BI54" t="str">
            <v>DE</v>
          </cell>
          <cell r="BJ54" t="str">
            <v/>
          </cell>
          <cell r="BK54" t="str">
            <v>ZD</v>
          </cell>
          <cell r="BL54" t="str">
            <v>42</v>
          </cell>
          <cell r="BM54" t="str">
            <v/>
          </cell>
        </row>
        <row r="55">
          <cell r="A55">
            <v>232382</v>
          </cell>
          <cell r="B55" t="str">
            <v>5029</v>
          </cell>
          <cell r="C55" t="str">
            <v>FANTA ORANGE BIB 10L EURO CHEP</v>
          </cell>
          <cell r="D55" t="str">
            <v>FANTA ORANGE BIB 10L EURO CHEP</v>
          </cell>
          <cell r="E55" t="str">
            <v>Fanta</v>
          </cell>
          <cell r="F55" t="str">
            <v>Orange</v>
          </cell>
          <cell r="G55" t="str">
            <v>BIB</v>
          </cell>
          <cell r="H55" t="str">
            <v xml:space="preserve"> %</v>
          </cell>
          <cell r="I55" t="str">
            <v>1 x 10L</v>
          </cell>
          <cell r="J55" t="str">
            <v/>
          </cell>
          <cell r="K55">
            <v>1</v>
          </cell>
          <cell r="L55" t="str">
            <v>6% - 3%</v>
          </cell>
          <cell r="M55" t="str">
            <v>120</v>
          </cell>
          <cell r="N55" t="str">
            <v>D</v>
          </cell>
          <cell r="O55" t="str">
            <v>0</v>
          </cell>
          <cell r="P55">
            <v>10</v>
          </cell>
          <cell r="Q55" t="str">
            <v>5449000000972</v>
          </cell>
          <cell r="R55" t="str">
            <v>29.9 x 22.3 x 20.2</v>
          </cell>
          <cell r="S55">
            <v>12.404999999999999</v>
          </cell>
          <cell r="T55">
            <v>12.858000000000001</v>
          </cell>
          <cell r="U55">
            <v>0</v>
          </cell>
          <cell r="V55" t="str">
            <v>1 x 10L</v>
          </cell>
          <cell r="W55" t="str">
            <v>BIB</v>
          </cell>
          <cell r="X55" t="str">
            <v>5449000000972</v>
          </cell>
          <cell r="Y55" t="str">
            <v>29.9 x 22.3 x 20.2</v>
          </cell>
          <cell r="Z55">
            <v>12.404999999999999</v>
          </cell>
          <cell r="AA55">
            <v>12.858000000000001</v>
          </cell>
          <cell r="AB55">
            <v>0</v>
          </cell>
          <cell r="AC55" t="str">
            <v>1 x 10L</v>
          </cell>
          <cell r="AD55" t="str">
            <v>BIB</v>
          </cell>
          <cell r="AE55" t="str">
            <v>5449000000972</v>
          </cell>
          <cell r="AF55" t="str">
            <v>29.9 x 22.3 x 20.2</v>
          </cell>
          <cell r="AG55">
            <v>12.404999999999999</v>
          </cell>
          <cell r="AH55">
            <v>12.858000000000001</v>
          </cell>
          <cell r="AI55">
            <v>0</v>
          </cell>
          <cell r="AJ55">
            <v>12</v>
          </cell>
          <cell r="AK55">
            <v>5</v>
          </cell>
          <cell r="AL55">
            <v>60</v>
          </cell>
          <cell r="AM55">
            <v>1200</v>
          </cell>
          <cell r="AN55">
            <v>800</v>
          </cell>
          <cell r="AO55">
            <v>1160</v>
          </cell>
          <cell r="AP55">
            <v>744.3</v>
          </cell>
          <cell r="AQ55">
            <v>796.87800000000004</v>
          </cell>
          <cell r="AR55">
            <v>1</v>
          </cell>
          <cell r="AS55">
            <v>0</v>
          </cell>
          <cell r="AT55" t="str">
            <v xml:space="preserve">EURO White </v>
          </cell>
          <cell r="AU55" t="str">
            <v>5449000979728</v>
          </cell>
          <cell r="AV55" t="str">
            <v/>
          </cell>
          <cell r="AW55" t="str">
            <v/>
          </cell>
          <cell r="AX55" t="str">
            <v/>
          </cell>
          <cell r="AY55" t="str">
            <v/>
          </cell>
          <cell r="AZ55" t="str">
            <v/>
          </cell>
          <cell r="BA55" t="str">
            <v/>
          </cell>
          <cell r="BB55" t="str">
            <v/>
          </cell>
          <cell r="BC55" t="str">
            <v>Coca-Cola Erfrischungsgetranke AG Dorsten (CCDO); Coca-Cola Koeln (CCKN)</v>
          </cell>
          <cell r="BD55" t="str">
            <v/>
          </cell>
          <cell r="BE55" t="str">
            <v>BeLux</v>
          </cell>
          <cell r="BF55" t="str">
            <v/>
          </cell>
          <cell r="BG55" t="str">
            <v>PSS-15114</v>
          </cell>
          <cell r="BH55" t="str">
            <v>21069098</v>
          </cell>
          <cell r="BI55" t="str">
            <v>DE</v>
          </cell>
          <cell r="BJ55" t="str">
            <v/>
          </cell>
          <cell r="BK55" t="str">
            <v>ZD</v>
          </cell>
          <cell r="BL55" t="str">
            <v>42</v>
          </cell>
          <cell r="BM55" t="str">
            <v/>
          </cell>
        </row>
        <row r="56">
          <cell r="A56">
            <v>237256</v>
          </cell>
          <cell r="B56" t="str">
            <v>3042</v>
          </cell>
          <cell r="C56" t="str">
            <v>MONSTER ENERGY JUICE MANGO LOCO BLIK 0.50L X24</v>
          </cell>
          <cell r="D56" t="str">
            <v>MONSTER ENERGY JUICE MANGO LOCO BOITE 0.50L X24</v>
          </cell>
          <cell r="E56" t="str">
            <v>Monster</v>
          </cell>
          <cell r="F56" t="str">
            <v>Mango Loco</v>
          </cell>
          <cell r="G56" t="str">
            <v xml:space="preserve">CAN </v>
          </cell>
          <cell r="H56" t="str">
            <v xml:space="preserve"> %</v>
          </cell>
          <cell r="I56" t="str">
            <v>24 x 0.5L</v>
          </cell>
          <cell r="J56" t="str">
            <v/>
          </cell>
          <cell r="K56">
            <v>24</v>
          </cell>
          <cell r="L56" t="str">
            <v>6% - 3%</v>
          </cell>
          <cell r="M56" t="str">
            <v>24</v>
          </cell>
          <cell r="N56" t="str">
            <v>M</v>
          </cell>
          <cell r="O56" t="str">
            <v>8</v>
          </cell>
          <cell r="P56">
            <v>0.5</v>
          </cell>
          <cell r="Q56" t="str">
            <v>5060517889906</v>
          </cell>
          <cell r="R56" t="str">
            <v>6.65 x 6.65 x 16.8</v>
          </cell>
          <cell r="S56">
            <v>0.52500000000000002</v>
          </cell>
          <cell r="T56">
            <v>0.54100000000000004</v>
          </cell>
          <cell r="U56">
            <v>0</v>
          </cell>
          <cell r="V56" t="str">
            <v>1 x 0.5L</v>
          </cell>
          <cell r="W56" t="str">
            <v>CAN</v>
          </cell>
          <cell r="X56" t="str">
            <v>5060517889906</v>
          </cell>
          <cell r="Y56" t="str">
            <v>6.65 x 6.65 x 16.8</v>
          </cell>
          <cell r="Z56">
            <v>0.52500000000000002</v>
          </cell>
          <cell r="AA56">
            <v>0.54100000000000004</v>
          </cell>
          <cell r="AB56">
            <v>0</v>
          </cell>
          <cell r="AC56" t="str">
            <v>24 x 0.5L</v>
          </cell>
          <cell r="AD56" t="str">
            <v>TRAY WITH SHRINK</v>
          </cell>
          <cell r="AE56" t="str">
            <v>5060517889913</v>
          </cell>
          <cell r="AF56" t="str">
            <v>40.5 x 27.2 x 17.1</v>
          </cell>
          <cell r="AG56">
            <v>12.603</v>
          </cell>
          <cell r="AH56">
            <v>13.093</v>
          </cell>
          <cell r="AI56">
            <v>0</v>
          </cell>
          <cell r="AJ56">
            <v>10</v>
          </cell>
          <cell r="AK56">
            <v>8</v>
          </cell>
          <cell r="AL56">
            <v>80</v>
          </cell>
          <cell r="AM56">
            <v>1217</v>
          </cell>
          <cell r="AN56">
            <v>1000</v>
          </cell>
          <cell r="AO56">
            <v>1529</v>
          </cell>
          <cell r="AP56">
            <v>1008.24</v>
          </cell>
          <cell r="AQ56">
            <v>1078.1179999999999</v>
          </cell>
          <cell r="AR56">
            <v>3</v>
          </cell>
          <cell r="AS56">
            <v>0</v>
          </cell>
          <cell r="AT56" t="str">
            <v>CHEP</v>
          </cell>
          <cell r="AU56" t="str">
            <v>5060517889920</v>
          </cell>
          <cell r="AV56" t="str">
            <v/>
          </cell>
          <cell r="AW56" t="str">
            <v/>
          </cell>
          <cell r="AX56" t="str">
            <v>DUN</v>
          </cell>
          <cell r="AY56" t="str">
            <v/>
          </cell>
          <cell r="AZ56" t="str">
            <v/>
          </cell>
          <cell r="BA56" t="str">
            <v/>
          </cell>
          <cell r="BB56" t="str">
            <v/>
          </cell>
          <cell r="BC56" t="str">
            <v>DIS (HANS); Dis (MOND); Refresco  (MONR)</v>
          </cell>
          <cell r="BD56" t="str">
            <v/>
          </cell>
          <cell r="BE56" t="str">
            <v>BeLux</v>
          </cell>
          <cell r="BF56" t="str">
            <v/>
          </cell>
          <cell r="BG56" t="str">
            <v>PSS-03613</v>
          </cell>
          <cell r="BH56" t="str">
            <v>22021000</v>
          </cell>
          <cell r="BI56" t="str">
            <v>BE</v>
          </cell>
          <cell r="BJ56" t="str">
            <v/>
          </cell>
          <cell r="BK56" t="str">
            <v>ZD</v>
          </cell>
          <cell r="BL56" t="str">
            <v>56</v>
          </cell>
          <cell r="BM56">
            <v>1.6099999999999996E-2</v>
          </cell>
        </row>
        <row r="57">
          <cell r="A57">
            <v>239626</v>
          </cell>
          <cell r="B57" t="str">
            <v>2033</v>
          </cell>
          <cell r="C57" t="str">
            <v>NALU BLIK 0.25L 4X6</v>
          </cell>
          <cell r="D57" t="str">
            <v>NALU BOITE 0.25L 4X6</v>
          </cell>
          <cell r="E57" t="str">
            <v>Nalu</v>
          </cell>
          <cell r="F57" t="str">
            <v/>
          </cell>
          <cell r="G57" t="str">
            <v xml:space="preserve">SLIMCAN </v>
          </cell>
          <cell r="H57" t="str">
            <v xml:space="preserve"> %</v>
          </cell>
          <cell r="I57" t="str">
            <v>4 x 6 x 0.25L</v>
          </cell>
          <cell r="J57" t="str">
            <v/>
          </cell>
          <cell r="K57">
            <v>24</v>
          </cell>
          <cell r="L57" t="str">
            <v>6% - 3%</v>
          </cell>
          <cell r="M57" t="str">
            <v>12</v>
          </cell>
          <cell r="N57" t="str">
            <v>M</v>
          </cell>
          <cell r="O57" t="str">
            <v>0</v>
          </cell>
          <cell r="P57">
            <v>0.25</v>
          </cell>
          <cell r="Q57" t="str">
            <v>5060466511880</v>
          </cell>
          <cell r="R57" t="str">
            <v>5.35 x 5.35 x 13.43</v>
          </cell>
          <cell r="S57">
            <v>0.254</v>
          </cell>
          <cell r="T57">
            <v>0.26500000000000001</v>
          </cell>
          <cell r="U57">
            <v>0</v>
          </cell>
          <cell r="V57" t="str">
            <v>6 x 0.25L</v>
          </cell>
          <cell r="W57" t="str">
            <v>SHRINK</v>
          </cell>
          <cell r="X57" t="str">
            <v>5060466511910</v>
          </cell>
          <cell r="Y57" t="str">
            <v>16.05 x 10.7 x 13.43</v>
          </cell>
          <cell r="Z57">
            <v>1.5249999999999999</v>
          </cell>
          <cell r="AA57">
            <v>1.597</v>
          </cell>
          <cell r="AB57">
            <v>0</v>
          </cell>
          <cell r="AC57" t="str">
            <v>4 x 6 x 0.25L</v>
          </cell>
          <cell r="AD57" t="str">
            <v>TRAY WITHOUT SHRINK</v>
          </cell>
          <cell r="AE57" t="str">
            <v>5060466511927</v>
          </cell>
          <cell r="AF57" t="str">
            <v>32.6 x 21.9 x 13.68</v>
          </cell>
          <cell r="AG57">
            <v>6.1</v>
          </cell>
          <cell r="AH57">
            <v>6.4379999999999997</v>
          </cell>
          <cell r="AI57">
            <v>0</v>
          </cell>
          <cell r="AJ57">
            <v>12</v>
          </cell>
          <cell r="AK57">
            <v>10</v>
          </cell>
          <cell r="AL57">
            <v>120</v>
          </cell>
          <cell r="AM57">
            <v>1200</v>
          </cell>
          <cell r="AN57">
            <v>800</v>
          </cell>
          <cell r="AO57">
            <v>1512</v>
          </cell>
          <cell r="AP57">
            <v>732</v>
          </cell>
          <cell r="AQ57">
            <v>798.06100000000004</v>
          </cell>
          <cell r="AR57">
            <v>3</v>
          </cell>
          <cell r="AS57">
            <v>0</v>
          </cell>
          <cell r="AT57" t="str">
            <v>EURO CHEP</v>
          </cell>
          <cell r="AU57" t="str">
            <v>5449000686169</v>
          </cell>
          <cell r="AV57" t="str">
            <v/>
          </cell>
          <cell r="AW57" t="str">
            <v>GHE</v>
          </cell>
          <cell r="AX57" t="str">
            <v/>
          </cell>
          <cell r="AY57" t="str">
            <v/>
          </cell>
          <cell r="AZ57" t="str">
            <v/>
          </cell>
          <cell r="BA57" t="str">
            <v/>
          </cell>
          <cell r="BB57" t="str">
            <v/>
          </cell>
          <cell r="BC57" t="str">
            <v/>
          </cell>
          <cell r="BD57" t="str">
            <v/>
          </cell>
          <cell r="BE57" t="str">
            <v>BeLux</v>
          </cell>
          <cell r="BF57" t="str">
            <v/>
          </cell>
          <cell r="BG57" t="str">
            <v>PSS-15613</v>
          </cell>
          <cell r="BH57" t="str">
            <v>22021000</v>
          </cell>
          <cell r="BI57" t="str">
            <v>BE</v>
          </cell>
          <cell r="BJ57" t="str">
            <v/>
          </cell>
          <cell r="BK57" t="str">
            <v>ZD</v>
          </cell>
          <cell r="BL57" t="str">
            <v>56</v>
          </cell>
          <cell r="BM57">
            <v>1.04E-2</v>
          </cell>
        </row>
        <row r="58">
          <cell r="A58">
            <v>240770</v>
          </cell>
          <cell r="B58" t="str">
            <v>6049</v>
          </cell>
          <cell r="C58" t="str">
            <v>AQUARIUS SPORT ISOTONIC BLUE ICE PET 0.50L X12</v>
          </cell>
          <cell r="D58" t="str">
            <v>AQUARIUS SPORT ISOTONIC BLUE ICE PET 0.50L X12</v>
          </cell>
          <cell r="E58" t="str">
            <v>Aquarius</v>
          </cell>
          <cell r="F58" t="str">
            <v>Isotonic Blue Ice</v>
          </cell>
          <cell r="G58" t="str">
            <v>PET</v>
          </cell>
          <cell r="H58" t="str">
            <v xml:space="preserve"> %</v>
          </cell>
          <cell r="I58" t="str">
            <v>12 x 0.5L</v>
          </cell>
          <cell r="J58" t="str">
            <v/>
          </cell>
          <cell r="K58">
            <v>12</v>
          </cell>
          <cell r="L58" t="str">
            <v>6% - 3%</v>
          </cell>
          <cell r="M58" t="str">
            <v>9</v>
          </cell>
          <cell r="N58" t="str">
            <v>M</v>
          </cell>
          <cell r="O58" t="str">
            <v>14</v>
          </cell>
          <cell r="P58">
            <v>0.5</v>
          </cell>
          <cell r="Q58" t="str">
            <v>5449000268518</v>
          </cell>
          <cell r="R58" t="str">
            <v>6.58 x 6.58 x 23.2</v>
          </cell>
          <cell r="S58">
            <v>0.50800000000000001</v>
          </cell>
          <cell r="T58">
            <v>0.54</v>
          </cell>
          <cell r="U58">
            <v>0</v>
          </cell>
          <cell r="V58" t="str">
            <v>1 x 0.5L</v>
          </cell>
          <cell r="W58" t="str">
            <v>PET</v>
          </cell>
          <cell r="X58" t="str">
            <v>5449000268518</v>
          </cell>
          <cell r="Y58" t="str">
            <v>6.58 x 6.58 x 23.2</v>
          </cell>
          <cell r="Z58">
            <v>0.50800000000000001</v>
          </cell>
          <cell r="AA58">
            <v>0.54</v>
          </cell>
          <cell r="AB58">
            <v>0</v>
          </cell>
          <cell r="AC58" t="str">
            <v>12 x 0.5L</v>
          </cell>
          <cell r="AD58" t="str">
            <v>SHRINKWRAPPED</v>
          </cell>
          <cell r="AE58" t="str">
            <v>5449000268532</v>
          </cell>
          <cell r="AF58" t="str">
            <v>26.3 x 19.7 x 23.2</v>
          </cell>
          <cell r="AG58">
            <v>6.09</v>
          </cell>
          <cell r="AH58">
            <v>6.4950000000000001</v>
          </cell>
          <cell r="AI58">
            <v>0</v>
          </cell>
          <cell r="AJ58">
            <v>24</v>
          </cell>
          <cell r="AK58">
            <v>6</v>
          </cell>
          <cell r="AL58">
            <v>144</v>
          </cell>
          <cell r="AM58">
            <v>1200</v>
          </cell>
          <cell r="AN58">
            <v>1053</v>
          </cell>
          <cell r="AO58">
            <v>1570</v>
          </cell>
          <cell r="AP58">
            <v>876.96</v>
          </cell>
          <cell r="AQ58">
            <v>968.05600000000004</v>
          </cell>
          <cell r="AR58">
            <v>1</v>
          </cell>
          <cell r="AS58">
            <v>0</v>
          </cell>
          <cell r="AT58" t="str">
            <v>CHEP</v>
          </cell>
          <cell r="AU58" t="str">
            <v>5449000686046</v>
          </cell>
          <cell r="AV58" t="str">
            <v/>
          </cell>
          <cell r="AW58" t="str">
            <v/>
          </cell>
          <cell r="AX58" t="str">
            <v/>
          </cell>
          <cell r="AY58" t="str">
            <v/>
          </cell>
          <cell r="AZ58" t="str">
            <v/>
          </cell>
          <cell r="BA58" t="str">
            <v/>
          </cell>
          <cell r="BB58" t="str">
            <v/>
          </cell>
          <cell r="BC58" t="str">
            <v>Cobega (COBE); Halle (HALL); Le Village (VILL)</v>
          </cell>
          <cell r="BD58" t="str">
            <v/>
          </cell>
          <cell r="BE58" t="str">
            <v>BeLux</v>
          </cell>
          <cell r="BF58" t="str">
            <v xml:space="preserve"> </v>
          </cell>
          <cell r="BG58" t="str">
            <v>PSS-16434</v>
          </cell>
          <cell r="BH58" t="str">
            <v>22021000</v>
          </cell>
          <cell r="BI58" t="str">
            <v>ES</v>
          </cell>
          <cell r="BJ58" t="str">
            <v/>
          </cell>
          <cell r="BK58" t="str">
            <v>ZD</v>
          </cell>
          <cell r="BL58" t="str">
            <v>56</v>
          </cell>
          <cell r="BM58">
            <v>2.2100000000000002E-2</v>
          </cell>
        </row>
        <row r="59">
          <cell r="A59">
            <v>242411</v>
          </cell>
          <cell r="B59" t="str">
            <v>1887</v>
          </cell>
          <cell r="C59" t="str">
            <v>FUZE TEA LIME MINT PET 0.40L 6X4</v>
          </cell>
          <cell r="D59" t="str">
            <v>FUZE TEA LIME MINT PET 0.40L 6X4</v>
          </cell>
          <cell r="E59" t="str">
            <v>Fuze tea</v>
          </cell>
          <cell r="F59" t="str">
            <v xml:space="preserve">Lime Mint </v>
          </cell>
          <cell r="G59" t="str">
            <v>PET</v>
          </cell>
          <cell r="H59" t="str">
            <v xml:space="preserve"> %</v>
          </cell>
          <cell r="I59" t="str">
            <v>6 x 4 x 0.4L</v>
          </cell>
          <cell r="J59" t="str">
            <v/>
          </cell>
          <cell r="K59">
            <v>24</v>
          </cell>
          <cell r="L59" t="str">
            <v>6% - 3%</v>
          </cell>
          <cell r="M59" t="str">
            <v>7</v>
          </cell>
          <cell r="N59" t="str">
            <v>M</v>
          </cell>
          <cell r="O59" t="str">
            <v>9</v>
          </cell>
          <cell r="P59">
            <v>0.4</v>
          </cell>
          <cell r="Q59" t="str">
            <v>5449000266033</v>
          </cell>
          <cell r="R59" t="str">
            <v>6.31 x 6.31 x 19.5</v>
          </cell>
          <cell r="S59">
            <v>0.40600000000000003</v>
          </cell>
          <cell r="T59">
            <v>0.42899999999999999</v>
          </cell>
          <cell r="U59">
            <v>0</v>
          </cell>
          <cell r="V59" t="str">
            <v>4 x 0.4L</v>
          </cell>
          <cell r="W59" t="str">
            <v>SHRINK</v>
          </cell>
          <cell r="X59" t="str">
            <v>5449000268167</v>
          </cell>
          <cell r="Y59" t="str">
            <v>12.7 x 12.7 x 19.8</v>
          </cell>
          <cell r="Z59">
            <v>1.625</v>
          </cell>
          <cell r="AA59">
            <v>1.7230000000000001</v>
          </cell>
          <cell r="AB59">
            <v>0</v>
          </cell>
          <cell r="AC59" t="str">
            <v>6 x 4 x 0.4L</v>
          </cell>
          <cell r="AD59" t="str">
            <v>SHRINKWRAP OVER SHRINKWRAP</v>
          </cell>
          <cell r="AE59" t="str">
            <v>5449000268181</v>
          </cell>
          <cell r="AF59" t="str">
            <v>38 x 25.3 x 19.8</v>
          </cell>
          <cell r="AG59">
            <v>9.7520000000000007</v>
          </cell>
          <cell r="AH59">
            <v>10.37</v>
          </cell>
          <cell r="AI59">
            <v>0</v>
          </cell>
          <cell r="AJ59">
            <v>12</v>
          </cell>
          <cell r="AK59">
            <v>7</v>
          </cell>
          <cell r="AL59">
            <v>84</v>
          </cell>
          <cell r="AM59">
            <v>1200</v>
          </cell>
          <cell r="AN59">
            <v>1013</v>
          </cell>
          <cell r="AO59">
            <v>1535</v>
          </cell>
          <cell r="AP59">
            <v>819.16800000000001</v>
          </cell>
          <cell r="AQ59">
            <v>904.03099999999995</v>
          </cell>
          <cell r="AR59">
            <v>1</v>
          </cell>
          <cell r="AS59">
            <v>0</v>
          </cell>
          <cell r="AT59" t="str">
            <v>CHEP</v>
          </cell>
          <cell r="AU59" t="str">
            <v>5449000685650</v>
          </cell>
          <cell r="AV59" t="str">
            <v/>
          </cell>
          <cell r="AW59" t="str">
            <v/>
          </cell>
          <cell r="AX59" t="str">
            <v>DUN</v>
          </cell>
          <cell r="AY59" t="str">
            <v>DON</v>
          </cell>
          <cell r="AZ59" t="str">
            <v/>
          </cell>
          <cell r="BA59" t="str">
            <v/>
          </cell>
          <cell r="BB59" t="str">
            <v/>
          </cell>
          <cell r="BC59" t="str">
            <v/>
          </cell>
          <cell r="BD59" t="str">
            <v/>
          </cell>
          <cell r="BE59" t="str">
            <v>BeLux</v>
          </cell>
          <cell r="BF59" t="str">
            <v/>
          </cell>
          <cell r="BG59" t="str">
            <v>PSS-14164</v>
          </cell>
          <cell r="BH59" t="str">
            <v>22021000</v>
          </cell>
          <cell r="BI59" t="str">
            <v>FR</v>
          </cell>
          <cell r="BJ59" t="str">
            <v/>
          </cell>
          <cell r="BK59" t="str">
            <v>ZD</v>
          </cell>
          <cell r="BL59" t="str">
            <v>56</v>
          </cell>
          <cell r="BM59">
            <v>2.2699999999999998E-2</v>
          </cell>
        </row>
        <row r="60">
          <cell r="A60">
            <v>248111</v>
          </cell>
          <cell r="B60" t="str">
            <v>5070</v>
          </cell>
          <cell r="C60" t="str">
            <v>FANTA ORANGE (32)/ SPRITE (16) PET 1.5L 48X4 HP DUSSELDORF</v>
          </cell>
          <cell r="D60" t="str">
            <v>FANTA ORANGE (32)/ SPRITE (16) PET 1.5L 48X4 HP DUSSELDORF</v>
          </cell>
          <cell r="E60" t="str">
            <v>Fanta /Sprite</v>
          </cell>
          <cell r="F60" t="str">
            <v>Mix</v>
          </cell>
          <cell r="G60" t="str">
            <v>PET</v>
          </cell>
          <cell r="H60" t="str">
            <v xml:space="preserve"> %</v>
          </cell>
          <cell r="I60" t="str">
            <v>48 x 4 x 1.5L</v>
          </cell>
          <cell r="J60" t="str">
            <v/>
          </cell>
          <cell r="K60">
            <v>192</v>
          </cell>
          <cell r="L60" t="str">
            <v>6% - 3%</v>
          </cell>
          <cell r="M60" t="str">
            <v>6</v>
          </cell>
          <cell r="N60" t="str">
            <v>M</v>
          </cell>
          <cell r="O60" t="str">
            <v>0</v>
          </cell>
          <cell r="P60">
            <v>1.5</v>
          </cell>
          <cell r="Q60" t="str">
            <v>n/a</v>
          </cell>
          <cell r="R60" t="str">
            <v>9.48 x 9.48 x 31.6</v>
          </cell>
          <cell r="S60">
            <v>1.5549999999999999</v>
          </cell>
          <cell r="T60">
            <v>1.597</v>
          </cell>
          <cell r="U60">
            <v>0</v>
          </cell>
          <cell r="V60" t="str">
            <v>4 x 1.5L</v>
          </cell>
          <cell r="W60" t="str">
            <v>SHRINK</v>
          </cell>
          <cell r="X60" t="str">
            <v>n/a</v>
          </cell>
          <cell r="Y60" t="str">
            <v>18.95 x 18.95 x 31.6</v>
          </cell>
          <cell r="Z60">
            <v>6.2210000000000001</v>
          </cell>
          <cell r="AA60">
            <v>6.4039999999999999</v>
          </cell>
          <cell r="AB60">
            <v>0</v>
          </cell>
          <cell r="AC60" t="str">
            <v>48 x 4 x 1.5L</v>
          </cell>
          <cell r="AD60" t="str">
            <v>HALF PALLET</v>
          </cell>
          <cell r="AE60" t="str">
            <v>3383260006959</v>
          </cell>
          <cell r="AF60" t="str">
            <v>80 x 60 x 141.4</v>
          </cell>
          <cell r="AG60">
            <v>298.608</v>
          </cell>
          <cell r="AH60">
            <v>321.88</v>
          </cell>
          <cell r="AI60">
            <v>0</v>
          </cell>
          <cell r="AJ60">
            <v>2</v>
          </cell>
          <cell r="AK60">
            <v>1</v>
          </cell>
          <cell r="AL60">
            <v>2</v>
          </cell>
          <cell r="AM60">
            <v>1200</v>
          </cell>
          <cell r="AN60">
            <v>1000</v>
          </cell>
          <cell r="AO60">
            <v>1577</v>
          </cell>
          <cell r="AP60">
            <v>597.21600000000001</v>
          </cell>
          <cell r="AQ60">
            <v>673.76</v>
          </cell>
          <cell r="AR60">
            <v>2</v>
          </cell>
          <cell r="AS60">
            <v>0</v>
          </cell>
          <cell r="AT60" t="str">
            <v>2x Dusseldorfer CHEP</v>
          </cell>
          <cell r="AU60" t="str">
            <v>3383260006966</v>
          </cell>
          <cell r="AV60" t="str">
            <v/>
          </cell>
          <cell r="AW60" t="str">
            <v/>
          </cell>
          <cell r="AX60" t="str">
            <v/>
          </cell>
          <cell r="AY60" t="str">
            <v/>
          </cell>
          <cell r="AZ60" t="str">
            <v/>
          </cell>
          <cell r="BA60" t="str">
            <v/>
          </cell>
          <cell r="BB60" t="str">
            <v/>
          </cell>
          <cell r="BC60" t="str">
            <v>Antwerp Repack (ANTW)</v>
          </cell>
          <cell r="BD60" t="str">
            <v/>
          </cell>
          <cell r="BE60" t="str">
            <v>BeLux</v>
          </cell>
          <cell r="BF60" t="str">
            <v/>
          </cell>
          <cell r="BG60" t="str">
            <v>PSS-16880</v>
          </cell>
          <cell r="BH60" t="str">
            <v>22021000</v>
          </cell>
          <cell r="BI60" t="str">
            <v>BE</v>
          </cell>
          <cell r="BJ60" t="str">
            <v/>
          </cell>
          <cell r="BK60" t="str">
            <v>ZD</v>
          </cell>
          <cell r="BL60" t="str">
            <v>56</v>
          </cell>
          <cell r="BM60" t="str">
            <v/>
          </cell>
        </row>
        <row r="61">
          <cell r="A61">
            <v>248550</v>
          </cell>
          <cell r="B61" t="str">
            <v>6075</v>
          </cell>
          <cell r="C61" t="str">
            <v>FUZE TEA BLACK TEA PEACH HIBISCUS BLIK 0.15L X24 SAMPLING 15 LAYERS</v>
          </cell>
          <cell r="D61" t="str">
            <v>FUZE TEA BLACK TEA PEACH HIBISCUS BOITE 0.15L X24 SAMPLING 15 LAYERS</v>
          </cell>
          <cell r="E61" t="str">
            <v>Fuze tea</v>
          </cell>
          <cell r="F61" t="str">
            <v xml:space="preserve">Black Tea Peach Hibiscus </v>
          </cell>
          <cell r="G61" t="str">
            <v xml:space="preserve">CAN </v>
          </cell>
          <cell r="H61" t="str">
            <v xml:space="preserve"> %</v>
          </cell>
          <cell r="I61" t="str">
            <v>24 x 0.15L</v>
          </cell>
          <cell r="J61" t="str">
            <v>SAMPLING</v>
          </cell>
          <cell r="K61">
            <v>24</v>
          </cell>
          <cell r="L61" t="str">
            <v>6% - 3%</v>
          </cell>
          <cell r="M61" t="str">
            <v>12</v>
          </cell>
          <cell r="N61" t="str">
            <v>M</v>
          </cell>
          <cell r="O61" t="str">
            <v>0</v>
          </cell>
          <cell r="P61">
            <v>0.15</v>
          </cell>
          <cell r="Q61" t="str">
            <v>5449000248022</v>
          </cell>
          <cell r="R61" t="str">
            <v>5.35 x 5.35 x 8.87</v>
          </cell>
          <cell r="S61">
            <v>0.152</v>
          </cell>
          <cell r="T61">
            <v>0.16200000000000001</v>
          </cell>
          <cell r="U61">
            <v>0</v>
          </cell>
          <cell r="V61" t="str">
            <v>1 x 0.15L</v>
          </cell>
          <cell r="W61" t="str">
            <v>CAN</v>
          </cell>
          <cell r="X61" t="str">
            <v>5449000248022</v>
          </cell>
          <cell r="Y61" t="str">
            <v>5.35 x 5.35 x 8.87</v>
          </cell>
          <cell r="Z61">
            <v>0.152</v>
          </cell>
          <cell r="AA61">
            <v>0.16200000000000001</v>
          </cell>
          <cell r="AB61">
            <v>0</v>
          </cell>
          <cell r="AC61" t="str">
            <v>24 x 0.15L</v>
          </cell>
          <cell r="AD61" t="str">
            <v>TRAY WITH SHRINK</v>
          </cell>
          <cell r="AE61" t="str">
            <v>5449000237668</v>
          </cell>
          <cell r="AF61" t="str">
            <v>32.6 x 21.9 x 9.12</v>
          </cell>
          <cell r="AG61">
            <v>3.6549999999999998</v>
          </cell>
          <cell r="AH61">
            <v>3.96</v>
          </cell>
          <cell r="AI61">
            <v>0</v>
          </cell>
          <cell r="AJ61">
            <v>16</v>
          </cell>
          <cell r="AK61">
            <v>15</v>
          </cell>
          <cell r="AL61">
            <v>240</v>
          </cell>
          <cell r="AM61">
            <v>1200</v>
          </cell>
          <cell r="AN61">
            <v>1000</v>
          </cell>
          <cell r="AO61">
            <v>1531</v>
          </cell>
          <cell r="AP61">
            <v>877.2</v>
          </cell>
          <cell r="AQ61">
            <v>980.39</v>
          </cell>
          <cell r="AR61">
            <v>2</v>
          </cell>
          <cell r="AS61">
            <v>0</v>
          </cell>
          <cell r="AT61" t="str">
            <v>CHEP</v>
          </cell>
          <cell r="AU61" t="str">
            <v>5449000669070</v>
          </cell>
          <cell r="AV61" t="str">
            <v/>
          </cell>
          <cell r="AW61" t="str">
            <v>GHE</v>
          </cell>
          <cell r="AX61" t="str">
            <v/>
          </cell>
          <cell r="AY61" t="str">
            <v/>
          </cell>
          <cell r="AZ61" t="str">
            <v/>
          </cell>
          <cell r="BA61" t="str">
            <v/>
          </cell>
          <cell r="BB61" t="str">
            <v/>
          </cell>
          <cell r="BC61" t="str">
            <v>Refresco Maarheeze (RMAA); Refresco Maarheeze (RMAA)</v>
          </cell>
          <cell r="BD61" t="str">
            <v/>
          </cell>
          <cell r="BE61" t="str">
            <v>BeLux</v>
          </cell>
          <cell r="BF61" t="str">
            <v/>
          </cell>
          <cell r="BG61" t="str">
            <v>PSS-01111</v>
          </cell>
          <cell r="BH61" t="str">
            <v>22021000</v>
          </cell>
          <cell r="BI61" t="str">
            <v>BE</v>
          </cell>
          <cell r="BJ61" t="str">
            <v/>
          </cell>
          <cell r="BK61" t="str">
            <v>ZD</v>
          </cell>
          <cell r="BL61" t="str">
            <v>56</v>
          </cell>
          <cell r="BM61">
            <v>8.6400000000000001E-3</v>
          </cell>
        </row>
        <row r="62">
          <cell r="A62">
            <v>249725</v>
          </cell>
          <cell r="B62" t="str">
            <v>6082</v>
          </cell>
          <cell r="C62" t="str">
            <v>COCA-COLA PET 0.375L X12</v>
          </cell>
          <cell r="D62" t="str">
            <v>COCA-COLA PET 0.375L X12</v>
          </cell>
          <cell r="E62" t="str">
            <v>Coca-Cola</v>
          </cell>
          <cell r="F62" t="str">
            <v/>
          </cell>
          <cell r="G62" t="str">
            <v>PET</v>
          </cell>
          <cell r="H62" t="str">
            <v xml:space="preserve"> %</v>
          </cell>
          <cell r="I62" t="str">
            <v>12 x 0.375L</v>
          </cell>
          <cell r="J62" t="str">
            <v/>
          </cell>
          <cell r="K62">
            <v>12</v>
          </cell>
          <cell r="L62" t="str">
            <v>6% - 3%</v>
          </cell>
          <cell r="M62" t="str">
            <v>5</v>
          </cell>
          <cell r="N62" t="str">
            <v>M</v>
          </cell>
          <cell r="O62" t="str">
            <v>0</v>
          </cell>
          <cell r="P62">
            <v>0.375</v>
          </cell>
          <cell r="Q62" t="str">
            <v>5449000015150</v>
          </cell>
          <cell r="R62" t="str">
            <v>5.95 x 5.95 x 20.47</v>
          </cell>
          <cell r="S62">
            <v>0.39</v>
          </cell>
          <cell r="T62">
            <v>0.41099999999999998</v>
          </cell>
          <cell r="U62">
            <v>0</v>
          </cell>
          <cell r="V62" t="str">
            <v>1 x 0.375L</v>
          </cell>
          <cell r="W62" t="str">
            <v>PET</v>
          </cell>
          <cell r="X62" t="str">
            <v>5449000015150</v>
          </cell>
          <cell r="Y62" t="str">
            <v>5.95 x 5.95 x 20.47</v>
          </cell>
          <cell r="Z62">
            <v>0.39</v>
          </cell>
          <cell r="AA62">
            <v>0.41099999999999998</v>
          </cell>
          <cell r="AB62">
            <v>0</v>
          </cell>
          <cell r="AC62" t="str">
            <v>12 x 0.375L</v>
          </cell>
          <cell r="AD62" t="str">
            <v>SHRINKWRAPPED</v>
          </cell>
          <cell r="AE62" t="str">
            <v>5449000187185</v>
          </cell>
          <cell r="AF62" t="str">
            <v>23.8 x 17.85 x 20.7</v>
          </cell>
          <cell r="AG62">
            <v>4.6740000000000004</v>
          </cell>
          <cell r="AH62">
            <v>4.9550000000000001</v>
          </cell>
          <cell r="AI62">
            <v>0</v>
          </cell>
          <cell r="AJ62">
            <v>22</v>
          </cell>
          <cell r="AK62">
            <v>7</v>
          </cell>
          <cell r="AL62">
            <v>154</v>
          </cell>
          <cell r="AM62">
            <v>1200</v>
          </cell>
          <cell r="AN62">
            <v>833</v>
          </cell>
          <cell r="AO62">
            <v>1600</v>
          </cell>
          <cell r="AP62">
            <v>719.79600000000005</v>
          </cell>
          <cell r="AQ62">
            <v>788.23900000000003</v>
          </cell>
          <cell r="AR62">
            <v>2</v>
          </cell>
          <cell r="AS62">
            <v>0</v>
          </cell>
          <cell r="AT62" t="str">
            <v>EURO CHEP</v>
          </cell>
          <cell r="AU62" t="str">
            <v>5449000929884</v>
          </cell>
          <cell r="AV62" t="str">
            <v/>
          </cell>
          <cell r="AW62" t="str">
            <v/>
          </cell>
          <cell r="AX62" t="str">
            <v/>
          </cell>
          <cell r="AY62" t="str">
            <v>DON</v>
          </cell>
          <cell r="AZ62" t="str">
            <v/>
          </cell>
          <cell r="BA62" t="str">
            <v/>
          </cell>
          <cell r="BB62" t="str">
            <v/>
          </cell>
          <cell r="BC62" t="str">
            <v/>
          </cell>
          <cell r="BD62" t="str">
            <v/>
          </cell>
          <cell r="BE62" t="str">
            <v>BeLux</v>
          </cell>
          <cell r="BF62" t="str">
            <v/>
          </cell>
          <cell r="BG62" t="str">
            <v>PSS-13542</v>
          </cell>
          <cell r="BH62" t="str">
            <v>22021000</v>
          </cell>
          <cell r="BI62" t="str">
            <v>NL</v>
          </cell>
          <cell r="BJ62" t="str">
            <v/>
          </cell>
          <cell r="BK62" t="str">
            <v>ZD</v>
          </cell>
          <cell r="BL62" t="str">
            <v>56</v>
          </cell>
          <cell r="BM62">
            <v>2.206E-2</v>
          </cell>
        </row>
        <row r="63">
          <cell r="A63">
            <v>249726</v>
          </cell>
          <cell r="B63" t="str">
            <v>6083</v>
          </cell>
          <cell r="C63" t="str">
            <v>COCA-COLA ZERO PET 0.375L X12</v>
          </cell>
          <cell r="D63" t="str">
            <v>COCA-COLA ZERO PET 0.375L X12</v>
          </cell>
          <cell r="E63" t="str">
            <v>Coca-Cola Zero</v>
          </cell>
          <cell r="F63" t="str">
            <v/>
          </cell>
          <cell r="G63" t="str">
            <v>PET</v>
          </cell>
          <cell r="H63" t="str">
            <v xml:space="preserve"> %</v>
          </cell>
          <cell r="I63" t="str">
            <v>12 x 0.375L</v>
          </cell>
          <cell r="J63" t="str">
            <v/>
          </cell>
          <cell r="K63">
            <v>12</v>
          </cell>
          <cell r="L63" t="str">
            <v>6% - 3%</v>
          </cell>
          <cell r="M63" t="str">
            <v>5</v>
          </cell>
          <cell r="N63" t="str">
            <v>M</v>
          </cell>
          <cell r="O63" t="str">
            <v>0</v>
          </cell>
          <cell r="P63">
            <v>0.375</v>
          </cell>
          <cell r="Q63" t="str">
            <v>5449000016454</v>
          </cell>
          <cell r="R63" t="str">
            <v>5.95 x 5.95 x 20.47</v>
          </cell>
          <cell r="S63">
            <v>0.374</v>
          </cell>
          <cell r="T63">
            <v>0.39600000000000002</v>
          </cell>
          <cell r="U63">
            <v>0</v>
          </cell>
          <cell r="V63" t="str">
            <v>1 x 0.375L</v>
          </cell>
          <cell r="W63" t="str">
            <v>PET</v>
          </cell>
          <cell r="X63" t="str">
            <v>5449000016454</v>
          </cell>
          <cell r="Y63" t="str">
            <v>5.95 x 5.95 x 20.47</v>
          </cell>
          <cell r="Z63">
            <v>0.374</v>
          </cell>
          <cell r="AA63">
            <v>0.39600000000000002</v>
          </cell>
          <cell r="AB63">
            <v>0</v>
          </cell>
          <cell r="AC63" t="str">
            <v>12 x 0.375L</v>
          </cell>
          <cell r="AD63" t="str">
            <v>SHRINKWRAPPED</v>
          </cell>
          <cell r="AE63" t="str">
            <v>5449000187260</v>
          </cell>
          <cell r="AF63" t="str">
            <v>23.8 x 17.85 x 20.7</v>
          </cell>
          <cell r="AG63">
            <v>4.4909999999999997</v>
          </cell>
          <cell r="AH63">
            <v>4.7720000000000002</v>
          </cell>
          <cell r="AI63">
            <v>0</v>
          </cell>
          <cell r="AJ63">
            <v>22</v>
          </cell>
          <cell r="AK63">
            <v>7</v>
          </cell>
          <cell r="AL63">
            <v>154</v>
          </cell>
          <cell r="AM63">
            <v>1200</v>
          </cell>
          <cell r="AN63">
            <v>833</v>
          </cell>
          <cell r="AO63">
            <v>1600</v>
          </cell>
          <cell r="AP63">
            <v>691.61400000000003</v>
          </cell>
          <cell r="AQ63">
            <v>760.10299999999995</v>
          </cell>
          <cell r="AR63">
            <v>2</v>
          </cell>
          <cell r="AS63">
            <v>0</v>
          </cell>
          <cell r="AT63" t="str">
            <v>EURO CHEP</v>
          </cell>
          <cell r="AU63" t="str">
            <v>5449000929891</v>
          </cell>
          <cell r="AV63" t="str">
            <v/>
          </cell>
          <cell r="AW63" t="str">
            <v/>
          </cell>
          <cell r="AX63" t="str">
            <v/>
          </cell>
          <cell r="AY63" t="str">
            <v>DON</v>
          </cell>
          <cell r="AZ63" t="str">
            <v/>
          </cell>
          <cell r="BA63" t="str">
            <v/>
          </cell>
          <cell r="BB63" t="str">
            <v/>
          </cell>
          <cell r="BC63" t="str">
            <v/>
          </cell>
          <cell r="BD63" t="str">
            <v/>
          </cell>
          <cell r="BE63" t="str">
            <v>BeLux</v>
          </cell>
          <cell r="BF63" t="str">
            <v/>
          </cell>
          <cell r="BG63" t="str">
            <v>PSS-13542</v>
          </cell>
          <cell r="BH63" t="str">
            <v>22021000</v>
          </cell>
          <cell r="BI63" t="str">
            <v>NL</v>
          </cell>
          <cell r="BJ63" t="str">
            <v/>
          </cell>
          <cell r="BK63" t="str">
            <v>ZD</v>
          </cell>
          <cell r="BL63" t="str">
            <v>56</v>
          </cell>
          <cell r="BM63">
            <v>2.206E-2</v>
          </cell>
        </row>
        <row r="64">
          <cell r="A64">
            <v>249803</v>
          </cell>
          <cell r="B64" t="str">
            <v>6086</v>
          </cell>
          <cell r="C64" t="str">
            <v>SPRITE PET 0.375L X12</v>
          </cell>
          <cell r="D64" t="str">
            <v>SPRITE PET 0.375L X12</v>
          </cell>
          <cell r="E64" t="str">
            <v>Sprite</v>
          </cell>
          <cell r="F64" t="str">
            <v/>
          </cell>
          <cell r="G64" t="str">
            <v>PET</v>
          </cell>
          <cell r="H64" t="str">
            <v xml:space="preserve"> %</v>
          </cell>
          <cell r="I64" t="str">
            <v>12 x 0.375L</v>
          </cell>
          <cell r="J64" t="str">
            <v/>
          </cell>
          <cell r="K64">
            <v>12</v>
          </cell>
          <cell r="L64" t="str">
            <v>6% - 3%</v>
          </cell>
          <cell r="M64" t="str">
            <v>5</v>
          </cell>
          <cell r="N64" t="str">
            <v>M</v>
          </cell>
          <cell r="O64" t="str">
            <v>0</v>
          </cell>
          <cell r="P64">
            <v>0.375</v>
          </cell>
          <cell r="Q64" t="str">
            <v>90418914</v>
          </cell>
          <cell r="R64" t="str">
            <v>5.95 x 5.95 x 20.27</v>
          </cell>
          <cell r="S64">
            <v>0.38400000000000001</v>
          </cell>
          <cell r="T64">
            <v>0.40699999999999997</v>
          </cell>
          <cell r="U64">
            <v>0</v>
          </cell>
          <cell r="V64" t="str">
            <v>1 x 0.375L</v>
          </cell>
          <cell r="W64" t="str">
            <v>PET</v>
          </cell>
          <cell r="X64" t="str">
            <v>90418914</v>
          </cell>
          <cell r="Y64" t="str">
            <v>5.95 x 5.95 x 20.27</v>
          </cell>
          <cell r="Z64">
            <v>0.38400000000000001</v>
          </cell>
          <cell r="AA64">
            <v>0.40699999999999997</v>
          </cell>
          <cell r="AB64">
            <v>0</v>
          </cell>
          <cell r="AC64" t="str">
            <v>12 x 0.375L</v>
          </cell>
          <cell r="AD64" t="str">
            <v>SHRINKWRAPPED</v>
          </cell>
          <cell r="AE64" t="str">
            <v>5449000215208</v>
          </cell>
          <cell r="AF64" t="str">
            <v>23.8 x 17.85 x 20.7</v>
          </cell>
          <cell r="AG64">
            <v>4.6059999999999999</v>
          </cell>
          <cell r="AH64">
            <v>4.899</v>
          </cell>
          <cell r="AI64">
            <v>0</v>
          </cell>
          <cell r="AJ64">
            <v>22</v>
          </cell>
          <cell r="AK64">
            <v>7</v>
          </cell>
          <cell r="AL64">
            <v>154</v>
          </cell>
          <cell r="AM64">
            <v>1200</v>
          </cell>
          <cell r="AN64">
            <v>833</v>
          </cell>
          <cell r="AO64">
            <v>1600</v>
          </cell>
          <cell r="AP64">
            <v>709.32399999999996</v>
          </cell>
          <cell r="AQ64">
            <v>779.68399999999997</v>
          </cell>
          <cell r="AR64">
            <v>2</v>
          </cell>
          <cell r="AS64">
            <v>0</v>
          </cell>
          <cell r="AT64" t="str">
            <v xml:space="preserve">EURO White </v>
          </cell>
          <cell r="AU64" t="str">
            <v>5449000650252</v>
          </cell>
          <cell r="AV64" t="str">
            <v/>
          </cell>
          <cell r="AW64" t="str">
            <v/>
          </cell>
          <cell r="AX64" t="str">
            <v/>
          </cell>
          <cell r="AY64" t="str">
            <v/>
          </cell>
          <cell r="AZ64" t="str">
            <v/>
          </cell>
          <cell r="BA64" t="str">
            <v>Sidcup</v>
          </cell>
          <cell r="BB64" t="str">
            <v/>
          </cell>
          <cell r="BC64" t="str">
            <v/>
          </cell>
          <cell r="BD64" t="str">
            <v/>
          </cell>
          <cell r="BE64" t="str">
            <v>BeLux</v>
          </cell>
          <cell r="BF64" t="str">
            <v/>
          </cell>
          <cell r="BG64" t="str">
            <v>PSS-14986</v>
          </cell>
          <cell r="BH64" t="str">
            <v>22021000</v>
          </cell>
          <cell r="BI64" t="str">
            <v>GB</v>
          </cell>
          <cell r="BJ64" t="str">
            <v/>
          </cell>
          <cell r="BK64" t="str">
            <v>ZD</v>
          </cell>
          <cell r="BL64" t="str">
            <v>56</v>
          </cell>
          <cell r="BM64">
            <v>2.206E-2</v>
          </cell>
        </row>
        <row r="65">
          <cell r="A65">
            <v>254299</v>
          </cell>
          <cell r="B65" t="str">
            <v>6102</v>
          </cell>
          <cell r="C65" t="str">
            <v>CHAUDFONTAINE CITROEN BRUIS NO SUGAR PET 0.50L 4X6</v>
          </cell>
          <cell r="D65" t="str">
            <v>CHAUDFONTAINE CITRON GAZEUX NO SUGAR PET 0.50L 4X6</v>
          </cell>
          <cell r="E65" t="str">
            <v>Chaudfontaine</v>
          </cell>
          <cell r="F65" t="str">
            <v>Lemon Sparkling No Sugar</v>
          </cell>
          <cell r="G65" t="str">
            <v>PET</v>
          </cell>
          <cell r="H65" t="str">
            <v xml:space="preserve"> %</v>
          </cell>
          <cell r="I65" t="str">
            <v>4 x 6 x 0.5L</v>
          </cell>
          <cell r="J65" t="str">
            <v/>
          </cell>
          <cell r="K65">
            <v>24</v>
          </cell>
          <cell r="L65" t="str">
            <v>6% - 3%</v>
          </cell>
          <cell r="M65" t="str">
            <v>6</v>
          </cell>
          <cell r="N65" t="str">
            <v>M</v>
          </cell>
          <cell r="O65" t="str">
            <v>2</v>
          </cell>
          <cell r="P65">
            <v>0.5</v>
          </cell>
          <cell r="Q65" t="str">
            <v>5449000218346</v>
          </cell>
          <cell r="R65" t="str">
            <v>6.55 x 6.55 x 22.1</v>
          </cell>
          <cell r="S65">
            <v>0.499</v>
          </cell>
          <cell r="T65">
            <v>0.52200000000000002</v>
          </cell>
          <cell r="U65">
            <v>0</v>
          </cell>
          <cell r="V65" t="str">
            <v>6 x 0.5L</v>
          </cell>
          <cell r="W65" t="str">
            <v>SHRINK</v>
          </cell>
          <cell r="X65" t="str">
            <v>5449000218360</v>
          </cell>
          <cell r="Y65" t="str">
            <v>19.65 x 13.1 x 22.1</v>
          </cell>
          <cell r="Z65">
            <v>2.992</v>
          </cell>
          <cell r="AA65">
            <v>3.141</v>
          </cell>
          <cell r="AB65">
            <v>0</v>
          </cell>
          <cell r="AC65" t="str">
            <v>4 x 6 x 0.5L</v>
          </cell>
          <cell r="AD65" t="str">
            <v>SHRINKWRAP OVER SHRINKWRAP</v>
          </cell>
          <cell r="AE65" t="str">
            <v>5449000218391</v>
          </cell>
          <cell r="AF65" t="str">
            <v>39.3 x 26.2 x 22.1</v>
          </cell>
          <cell r="AG65">
            <v>11.965999999999999</v>
          </cell>
          <cell r="AH65">
            <v>12.583</v>
          </cell>
          <cell r="AI65">
            <v>0</v>
          </cell>
          <cell r="AJ65">
            <v>12</v>
          </cell>
          <cell r="AK65">
            <v>7</v>
          </cell>
          <cell r="AL65">
            <v>84</v>
          </cell>
          <cell r="AM65">
            <v>1200</v>
          </cell>
          <cell r="AN65">
            <v>1048</v>
          </cell>
          <cell r="AO65">
            <v>1710</v>
          </cell>
          <cell r="AP65">
            <v>1005.144</v>
          </cell>
          <cell r="AQ65">
            <v>1087.443</v>
          </cell>
          <cell r="AR65">
            <v>2</v>
          </cell>
          <cell r="AS65">
            <v>0</v>
          </cell>
          <cell r="AT65" t="str">
            <v>CHEP</v>
          </cell>
          <cell r="AU65" t="str">
            <v>5449000695819</v>
          </cell>
          <cell r="AV65" t="str">
            <v/>
          </cell>
          <cell r="AW65" t="str">
            <v/>
          </cell>
          <cell r="AX65" t="str">
            <v/>
          </cell>
          <cell r="AY65" t="str">
            <v/>
          </cell>
          <cell r="AZ65" t="str">
            <v>CHDF</v>
          </cell>
          <cell r="BA65" t="str">
            <v/>
          </cell>
          <cell r="BB65" t="str">
            <v/>
          </cell>
          <cell r="BC65" t="str">
            <v/>
          </cell>
          <cell r="BD65" t="str">
            <v/>
          </cell>
          <cell r="BE65" t="str">
            <v>Belgium</v>
          </cell>
          <cell r="BF65" t="str">
            <v/>
          </cell>
          <cell r="BG65" t="str">
            <v>PSS-17434</v>
          </cell>
          <cell r="BH65" t="str">
            <v>22021000</v>
          </cell>
          <cell r="BI65" t="str">
            <v>BE</v>
          </cell>
          <cell r="BJ65" t="str">
            <v/>
          </cell>
          <cell r="BK65" t="str">
            <v>ZD</v>
          </cell>
          <cell r="BL65" t="str">
            <v>56</v>
          </cell>
          <cell r="BM65">
            <v>2.2612E-2</v>
          </cell>
        </row>
        <row r="66">
          <cell r="A66">
            <v>254300</v>
          </cell>
          <cell r="B66" t="str">
            <v>6103</v>
          </cell>
          <cell r="C66" t="str">
            <v>CHAUDFONTAINE LIMOEN MUNT BRUIS NO SUGAR PET 0.50L 4X6</v>
          </cell>
          <cell r="D66" t="str">
            <v>CHAUDFONTAINE CITRON VERT MENTHE GAZEUX NO SUGAR PET 0.50L 4X6</v>
          </cell>
          <cell r="E66" t="str">
            <v>Chaudfontaine</v>
          </cell>
          <cell r="F66" t="str">
            <v>Lime Mint Sparkling No Sugar</v>
          </cell>
          <cell r="G66" t="str">
            <v>PET</v>
          </cell>
          <cell r="H66" t="str">
            <v xml:space="preserve"> %</v>
          </cell>
          <cell r="I66" t="str">
            <v>4 x 6 x 0.5L</v>
          </cell>
          <cell r="J66" t="str">
            <v/>
          </cell>
          <cell r="K66">
            <v>24</v>
          </cell>
          <cell r="L66" t="str">
            <v>6% - 3%</v>
          </cell>
          <cell r="M66" t="str">
            <v>6</v>
          </cell>
          <cell r="N66" t="str">
            <v>M</v>
          </cell>
          <cell r="O66" t="str">
            <v>2</v>
          </cell>
          <cell r="P66">
            <v>0.5</v>
          </cell>
          <cell r="Q66" t="str">
            <v>5449000228642</v>
          </cell>
          <cell r="R66" t="str">
            <v>6.55 x 6.55 x 22.1</v>
          </cell>
          <cell r="S66">
            <v>0.499</v>
          </cell>
          <cell r="T66">
            <v>0.52200000000000002</v>
          </cell>
          <cell r="U66">
            <v>0</v>
          </cell>
          <cell r="V66" t="str">
            <v>6 x 0.5L</v>
          </cell>
          <cell r="W66" t="str">
            <v>SHRINK</v>
          </cell>
          <cell r="X66" t="str">
            <v>5449000228659</v>
          </cell>
          <cell r="Y66" t="str">
            <v>19.65 x 13.1 x 22.1</v>
          </cell>
          <cell r="Z66">
            <v>2.992</v>
          </cell>
          <cell r="AA66">
            <v>3.141</v>
          </cell>
          <cell r="AB66">
            <v>0</v>
          </cell>
          <cell r="AC66" t="str">
            <v>4 x 6 x 0.5L</v>
          </cell>
          <cell r="AD66" t="str">
            <v>SHRINKWRAP OVER SHRINKWRAP</v>
          </cell>
          <cell r="AE66" t="str">
            <v>5449000228666</v>
          </cell>
          <cell r="AF66" t="str">
            <v>39.3 x 26.2 x 22.1</v>
          </cell>
          <cell r="AG66">
            <v>11.965999999999999</v>
          </cell>
          <cell r="AH66">
            <v>12.583</v>
          </cell>
          <cell r="AI66">
            <v>0</v>
          </cell>
          <cell r="AJ66">
            <v>12</v>
          </cell>
          <cell r="AK66">
            <v>7</v>
          </cell>
          <cell r="AL66">
            <v>84</v>
          </cell>
          <cell r="AM66">
            <v>1200</v>
          </cell>
          <cell r="AN66">
            <v>1048</v>
          </cell>
          <cell r="AO66">
            <v>1710</v>
          </cell>
          <cell r="AP66">
            <v>1005.144</v>
          </cell>
          <cell r="AQ66">
            <v>1087.443</v>
          </cell>
          <cell r="AR66">
            <v>2</v>
          </cell>
          <cell r="AS66">
            <v>0</v>
          </cell>
          <cell r="AT66" t="str">
            <v>CHEP</v>
          </cell>
          <cell r="AU66" t="str">
            <v>5449000695826</v>
          </cell>
          <cell r="AV66" t="str">
            <v/>
          </cell>
          <cell r="AW66" t="str">
            <v/>
          </cell>
          <cell r="AX66" t="str">
            <v/>
          </cell>
          <cell r="AY66" t="str">
            <v/>
          </cell>
          <cell r="AZ66" t="str">
            <v>CHDF</v>
          </cell>
          <cell r="BA66" t="str">
            <v/>
          </cell>
          <cell r="BB66" t="str">
            <v/>
          </cell>
          <cell r="BC66" t="str">
            <v/>
          </cell>
          <cell r="BD66" t="str">
            <v/>
          </cell>
          <cell r="BE66" t="str">
            <v>Belgium</v>
          </cell>
          <cell r="BF66" t="str">
            <v/>
          </cell>
          <cell r="BG66" t="str">
            <v>PSS-17434</v>
          </cell>
          <cell r="BH66" t="str">
            <v>22021000</v>
          </cell>
          <cell r="BI66" t="str">
            <v>BE</v>
          </cell>
          <cell r="BJ66" t="str">
            <v/>
          </cell>
          <cell r="BK66" t="str">
            <v>ZD</v>
          </cell>
          <cell r="BL66" t="str">
            <v>56</v>
          </cell>
          <cell r="BM66">
            <v>2.2612E-2</v>
          </cell>
        </row>
        <row r="67">
          <cell r="A67">
            <v>254301</v>
          </cell>
          <cell r="B67" t="str">
            <v>6104</v>
          </cell>
          <cell r="C67" t="str">
            <v>CHAUDFONTAINE FRAMBOOS LIMOEN BRUIS NO SUGAR PET 0.50L 4X6</v>
          </cell>
          <cell r="D67" t="str">
            <v>CHAUDFONTAINE FRAMBOISE CITRON VERT GAZEUX NO SUGAR PET 0.50L 4X6</v>
          </cell>
          <cell r="E67" t="str">
            <v>Chaudfontaine</v>
          </cell>
          <cell r="F67" t="str">
            <v>Raspberry Lime Sparkling No Sugar</v>
          </cell>
          <cell r="G67" t="str">
            <v>PET</v>
          </cell>
          <cell r="H67" t="str">
            <v xml:space="preserve"> %</v>
          </cell>
          <cell r="I67" t="str">
            <v>4 x 6 x 0.5L</v>
          </cell>
          <cell r="J67" t="str">
            <v/>
          </cell>
          <cell r="K67">
            <v>24</v>
          </cell>
          <cell r="L67" t="str">
            <v>6% - 3%</v>
          </cell>
          <cell r="M67" t="str">
            <v>6</v>
          </cell>
          <cell r="N67" t="str">
            <v>M</v>
          </cell>
          <cell r="O67" t="str">
            <v>2</v>
          </cell>
          <cell r="P67">
            <v>0.5</v>
          </cell>
          <cell r="Q67" t="str">
            <v>5449000228673</v>
          </cell>
          <cell r="R67" t="str">
            <v>6.55 x 6.55 x 22.1</v>
          </cell>
          <cell r="S67">
            <v>0.499</v>
          </cell>
          <cell r="T67">
            <v>0.52200000000000002</v>
          </cell>
          <cell r="U67">
            <v>0</v>
          </cell>
          <cell r="V67" t="str">
            <v>6 x 0.5L</v>
          </cell>
          <cell r="W67" t="str">
            <v>SHRINK</v>
          </cell>
          <cell r="X67" t="str">
            <v>5449000228680</v>
          </cell>
          <cell r="Y67" t="str">
            <v>19.65 x 13.1 x 22.1</v>
          </cell>
          <cell r="Z67">
            <v>2.992</v>
          </cell>
          <cell r="AA67">
            <v>3.141</v>
          </cell>
          <cell r="AB67">
            <v>0</v>
          </cell>
          <cell r="AC67" t="str">
            <v>4 x 6 x 0.5L</v>
          </cell>
          <cell r="AD67" t="str">
            <v>SHRINKWRAP OVER SHRINKWRAP</v>
          </cell>
          <cell r="AE67" t="str">
            <v>5449000228697</v>
          </cell>
          <cell r="AF67" t="str">
            <v>39.3 x 26.2 x 22.1</v>
          </cell>
          <cell r="AG67">
            <v>11.965999999999999</v>
          </cell>
          <cell r="AH67">
            <v>12.583</v>
          </cell>
          <cell r="AI67">
            <v>0</v>
          </cell>
          <cell r="AJ67">
            <v>12</v>
          </cell>
          <cell r="AK67">
            <v>7</v>
          </cell>
          <cell r="AL67">
            <v>84</v>
          </cell>
          <cell r="AM67">
            <v>1200</v>
          </cell>
          <cell r="AN67">
            <v>1048</v>
          </cell>
          <cell r="AO67">
            <v>1710</v>
          </cell>
          <cell r="AP67">
            <v>1005.144</v>
          </cell>
          <cell r="AQ67">
            <v>1087.443</v>
          </cell>
          <cell r="AR67">
            <v>2</v>
          </cell>
          <cell r="AS67">
            <v>0</v>
          </cell>
          <cell r="AT67" t="str">
            <v>CHEP</v>
          </cell>
          <cell r="AU67" t="str">
            <v>5449000695833</v>
          </cell>
          <cell r="AV67" t="str">
            <v/>
          </cell>
          <cell r="AW67" t="str">
            <v/>
          </cell>
          <cell r="AX67" t="str">
            <v/>
          </cell>
          <cell r="AY67" t="str">
            <v/>
          </cell>
          <cell r="AZ67" t="str">
            <v>CHDF</v>
          </cell>
          <cell r="BA67" t="str">
            <v/>
          </cell>
          <cell r="BB67" t="str">
            <v/>
          </cell>
          <cell r="BC67" t="str">
            <v/>
          </cell>
          <cell r="BD67" t="str">
            <v/>
          </cell>
          <cell r="BE67" t="str">
            <v>Belgium</v>
          </cell>
          <cell r="BF67" t="str">
            <v/>
          </cell>
          <cell r="BG67" t="str">
            <v>PSS-17434</v>
          </cell>
          <cell r="BH67" t="str">
            <v>22021000</v>
          </cell>
          <cell r="BI67" t="str">
            <v>BE</v>
          </cell>
          <cell r="BJ67" t="str">
            <v/>
          </cell>
          <cell r="BK67" t="str">
            <v>ZD</v>
          </cell>
          <cell r="BL67" t="str">
            <v>56</v>
          </cell>
          <cell r="BM67">
            <v>2.2612E-2</v>
          </cell>
        </row>
        <row r="68">
          <cell r="A68">
            <v>254302</v>
          </cell>
          <cell r="B68" t="str">
            <v>6105</v>
          </cell>
          <cell r="C68" t="str">
            <v>CHAUDFONTAINE SPARKLING PET 0.50L 4X6</v>
          </cell>
          <cell r="D68" t="str">
            <v>CHAUDFONTAINE PETILLANT PET 0.50L 4X6</v>
          </cell>
          <cell r="E68" t="str">
            <v>Chaudfontaine</v>
          </cell>
          <cell r="F68" t="str">
            <v>Sparkling</v>
          </cell>
          <cell r="G68" t="str">
            <v>PET</v>
          </cell>
          <cell r="H68" t="str">
            <v xml:space="preserve"> %</v>
          </cell>
          <cell r="I68" t="str">
            <v>4 x 6 x 0.5L</v>
          </cell>
          <cell r="J68" t="str">
            <v/>
          </cell>
          <cell r="K68">
            <v>24</v>
          </cell>
          <cell r="L68" t="str">
            <v>6% - 3%</v>
          </cell>
          <cell r="M68" t="str">
            <v>6</v>
          </cell>
          <cell r="N68" t="str">
            <v>M</v>
          </cell>
          <cell r="O68" t="str">
            <v>2</v>
          </cell>
          <cell r="P68">
            <v>0.5</v>
          </cell>
          <cell r="Q68" t="str">
            <v>5449000111715</v>
          </cell>
          <cell r="R68" t="str">
            <v>6.55 x 6.55 x 22.1</v>
          </cell>
          <cell r="S68">
            <v>0.499</v>
          </cell>
          <cell r="T68">
            <v>0.52200000000000002</v>
          </cell>
          <cell r="U68">
            <v>0</v>
          </cell>
          <cell r="V68" t="str">
            <v>6 x 0.5L</v>
          </cell>
          <cell r="W68" t="str">
            <v>SHRINK</v>
          </cell>
          <cell r="X68" t="str">
            <v>5449000111739</v>
          </cell>
          <cell r="Y68" t="str">
            <v>19.65 x 13.1 x 22.1</v>
          </cell>
          <cell r="Z68">
            <v>2.992</v>
          </cell>
          <cell r="AA68">
            <v>3.141</v>
          </cell>
          <cell r="AB68">
            <v>0</v>
          </cell>
          <cell r="AC68" t="str">
            <v>4 x 6 x 0.5L</v>
          </cell>
          <cell r="AD68" t="str">
            <v>SHRINKWRAP OVER SHRINKWRAP</v>
          </cell>
          <cell r="AE68" t="str">
            <v>5449000113412</v>
          </cell>
          <cell r="AF68" t="str">
            <v>39.3 x 26.2 x 22.1</v>
          </cell>
          <cell r="AG68">
            <v>11.965999999999999</v>
          </cell>
          <cell r="AH68">
            <v>12.583</v>
          </cell>
          <cell r="AI68">
            <v>0</v>
          </cell>
          <cell r="AJ68">
            <v>12</v>
          </cell>
          <cell r="AK68">
            <v>7</v>
          </cell>
          <cell r="AL68">
            <v>84</v>
          </cell>
          <cell r="AM68">
            <v>1200</v>
          </cell>
          <cell r="AN68">
            <v>1048</v>
          </cell>
          <cell r="AO68">
            <v>1710</v>
          </cell>
          <cell r="AP68">
            <v>1005.144</v>
          </cell>
          <cell r="AQ68">
            <v>1087.443</v>
          </cell>
          <cell r="AR68">
            <v>2</v>
          </cell>
          <cell r="AS68">
            <v>0</v>
          </cell>
          <cell r="AT68" t="str">
            <v>CHEP</v>
          </cell>
          <cell r="AU68" t="str">
            <v>5449000695895</v>
          </cell>
          <cell r="AV68" t="str">
            <v/>
          </cell>
          <cell r="AW68" t="str">
            <v/>
          </cell>
          <cell r="AX68" t="str">
            <v/>
          </cell>
          <cell r="AY68" t="str">
            <v/>
          </cell>
          <cell r="AZ68" t="str">
            <v>CHDF</v>
          </cell>
          <cell r="BA68" t="str">
            <v/>
          </cell>
          <cell r="BB68" t="str">
            <v/>
          </cell>
          <cell r="BC68" t="str">
            <v/>
          </cell>
          <cell r="BD68" t="str">
            <v/>
          </cell>
          <cell r="BE68" t="str">
            <v>Belgium</v>
          </cell>
          <cell r="BF68" t="str">
            <v/>
          </cell>
          <cell r="BG68" t="str">
            <v>PSS-17434</v>
          </cell>
          <cell r="BH68" t="str">
            <v>22011019</v>
          </cell>
          <cell r="BI68" t="str">
            <v>BE</v>
          </cell>
          <cell r="BJ68" t="str">
            <v/>
          </cell>
          <cell r="BK68" t="str">
            <v>ZD</v>
          </cell>
          <cell r="BL68" t="str">
            <v>56</v>
          </cell>
          <cell r="BM68">
            <v>2.1362000000000003E-2</v>
          </cell>
        </row>
        <row r="69">
          <cell r="A69">
            <v>260046</v>
          </cell>
          <cell r="B69" t="str">
            <v>0283</v>
          </cell>
          <cell r="C69" t="str">
            <v>FREESTYLE SUGAR INVERTED BIB 18L</v>
          </cell>
          <cell r="D69" t="str">
            <v>FREESTYLE SUGAR INVERTED BIB 18L</v>
          </cell>
          <cell r="E69" t="str">
            <v>Freestyle Sugar</v>
          </cell>
          <cell r="F69" t="str">
            <v/>
          </cell>
          <cell r="G69" t="str">
            <v>BIB</v>
          </cell>
          <cell r="H69" t="str">
            <v xml:space="preserve"> %</v>
          </cell>
          <cell r="I69" t="str">
            <v>1 x 18L</v>
          </cell>
          <cell r="J69" t="str">
            <v/>
          </cell>
          <cell r="K69">
            <v>1</v>
          </cell>
          <cell r="L69" t="str">
            <v>6% - 3%</v>
          </cell>
          <cell r="M69" t="str">
            <v>120</v>
          </cell>
          <cell r="N69" t="str">
            <v>D</v>
          </cell>
          <cell r="O69" t="str">
            <v>7</v>
          </cell>
          <cell r="P69">
            <v>18</v>
          </cell>
          <cell r="Q69" t="str">
            <v>5449000229625</v>
          </cell>
          <cell r="R69" t="str">
            <v>36.8 x 26.5 x 23.6</v>
          </cell>
          <cell r="S69">
            <v>23.417999999999999</v>
          </cell>
          <cell r="T69">
            <v>24.242000000000001</v>
          </cell>
          <cell r="U69">
            <v>0</v>
          </cell>
          <cell r="V69" t="str">
            <v>1 x 18L</v>
          </cell>
          <cell r="W69" t="str">
            <v>BIB</v>
          </cell>
          <cell r="X69" t="str">
            <v>5449000229625</v>
          </cell>
          <cell r="Y69" t="str">
            <v>36.8 x 26.5 x 23.6</v>
          </cell>
          <cell r="Z69">
            <v>23.417999999999999</v>
          </cell>
          <cell r="AA69">
            <v>24.242000000000001</v>
          </cell>
          <cell r="AB69">
            <v>0</v>
          </cell>
          <cell r="AC69" t="str">
            <v>1 x 18L</v>
          </cell>
          <cell r="AD69" t="str">
            <v>BIB</v>
          </cell>
          <cell r="AE69" t="str">
            <v>5449000229625</v>
          </cell>
          <cell r="AF69" t="str">
            <v>36.8 x 26.5 x 23.6</v>
          </cell>
          <cell r="AG69">
            <v>23.417999999999999</v>
          </cell>
          <cell r="AH69">
            <v>24.242000000000001</v>
          </cell>
          <cell r="AI69">
            <v>0</v>
          </cell>
          <cell r="AJ69">
            <v>10</v>
          </cell>
          <cell r="AK69">
            <v>4</v>
          </cell>
          <cell r="AL69">
            <v>40</v>
          </cell>
          <cell r="AM69">
            <v>1200</v>
          </cell>
          <cell r="AN69">
            <v>800</v>
          </cell>
          <cell r="AO69">
            <v>1142</v>
          </cell>
          <cell r="AP69">
            <v>936.72</v>
          </cell>
          <cell r="AQ69">
            <v>995.11400000000003</v>
          </cell>
          <cell r="AR69">
            <v>1</v>
          </cell>
          <cell r="AS69">
            <v>0</v>
          </cell>
          <cell r="AT69" t="str">
            <v xml:space="preserve">EURO One-way </v>
          </cell>
          <cell r="AU69" t="str">
            <v>3383260008991</v>
          </cell>
          <cell r="AV69" t="str">
            <v/>
          </cell>
          <cell r="AW69" t="str">
            <v/>
          </cell>
          <cell r="AX69" t="str">
            <v/>
          </cell>
          <cell r="AY69" t="str">
            <v/>
          </cell>
          <cell r="AZ69" t="str">
            <v/>
          </cell>
          <cell r="BA69" t="str">
            <v/>
          </cell>
          <cell r="BB69" t="str">
            <v/>
          </cell>
          <cell r="BC69" t="str">
            <v/>
          </cell>
          <cell r="BD69" t="str">
            <v/>
          </cell>
          <cell r="BE69" t="str">
            <v>BeLux</v>
          </cell>
          <cell r="BF69" t="str">
            <v/>
          </cell>
          <cell r="BG69" t="str">
            <v>PSS-17547</v>
          </cell>
          <cell r="BH69" t="str">
            <v>17029095</v>
          </cell>
          <cell r="BI69" t="str">
            <v>DE</v>
          </cell>
          <cell r="BJ69" t="str">
            <v/>
          </cell>
          <cell r="BK69" t="str">
            <v>ZD</v>
          </cell>
          <cell r="BL69" t="str">
            <v>42</v>
          </cell>
          <cell r="BM69" t="str">
            <v/>
          </cell>
        </row>
        <row r="70">
          <cell r="A70">
            <v>260355</v>
          </cell>
          <cell r="B70" t="str">
            <v>4411</v>
          </cell>
          <cell r="C70" t="str">
            <v>MONSTER ENERGY JUICE MANGO LOCO BLIK 0.50L 6X4</v>
          </cell>
          <cell r="D70" t="str">
            <v>MONSTER ENERGY JUICE MANGO LOCO BOITE 0.50L 6X4</v>
          </cell>
          <cell r="E70" t="str">
            <v>Monster</v>
          </cell>
          <cell r="F70" t="str">
            <v>Mango Loco</v>
          </cell>
          <cell r="G70" t="str">
            <v xml:space="preserve">CAN </v>
          </cell>
          <cell r="H70" t="str">
            <v xml:space="preserve"> %</v>
          </cell>
          <cell r="I70" t="str">
            <v>6 x 4 x 0.5L</v>
          </cell>
          <cell r="J70" t="str">
            <v/>
          </cell>
          <cell r="K70">
            <v>24</v>
          </cell>
          <cell r="L70" t="str">
            <v>6% - 3%</v>
          </cell>
          <cell r="M70" t="str">
            <v>24</v>
          </cell>
          <cell r="N70" t="str">
            <v>M</v>
          </cell>
          <cell r="O70" t="str">
            <v>8</v>
          </cell>
          <cell r="P70">
            <v>0.5</v>
          </cell>
          <cell r="Q70" t="str">
            <v>5060517889906</v>
          </cell>
          <cell r="R70" t="str">
            <v>6.65 x 6.65 x 16.8</v>
          </cell>
          <cell r="S70">
            <v>0.52500000000000002</v>
          </cell>
          <cell r="T70">
            <v>0.54100000000000004</v>
          </cell>
          <cell r="U70">
            <v>0</v>
          </cell>
          <cell r="V70" t="str">
            <v>4 x 0.5L</v>
          </cell>
          <cell r="W70" t="str">
            <v>SHRINK</v>
          </cell>
          <cell r="X70" t="str">
            <v>5060639126071</v>
          </cell>
          <cell r="Y70" t="str">
            <v>13.3 x 13.3 x 16.83</v>
          </cell>
          <cell r="Z70">
            <v>2.101</v>
          </cell>
          <cell r="AA70">
            <v>2.1720000000000002</v>
          </cell>
          <cell r="AB70">
            <v>0</v>
          </cell>
          <cell r="AC70" t="str">
            <v>6 x 4 x 0.5L</v>
          </cell>
          <cell r="AD70" t="str">
            <v>TRAY WITH SHRINK</v>
          </cell>
          <cell r="AE70" t="str">
            <v>5060639126040</v>
          </cell>
          <cell r="AF70" t="str">
            <v>40.5 x 27.2 x 17.03</v>
          </cell>
          <cell r="AG70">
            <v>12.603</v>
          </cell>
          <cell r="AH70">
            <v>13.135</v>
          </cell>
          <cell r="AI70">
            <v>0</v>
          </cell>
          <cell r="AJ70">
            <v>10</v>
          </cell>
          <cell r="AK70">
            <v>8</v>
          </cell>
          <cell r="AL70">
            <v>80</v>
          </cell>
          <cell r="AM70">
            <v>1217</v>
          </cell>
          <cell r="AN70">
            <v>1000</v>
          </cell>
          <cell r="AO70">
            <v>1529</v>
          </cell>
          <cell r="AP70">
            <v>1008.24</v>
          </cell>
          <cell r="AQ70">
            <v>1081.4179999999999</v>
          </cell>
          <cell r="AR70">
            <v>3</v>
          </cell>
          <cell r="AS70">
            <v>0</v>
          </cell>
          <cell r="AT70" t="str">
            <v>CHEP</v>
          </cell>
          <cell r="AU70" t="str">
            <v>5060639126064</v>
          </cell>
          <cell r="AV70" t="str">
            <v/>
          </cell>
          <cell r="AW70" t="str">
            <v/>
          </cell>
          <cell r="AX70" t="str">
            <v>DUN</v>
          </cell>
          <cell r="AY70" t="str">
            <v/>
          </cell>
          <cell r="AZ70" t="str">
            <v/>
          </cell>
          <cell r="BA70" t="str">
            <v/>
          </cell>
          <cell r="BB70" t="str">
            <v/>
          </cell>
          <cell r="BC70" t="str">
            <v>Dis (MOND)</v>
          </cell>
          <cell r="BD70" t="str">
            <v/>
          </cell>
          <cell r="BE70" t="str">
            <v>BeLux</v>
          </cell>
          <cell r="BF70" t="str">
            <v/>
          </cell>
          <cell r="BG70" t="str">
            <v>PSS-04877</v>
          </cell>
          <cell r="BH70" t="str">
            <v>22021000</v>
          </cell>
          <cell r="BI70" t="str">
            <v>NL</v>
          </cell>
          <cell r="BJ70" t="str">
            <v/>
          </cell>
          <cell r="BK70" t="str">
            <v>ZD</v>
          </cell>
          <cell r="BL70" t="str">
            <v>56</v>
          </cell>
          <cell r="BM70">
            <v>1.6099999999999996E-2</v>
          </cell>
        </row>
        <row r="71">
          <cell r="A71">
            <v>260356</v>
          </cell>
          <cell r="B71" t="str">
            <v>4412</v>
          </cell>
          <cell r="C71" t="str">
            <v>MONSTER PIPELINE PUNCH BLIK 0.50L 6X4</v>
          </cell>
          <cell r="D71" t="str">
            <v>MONSTER PIPELINE PUNCH BOITE 0.50L 6X4</v>
          </cell>
          <cell r="E71" t="str">
            <v>Monster</v>
          </cell>
          <cell r="F71" t="str">
            <v>Pipeline Punch</v>
          </cell>
          <cell r="G71" t="str">
            <v xml:space="preserve">CAN </v>
          </cell>
          <cell r="H71" t="str">
            <v xml:space="preserve"> %</v>
          </cell>
          <cell r="I71" t="str">
            <v>6 x 4 x 0.5L</v>
          </cell>
          <cell r="J71" t="str">
            <v/>
          </cell>
          <cell r="K71">
            <v>24</v>
          </cell>
          <cell r="L71" t="str">
            <v>6% - 3%</v>
          </cell>
          <cell r="M71" t="str">
            <v>24</v>
          </cell>
          <cell r="N71" t="str">
            <v>M</v>
          </cell>
          <cell r="O71" t="str">
            <v>8</v>
          </cell>
          <cell r="P71">
            <v>0.5</v>
          </cell>
          <cell r="Q71" t="str">
            <v>5060517883539</v>
          </cell>
          <cell r="R71" t="str">
            <v>6.65 x 6.65 x 16.8</v>
          </cell>
          <cell r="S71">
            <v>0.52100000000000002</v>
          </cell>
          <cell r="T71">
            <v>0.53700000000000003</v>
          </cell>
          <cell r="U71">
            <v>0</v>
          </cell>
          <cell r="V71" t="str">
            <v>4 x 0.5L</v>
          </cell>
          <cell r="W71" t="str">
            <v>SHRINK</v>
          </cell>
          <cell r="X71" t="str">
            <v>5060639125975</v>
          </cell>
          <cell r="Y71" t="str">
            <v>13.3 x 13.3 x 16.83</v>
          </cell>
          <cell r="Z71">
            <v>2.0830000000000002</v>
          </cell>
          <cell r="AA71">
            <v>2.1539999999999999</v>
          </cell>
          <cell r="AB71">
            <v>0</v>
          </cell>
          <cell r="AC71" t="str">
            <v>6 x 4 x 0.5L</v>
          </cell>
          <cell r="AD71" t="str">
            <v>TRAY WITH SHRINK</v>
          </cell>
          <cell r="AE71" t="str">
            <v>5060639125944</v>
          </cell>
          <cell r="AF71" t="str">
            <v>40.5 x 27.2 x 17.03</v>
          </cell>
          <cell r="AG71">
            <v>12.499000000000001</v>
          </cell>
          <cell r="AH71">
            <v>13.031000000000001</v>
          </cell>
          <cell r="AI71">
            <v>0</v>
          </cell>
          <cell r="AJ71">
            <v>10</v>
          </cell>
          <cell r="AK71">
            <v>8</v>
          </cell>
          <cell r="AL71">
            <v>80</v>
          </cell>
          <cell r="AM71">
            <v>1217</v>
          </cell>
          <cell r="AN71">
            <v>1000</v>
          </cell>
          <cell r="AO71">
            <v>1529</v>
          </cell>
          <cell r="AP71">
            <v>999.92</v>
          </cell>
          <cell r="AQ71">
            <v>1073.104</v>
          </cell>
          <cell r="AR71">
            <v>3</v>
          </cell>
          <cell r="AS71">
            <v>0</v>
          </cell>
          <cell r="AT71" t="str">
            <v>CHEP</v>
          </cell>
          <cell r="AU71" t="str">
            <v>5060639125968</v>
          </cell>
          <cell r="AV71" t="str">
            <v/>
          </cell>
          <cell r="AW71" t="str">
            <v/>
          </cell>
          <cell r="AX71" t="str">
            <v>DUN</v>
          </cell>
          <cell r="AY71" t="str">
            <v/>
          </cell>
          <cell r="AZ71" t="str">
            <v/>
          </cell>
          <cell r="BA71" t="str">
            <v/>
          </cell>
          <cell r="BB71" t="str">
            <v/>
          </cell>
          <cell r="BC71" t="str">
            <v>Dis (MOND); Trianval (TRIA)</v>
          </cell>
          <cell r="BD71" t="str">
            <v/>
          </cell>
          <cell r="BE71" t="str">
            <v>BeLux</v>
          </cell>
          <cell r="BF71" t="str">
            <v/>
          </cell>
          <cell r="BG71" t="str">
            <v>PSS-04877</v>
          </cell>
          <cell r="BH71" t="str">
            <v>22021000</v>
          </cell>
          <cell r="BI71" t="str">
            <v>NL</v>
          </cell>
          <cell r="BJ71" t="str">
            <v/>
          </cell>
          <cell r="BK71" t="str">
            <v>ZD</v>
          </cell>
          <cell r="BL71" t="str">
            <v>56</v>
          </cell>
          <cell r="BM71">
            <v>1.6099999999999996E-2</v>
          </cell>
        </row>
        <row r="72">
          <cell r="A72">
            <v>261429</v>
          </cell>
          <cell r="B72" t="str">
            <v>3116</v>
          </cell>
          <cell r="C72" t="str">
            <v>MONSTER ENERGY PACIFIC PUNCH BLIK 0.50L X24</v>
          </cell>
          <cell r="D72" t="str">
            <v>MONSTER ENERGY PACIFIC PUNCH BOITE 0.50L X24</v>
          </cell>
          <cell r="E72" t="str">
            <v>Monster</v>
          </cell>
          <cell r="F72" t="str">
            <v xml:space="preserve">Pacific Punch </v>
          </cell>
          <cell r="G72" t="str">
            <v xml:space="preserve">CAN </v>
          </cell>
          <cell r="H72" t="str">
            <v xml:space="preserve"> %</v>
          </cell>
          <cell r="I72" t="str">
            <v>24 x 0.5L</v>
          </cell>
          <cell r="J72" t="str">
            <v/>
          </cell>
          <cell r="K72">
            <v>24</v>
          </cell>
          <cell r="L72" t="str">
            <v>6% - 3%</v>
          </cell>
          <cell r="M72" t="str">
            <v>24</v>
          </cell>
          <cell r="N72" t="str">
            <v>M</v>
          </cell>
          <cell r="O72" t="str">
            <v>8</v>
          </cell>
          <cell r="P72">
            <v>0.5</v>
          </cell>
          <cell r="Q72" t="str">
            <v>5060639126125</v>
          </cell>
          <cell r="R72" t="str">
            <v>6.6 x 6.6 x 16.8</v>
          </cell>
          <cell r="S72">
            <v>0.52300000000000002</v>
          </cell>
          <cell r="T72">
            <v>0.54800000000000004</v>
          </cell>
          <cell r="U72">
            <v>0</v>
          </cell>
          <cell r="V72" t="str">
            <v>1 x 0.5L</v>
          </cell>
          <cell r="W72" t="str">
            <v>CAN</v>
          </cell>
          <cell r="X72" t="str">
            <v>5060639126125</v>
          </cell>
          <cell r="Y72" t="str">
            <v>6.6 x 6.6 x 16.8</v>
          </cell>
          <cell r="Z72">
            <v>0.52300000000000002</v>
          </cell>
          <cell r="AA72">
            <v>0.54800000000000004</v>
          </cell>
          <cell r="AB72">
            <v>0</v>
          </cell>
          <cell r="AC72" t="str">
            <v>24 x 0.5L</v>
          </cell>
          <cell r="AD72" t="str">
            <v>TRAY WITH SHRINK</v>
          </cell>
          <cell r="AE72" t="str">
            <v>5060639126118</v>
          </cell>
          <cell r="AF72" t="str">
            <v>40.2 x 27 x 17.1</v>
          </cell>
          <cell r="AG72">
            <v>12.545</v>
          </cell>
          <cell r="AH72">
            <v>13.27</v>
          </cell>
          <cell r="AI72">
            <v>0</v>
          </cell>
          <cell r="AJ72">
            <v>10</v>
          </cell>
          <cell r="AK72">
            <v>8</v>
          </cell>
          <cell r="AL72">
            <v>80</v>
          </cell>
          <cell r="AM72">
            <v>1200</v>
          </cell>
          <cell r="AN72">
            <v>1000</v>
          </cell>
          <cell r="AO72">
            <v>1520</v>
          </cell>
          <cell r="AP72">
            <v>1003.6</v>
          </cell>
          <cell r="AQ72">
            <v>1089.6030000000001</v>
          </cell>
          <cell r="AR72">
            <v>3</v>
          </cell>
          <cell r="AS72">
            <v>0</v>
          </cell>
          <cell r="AT72" t="str">
            <v>CHEP</v>
          </cell>
          <cell r="AU72" t="str">
            <v>5060639126132</v>
          </cell>
          <cell r="AV72" t="str">
            <v/>
          </cell>
          <cell r="AW72" t="str">
            <v/>
          </cell>
          <cell r="AX72" t="str">
            <v>DUN</v>
          </cell>
          <cell r="AY72" t="str">
            <v/>
          </cell>
          <cell r="AZ72" t="str">
            <v/>
          </cell>
          <cell r="BA72" t="str">
            <v/>
          </cell>
          <cell r="BB72" t="str">
            <v/>
          </cell>
          <cell r="BC72" t="str">
            <v>DIS (HANS); Monster Energy GB (MOER); Dis (MOND); Refresco  (MONR)</v>
          </cell>
          <cell r="BD72" t="str">
            <v/>
          </cell>
          <cell r="BE72" t="str">
            <v>BeLux</v>
          </cell>
          <cell r="BF72" t="str">
            <v/>
          </cell>
          <cell r="BG72" t="str">
            <v>PSS-03613</v>
          </cell>
          <cell r="BH72" t="str">
            <v>22021000</v>
          </cell>
          <cell r="BI72" t="str">
            <v>GB</v>
          </cell>
          <cell r="BJ72" t="str">
            <v/>
          </cell>
          <cell r="BK72" t="str">
            <v>ZD</v>
          </cell>
          <cell r="BL72" t="str">
            <v>56</v>
          </cell>
          <cell r="BM72">
            <v>1.6099999999999996E-2</v>
          </cell>
        </row>
        <row r="73">
          <cell r="A73">
            <v>264266</v>
          </cell>
          <cell r="B73" t="str">
            <v>2139</v>
          </cell>
          <cell r="C73" t="str">
            <v>AQUARIUS DAILY RED PEACH BLIK 0.33L X24</v>
          </cell>
          <cell r="D73" t="str">
            <v>AQUARIUS DAILY RED PEACH BOITE BOITE 0.33L X24</v>
          </cell>
          <cell r="E73" t="str">
            <v>Aquarius</v>
          </cell>
          <cell r="F73" t="str">
            <v>Red Peach</v>
          </cell>
          <cell r="G73" t="str">
            <v xml:space="preserve">CAN </v>
          </cell>
          <cell r="H73" t="str">
            <v xml:space="preserve"> %</v>
          </cell>
          <cell r="I73" t="str">
            <v>24 x 0.33L</v>
          </cell>
          <cell r="J73" t="str">
            <v/>
          </cell>
          <cell r="K73">
            <v>24</v>
          </cell>
          <cell r="L73" t="str">
            <v>6% - 3%</v>
          </cell>
          <cell r="M73" t="str">
            <v>6</v>
          </cell>
          <cell r="N73" t="str">
            <v>M</v>
          </cell>
          <cell r="O73" t="str">
            <v>0</v>
          </cell>
          <cell r="P73">
            <v>0.33</v>
          </cell>
          <cell r="Q73" t="str">
            <v>5449000131089</v>
          </cell>
          <cell r="R73" t="str">
            <v>6.65 x 6.65 x 11.55</v>
          </cell>
          <cell r="S73">
            <v>0.33900000000000002</v>
          </cell>
          <cell r="T73">
            <v>0.36299999999999999</v>
          </cell>
          <cell r="U73">
            <v>0</v>
          </cell>
          <cell r="V73" t="str">
            <v>1 x 0.33L</v>
          </cell>
          <cell r="W73" t="str">
            <v>CAN</v>
          </cell>
          <cell r="X73" t="str">
            <v>5449000131089</v>
          </cell>
          <cell r="Y73" t="str">
            <v>6.65 x 6.65 x 11.55</v>
          </cell>
          <cell r="Z73">
            <v>0.33900000000000002</v>
          </cell>
          <cell r="AA73">
            <v>0.36299999999999999</v>
          </cell>
          <cell r="AB73">
            <v>0</v>
          </cell>
          <cell r="AC73" t="str">
            <v>24 x 0.33L</v>
          </cell>
          <cell r="AD73" t="str">
            <v>TRAY WITH SHRINK</v>
          </cell>
          <cell r="AE73" t="str">
            <v>5449000159380</v>
          </cell>
          <cell r="AF73" t="str">
            <v>40.4 x 27.1 x 11.8</v>
          </cell>
          <cell r="AG73">
            <v>8.1329999999999991</v>
          </cell>
          <cell r="AH73">
            <v>8.7870000000000008</v>
          </cell>
          <cell r="AI73">
            <v>0</v>
          </cell>
          <cell r="AJ73">
            <v>10</v>
          </cell>
          <cell r="AK73">
            <v>12</v>
          </cell>
          <cell r="AL73">
            <v>120</v>
          </cell>
          <cell r="AM73">
            <v>1217</v>
          </cell>
          <cell r="AN73">
            <v>1000</v>
          </cell>
          <cell r="AO73">
            <v>1579</v>
          </cell>
          <cell r="AP73">
            <v>975.96</v>
          </cell>
          <cell r="AQ73">
            <v>1084.751</v>
          </cell>
          <cell r="AR73">
            <v>3</v>
          </cell>
          <cell r="AS73">
            <v>0</v>
          </cell>
          <cell r="AT73" t="str">
            <v>CHEP</v>
          </cell>
          <cell r="AU73" t="str">
            <v>5449000700629</v>
          </cell>
          <cell r="AV73" t="str">
            <v/>
          </cell>
          <cell r="AW73" t="str">
            <v>GHE</v>
          </cell>
          <cell r="AX73" t="str">
            <v/>
          </cell>
          <cell r="AY73" t="str">
            <v/>
          </cell>
          <cell r="AZ73" t="str">
            <v/>
          </cell>
          <cell r="BA73" t="str">
            <v/>
          </cell>
          <cell r="BB73" t="str">
            <v/>
          </cell>
          <cell r="BC73" t="str">
            <v/>
          </cell>
          <cell r="BD73" t="str">
            <v/>
          </cell>
          <cell r="BE73" t="str">
            <v>BeLux</v>
          </cell>
          <cell r="BF73" t="str">
            <v/>
          </cell>
          <cell r="BG73" t="str">
            <v>PSS-17964</v>
          </cell>
          <cell r="BH73" t="str">
            <v>22021000</v>
          </cell>
          <cell r="BI73" t="str">
            <v>BE</v>
          </cell>
          <cell r="BJ73" t="str">
            <v/>
          </cell>
          <cell r="BK73" t="str">
            <v>ZD</v>
          </cell>
          <cell r="BL73" t="str">
            <v>56</v>
          </cell>
          <cell r="BM73">
            <v>1.2530000000000001E-2</v>
          </cell>
        </row>
        <row r="74">
          <cell r="A74">
            <v>265887</v>
          </cell>
          <cell r="B74" t="str">
            <v>6122</v>
          </cell>
          <cell r="C74" t="str">
            <v>FUZE TEA BLACK TEA RASPBERRY MINT NO SUGAR PET 0.40L 6X4</v>
          </cell>
          <cell r="D74" t="str">
            <v>FUZE TEA BLACK TEA RASPBERRY MINT NO SUGAR PET 0.40L 6X4</v>
          </cell>
          <cell r="E74" t="str">
            <v xml:space="preserve">Fuze tea </v>
          </cell>
          <cell r="F74" t="str">
            <v>Black Tea Raspberry Mint No Sugar</v>
          </cell>
          <cell r="G74" t="str">
            <v>PET</v>
          </cell>
          <cell r="H74" t="str">
            <v xml:space="preserve"> %</v>
          </cell>
          <cell r="I74" t="str">
            <v>6 x 4 x 0.4L</v>
          </cell>
          <cell r="J74" t="str">
            <v/>
          </cell>
          <cell r="K74">
            <v>24</v>
          </cell>
          <cell r="L74" t="str">
            <v>6% - 3%</v>
          </cell>
          <cell r="M74" t="str">
            <v>6</v>
          </cell>
          <cell r="N74" t="str">
            <v>M</v>
          </cell>
          <cell r="O74" t="str">
            <v>10</v>
          </cell>
          <cell r="P74">
            <v>0.4</v>
          </cell>
          <cell r="Q74" t="str">
            <v>5449000040350</v>
          </cell>
          <cell r="R74" t="str">
            <v>6.31 x 6.31 x 19.5</v>
          </cell>
          <cell r="S74">
            <v>0.4</v>
          </cell>
          <cell r="T74">
            <v>0.42299999999999999</v>
          </cell>
          <cell r="U74">
            <v>0</v>
          </cell>
          <cell r="V74" t="str">
            <v>4 x 0.4L</v>
          </cell>
          <cell r="W74" t="str">
            <v>SHRINK</v>
          </cell>
          <cell r="X74" t="str">
            <v>5449000162939</v>
          </cell>
          <cell r="Y74" t="str">
            <v>12.7 x 12.7 x 19.6</v>
          </cell>
          <cell r="Z74">
            <v>1.5980000000000001</v>
          </cell>
          <cell r="AA74">
            <v>1.696</v>
          </cell>
          <cell r="AB74">
            <v>0</v>
          </cell>
          <cell r="AC74" t="str">
            <v>6 x 4 x 0.4L</v>
          </cell>
          <cell r="AD74" t="str">
            <v>SHRINKWRAP OVER SHRINKWRAP</v>
          </cell>
          <cell r="AE74" t="str">
            <v>5449000162946</v>
          </cell>
          <cell r="AF74" t="str">
            <v>38 x 25.3 x 19.8</v>
          </cell>
          <cell r="AG74">
            <v>9.5890000000000004</v>
          </cell>
          <cell r="AH74">
            <v>10.207000000000001</v>
          </cell>
          <cell r="AI74">
            <v>0</v>
          </cell>
          <cell r="AJ74">
            <v>12</v>
          </cell>
          <cell r="AK74">
            <v>7</v>
          </cell>
          <cell r="AL74">
            <v>84</v>
          </cell>
          <cell r="AM74">
            <v>1200</v>
          </cell>
          <cell r="AN74">
            <v>1013</v>
          </cell>
          <cell r="AO74">
            <v>1535</v>
          </cell>
          <cell r="AP74">
            <v>805.476</v>
          </cell>
          <cell r="AQ74">
            <v>890.93</v>
          </cell>
          <cell r="AR74">
            <v>1</v>
          </cell>
          <cell r="AS74">
            <v>0</v>
          </cell>
          <cell r="AT74" t="str">
            <v>CHEP</v>
          </cell>
          <cell r="AU74" t="str">
            <v>5449000925367</v>
          </cell>
          <cell r="AV74" t="str">
            <v/>
          </cell>
          <cell r="AW74" t="str">
            <v/>
          </cell>
          <cell r="AX74" t="str">
            <v/>
          </cell>
          <cell r="AY74" t="str">
            <v>DON</v>
          </cell>
          <cell r="AZ74" t="str">
            <v/>
          </cell>
          <cell r="BA74" t="str">
            <v/>
          </cell>
          <cell r="BB74" t="str">
            <v/>
          </cell>
          <cell r="BC74" t="str">
            <v/>
          </cell>
          <cell r="BD74" t="str">
            <v/>
          </cell>
          <cell r="BE74" t="str">
            <v>BeLux</v>
          </cell>
          <cell r="BF74" t="str">
            <v/>
          </cell>
          <cell r="BG74" t="str">
            <v>PSS-15503</v>
          </cell>
          <cell r="BH74" t="str">
            <v>22021000</v>
          </cell>
          <cell r="BI74" t="str">
            <v>NL</v>
          </cell>
          <cell r="BJ74" t="str">
            <v/>
          </cell>
          <cell r="BK74" t="str">
            <v>ZD</v>
          </cell>
          <cell r="BL74" t="str">
            <v>56</v>
          </cell>
          <cell r="BM74">
            <v>2.2699999999999998E-2</v>
          </cell>
        </row>
        <row r="75">
          <cell r="A75">
            <v>266275</v>
          </cell>
          <cell r="B75" t="str">
            <v>3135</v>
          </cell>
          <cell r="C75" t="str">
            <v>MONSTER ULTRA PARADISE BLIK 0.50L X24</v>
          </cell>
          <cell r="D75" t="str">
            <v>MONSTER ULTRA PARADISE BOITE 0.50L X24</v>
          </cell>
          <cell r="E75" t="str">
            <v xml:space="preserve">Monster </v>
          </cell>
          <cell r="F75" t="str">
            <v>Paradise</v>
          </cell>
          <cell r="G75" t="str">
            <v xml:space="preserve">CAN </v>
          </cell>
          <cell r="H75" t="str">
            <v xml:space="preserve"> %</v>
          </cell>
          <cell r="I75" t="str">
            <v>24 x 0.5L</v>
          </cell>
          <cell r="J75" t="str">
            <v/>
          </cell>
          <cell r="K75">
            <v>24</v>
          </cell>
          <cell r="L75" t="str">
            <v>6% - 3%</v>
          </cell>
          <cell r="M75" t="str">
            <v>24</v>
          </cell>
          <cell r="N75" t="str">
            <v>M</v>
          </cell>
          <cell r="O75" t="str">
            <v>8</v>
          </cell>
          <cell r="P75">
            <v>0.5</v>
          </cell>
          <cell r="Q75" t="str">
            <v>5060639127528</v>
          </cell>
          <cell r="R75" t="str">
            <v>6.65 x 6.65 x 16.8</v>
          </cell>
          <cell r="S75">
            <v>0.503</v>
          </cell>
          <cell r="T75">
            <v>0.51900000000000002</v>
          </cell>
          <cell r="U75">
            <v>0</v>
          </cell>
          <cell r="V75" t="str">
            <v>1 x 0.5L</v>
          </cell>
          <cell r="W75" t="str">
            <v>CAN</v>
          </cell>
          <cell r="X75" t="str">
            <v>5060639127528</v>
          </cell>
          <cell r="Y75" t="str">
            <v>6.65 x 6.65 x 16.8</v>
          </cell>
          <cell r="Z75">
            <v>0.503</v>
          </cell>
          <cell r="AA75">
            <v>0.51900000000000002</v>
          </cell>
          <cell r="AB75">
            <v>0</v>
          </cell>
          <cell r="AC75" t="str">
            <v>24 x 0.5L</v>
          </cell>
          <cell r="AD75" t="str">
            <v>TRAY WITH SHRINK</v>
          </cell>
          <cell r="AE75" t="str">
            <v>5060639127542</v>
          </cell>
          <cell r="AF75" t="str">
            <v>40.5 x 27.2 x 17.1</v>
          </cell>
          <cell r="AG75">
            <v>12.061999999999999</v>
          </cell>
          <cell r="AH75">
            <v>12.552</v>
          </cell>
          <cell r="AI75">
            <v>0</v>
          </cell>
          <cell r="AJ75">
            <v>10</v>
          </cell>
          <cell r="AK75">
            <v>8</v>
          </cell>
          <cell r="AL75">
            <v>80</v>
          </cell>
          <cell r="AM75">
            <v>1217</v>
          </cell>
          <cell r="AN75">
            <v>1000</v>
          </cell>
          <cell r="AO75">
            <v>1529</v>
          </cell>
          <cell r="AP75">
            <v>964.96</v>
          </cell>
          <cell r="AQ75">
            <v>1034.8599999999999</v>
          </cell>
          <cell r="AR75">
            <v>3</v>
          </cell>
          <cell r="AS75">
            <v>0</v>
          </cell>
          <cell r="AT75" t="str">
            <v>CHEP</v>
          </cell>
          <cell r="AU75" t="str">
            <v>5060639127559</v>
          </cell>
          <cell r="AV75" t="str">
            <v/>
          </cell>
          <cell r="AW75" t="str">
            <v/>
          </cell>
          <cell r="AX75" t="str">
            <v>DUN</v>
          </cell>
          <cell r="AY75" t="str">
            <v/>
          </cell>
          <cell r="AZ75" t="str">
            <v/>
          </cell>
          <cell r="BA75" t="str">
            <v/>
          </cell>
          <cell r="BB75" t="str">
            <v/>
          </cell>
          <cell r="BC75" t="str">
            <v>DIS (HANS); Dis (MOND); Refresco  (MONR)</v>
          </cell>
          <cell r="BD75" t="str">
            <v/>
          </cell>
          <cell r="BE75" t="str">
            <v>BeLux</v>
          </cell>
          <cell r="BF75" t="str">
            <v/>
          </cell>
          <cell r="BG75" t="str">
            <v>PSS-03613</v>
          </cell>
          <cell r="BH75" t="str">
            <v>22021000</v>
          </cell>
          <cell r="BI75" t="str">
            <v>BE</v>
          </cell>
          <cell r="BJ75" t="str">
            <v/>
          </cell>
          <cell r="BK75" t="str">
            <v>ZD</v>
          </cell>
          <cell r="BL75" t="str">
            <v>56</v>
          </cell>
          <cell r="BM75">
            <v>1.6099999999999996E-2</v>
          </cell>
        </row>
        <row r="76">
          <cell r="A76">
            <v>270165</v>
          </cell>
          <cell r="B76" t="str">
            <v>5133</v>
          </cell>
          <cell r="C76" t="str">
            <v>COCA-COLA PET 1.5L X8</v>
          </cell>
          <cell r="D76" t="str">
            <v>COCA-COLA PET 1.5L X8</v>
          </cell>
          <cell r="E76" t="str">
            <v>Coca-Cola</v>
          </cell>
          <cell r="F76" t="str">
            <v/>
          </cell>
          <cell r="G76" t="str">
            <v>PET</v>
          </cell>
          <cell r="H76" t="str">
            <v xml:space="preserve"> %</v>
          </cell>
          <cell r="I76" t="str">
            <v>8 x 1.5L</v>
          </cell>
          <cell r="J76" t="str">
            <v/>
          </cell>
          <cell r="K76">
            <v>8</v>
          </cell>
          <cell r="L76" t="str">
            <v>6% - 3%</v>
          </cell>
          <cell r="M76" t="str">
            <v>6</v>
          </cell>
          <cell r="N76" t="str">
            <v>M</v>
          </cell>
          <cell r="O76" t="str">
            <v>0</v>
          </cell>
          <cell r="P76">
            <v>1.5</v>
          </cell>
          <cell r="Q76" t="str">
            <v>5449000000439</v>
          </cell>
          <cell r="R76" t="str">
            <v>9.48 x 9.48 x 31.3</v>
          </cell>
          <cell r="S76">
            <v>1.5580000000000001</v>
          </cell>
          <cell r="T76">
            <v>1.601</v>
          </cell>
          <cell r="U76">
            <v>0</v>
          </cell>
          <cell r="V76" t="str">
            <v>8 x 1.5L</v>
          </cell>
          <cell r="W76" t="str">
            <v>PET</v>
          </cell>
          <cell r="X76" t="str">
            <v>5449000107190</v>
          </cell>
          <cell r="Y76" t="str">
            <v>37.9 x 18.95 x 31.6</v>
          </cell>
          <cell r="Z76">
            <v>12.462999999999999</v>
          </cell>
          <cell r="AA76">
            <v>12.84</v>
          </cell>
          <cell r="AB76">
            <v>0</v>
          </cell>
          <cell r="AC76" t="str">
            <v>8 x 1.5L</v>
          </cell>
          <cell r="AD76" t="str">
            <v>SHRINK</v>
          </cell>
          <cell r="AE76" t="str">
            <v>5449000107190</v>
          </cell>
          <cell r="AF76" t="str">
            <v>37.9 x 18.95 x 31.6</v>
          </cell>
          <cell r="AG76">
            <v>12.462999999999999</v>
          </cell>
          <cell r="AH76">
            <v>12.84</v>
          </cell>
          <cell r="AI76">
            <v>0</v>
          </cell>
          <cell r="AJ76">
            <v>15</v>
          </cell>
          <cell r="AK76">
            <v>5</v>
          </cell>
          <cell r="AL76">
            <v>75</v>
          </cell>
          <cell r="AM76">
            <v>1200</v>
          </cell>
          <cell r="AN76">
            <v>1000</v>
          </cell>
          <cell r="AO76">
            <v>1732</v>
          </cell>
          <cell r="AP76">
            <v>934.72500000000002</v>
          </cell>
          <cell r="AQ76">
            <v>991.78700000000003</v>
          </cell>
          <cell r="AR76">
            <v>2.5</v>
          </cell>
          <cell r="AS76">
            <v>0</v>
          </cell>
          <cell r="AT76" t="str">
            <v>Industrial IPP</v>
          </cell>
          <cell r="AU76" t="str">
            <v>5449000702982</v>
          </cell>
          <cell r="AV76" t="str">
            <v>ANT</v>
          </cell>
          <cell r="AW76" t="str">
            <v/>
          </cell>
          <cell r="AX76" t="str">
            <v/>
          </cell>
          <cell r="AY76" t="str">
            <v/>
          </cell>
          <cell r="AZ76" t="str">
            <v/>
          </cell>
          <cell r="BA76" t="str">
            <v/>
          </cell>
          <cell r="BB76" t="str">
            <v/>
          </cell>
          <cell r="BC76" t="str">
            <v/>
          </cell>
          <cell r="BD76" t="str">
            <v/>
          </cell>
          <cell r="BE76" t="str">
            <v>BeLux</v>
          </cell>
          <cell r="BF76" t="str">
            <v/>
          </cell>
          <cell r="BG76" t="str">
            <v>PSS-18229</v>
          </cell>
          <cell r="BH76" t="str">
            <v>22021000</v>
          </cell>
          <cell r="BI76" t="str">
            <v>BE</v>
          </cell>
          <cell r="BJ76" t="str">
            <v/>
          </cell>
          <cell r="BK76" t="str">
            <v>ZD</v>
          </cell>
          <cell r="BL76" t="str">
            <v>56</v>
          </cell>
          <cell r="BM76">
            <v>3.9438000000000001E-2</v>
          </cell>
        </row>
        <row r="77">
          <cell r="A77">
            <v>270174</v>
          </cell>
          <cell r="B77" t="str">
            <v>2078</v>
          </cell>
          <cell r="C77" t="str">
            <v>COCA-COLA BLIK 0.33L X15 SLEEK</v>
          </cell>
          <cell r="D77" t="str">
            <v>COCA-COLA BOITE 0.33L X15 SLEEK</v>
          </cell>
          <cell r="E77" t="str">
            <v>Coca-Cola</v>
          </cell>
          <cell r="F77" t="str">
            <v/>
          </cell>
          <cell r="G77" t="str">
            <v>SLEEKCAN</v>
          </cell>
          <cell r="H77" t="str">
            <v xml:space="preserve"> %</v>
          </cell>
          <cell r="I77" t="str">
            <v>15 x 0.33L</v>
          </cell>
          <cell r="J77" t="str">
            <v/>
          </cell>
          <cell r="K77">
            <v>15</v>
          </cell>
          <cell r="L77" t="str">
            <v>6% - 3%</v>
          </cell>
          <cell r="M77" t="str">
            <v>12</v>
          </cell>
          <cell r="N77" t="str">
            <v>M</v>
          </cell>
          <cell r="O77" t="str">
            <v>0</v>
          </cell>
          <cell r="P77">
            <v>0.33</v>
          </cell>
          <cell r="Q77" t="str">
            <v>5000112638769</v>
          </cell>
          <cell r="R77" t="str">
            <v>5.85 x 5.85 x 14.55</v>
          </cell>
          <cell r="S77">
            <v>0.34300000000000003</v>
          </cell>
          <cell r="T77">
            <v>0.35499999999999998</v>
          </cell>
          <cell r="U77">
            <v>0</v>
          </cell>
          <cell r="V77" t="str">
            <v>15 x 0.33L</v>
          </cell>
          <cell r="W77" t="str">
            <v>SHRINK</v>
          </cell>
          <cell r="X77" t="str">
            <v>5449000288639</v>
          </cell>
          <cell r="Y77" t="str">
            <v>29.25 x 17.55 x 14.7</v>
          </cell>
          <cell r="Z77">
            <v>5.141</v>
          </cell>
          <cell r="AA77">
            <v>5.3360000000000003</v>
          </cell>
          <cell r="AB77">
            <v>0</v>
          </cell>
          <cell r="AC77" t="str">
            <v>15 x 0.33L</v>
          </cell>
          <cell r="AD77" t="str">
            <v>SHRINKWRAPPED</v>
          </cell>
          <cell r="AE77" t="str">
            <v>5449000288639</v>
          </cell>
          <cell r="AF77" t="str">
            <v>29.25 x 17.55 x 14.7</v>
          </cell>
          <cell r="AG77">
            <v>5.141</v>
          </cell>
          <cell r="AH77">
            <v>5.3360000000000003</v>
          </cell>
          <cell r="AI77">
            <v>0</v>
          </cell>
          <cell r="AJ77">
            <v>22</v>
          </cell>
          <cell r="AK77">
            <v>9</v>
          </cell>
          <cell r="AL77">
            <v>198</v>
          </cell>
          <cell r="AM77">
            <v>1200</v>
          </cell>
          <cell r="AN77">
            <v>1000</v>
          </cell>
          <cell r="AO77">
            <v>1486</v>
          </cell>
          <cell r="AP77">
            <v>1017.918</v>
          </cell>
          <cell r="AQ77">
            <v>1086.9970000000001</v>
          </cell>
          <cell r="AR77">
            <v>3</v>
          </cell>
          <cell r="AS77">
            <v>0</v>
          </cell>
          <cell r="AT77" t="str">
            <v>CHEP</v>
          </cell>
          <cell r="AU77" t="str">
            <v>5449000960795</v>
          </cell>
          <cell r="AV77" t="str">
            <v/>
          </cell>
          <cell r="AW77" t="str">
            <v>GHE</v>
          </cell>
          <cell r="AX77" t="str">
            <v/>
          </cell>
          <cell r="AY77" t="str">
            <v/>
          </cell>
          <cell r="AZ77" t="str">
            <v/>
          </cell>
          <cell r="BA77" t="str">
            <v/>
          </cell>
          <cell r="BB77" t="str">
            <v/>
          </cell>
          <cell r="BC77" t="str">
            <v/>
          </cell>
          <cell r="BD77" t="str">
            <v/>
          </cell>
          <cell r="BE77" t="str">
            <v>BeLux</v>
          </cell>
          <cell r="BF77" t="str">
            <v/>
          </cell>
          <cell r="BG77" t="str">
            <v>PSS-18126</v>
          </cell>
          <cell r="BH77" t="str">
            <v>22021000</v>
          </cell>
          <cell r="BI77" t="str">
            <v>BE</v>
          </cell>
          <cell r="BJ77" t="str">
            <v/>
          </cell>
          <cell r="BK77" t="str">
            <v>ZD</v>
          </cell>
          <cell r="BL77" t="str">
            <v>56</v>
          </cell>
          <cell r="BM77">
            <v>1.18E-2</v>
          </cell>
        </row>
        <row r="78">
          <cell r="A78">
            <v>270175</v>
          </cell>
          <cell r="B78" t="str">
            <v>2079</v>
          </cell>
          <cell r="C78" t="str">
            <v>COCA-COLA LIGHT BLIK 0.33L X15 SLEEK</v>
          </cell>
          <cell r="D78" t="str">
            <v>COCA-COLA LIGHT BOITE 0.33L X15 SLEEK</v>
          </cell>
          <cell r="E78" t="str">
            <v>Coca-Cola Light</v>
          </cell>
          <cell r="F78" t="str">
            <v/>
          </cell>
          <cell r="G78" t="str">
            <v>SLEEKCAN</v>
          </cell>
          <cell r="H78" t="str">
            <v xml:space="preserve"> %</v>
          </cell>
          <cell r="I78" t="str">
            <v>15 x 0.33L</v>
          </cell>
          <cell r="J78" t="str">
            <v/>
          </cell>
          <cell r="K78">
            <v>15</v>
          </cell>
          <cell r="L78" t="str">
            <v>6% - 3%</v>
          </cell>
          <cell r="M78" t="str">
            <v>6</v>
          </cell>
          <cell r="N78" t="str">
            <v>M</v>
          </cell>
          <cell r="O78" t="str">
            <v>0</v>
          </cell>
          <cell r="P78">
            <v>0.33</v>
          </cell>
          <cell r="Q78" t="str">
            <v>5449000214812</v>
          </cell>
          <cell r="R78" t="str">
            <v>5.85 x 5.85 x 14.55</v>
          </cell>
          <cell r="S78">
            <v>0.32900000000000001</v>
          </cell>
          <cell r="T78">
            <v>0.34100000000000003</v>
          </cell>
          <cell r="U78">
            <v>0</v>
          </cell>
          <cell r="V78" t="str">
            <v>15 x 0.33L</v>
          </cell>
          <cell r="W78" t="str">
            <v>SHRINK</v>
          </cell>
          <cell r="X78" t="str">
            <v>5449000288608</v>
          </cell>
          <cell r="Y78" t="str">
            <v>29.25 x 17.55 x 14.7</v>
          </cell>
          <cell r="Z78">
            <v>4.9390000000000001</v>
          </cell>
          <cell r="AA78">
            <v>5.1340000000000003</v>
          </cell>
          <cell r="AB78">
            <v>0</v>
          </cell>
          <cell r="AC78" t="str">
            <v>15 x 0.33L</v>
          </cell>
          <cell r="AD78" t="str">
            <v>SHRINKWRAPPED</v>
          </cell>
          <cell r="AE78" t="str">
            <v>5449000288608</v>
          </cell>
          <cell r="AF78" t="str">
            <v>29.25 x 17.55 x 14.7</v>
          </cell>
          <cell r="AG78">
            <v>4.9390000000000001</v>
          </cell>
          <cell r="AH78">
            <v>5.1340000000000003</v>
          </cell>
          <cell r="AI78">
            <v>0</v>
          </cell>
          <cell r="AJ78">
            <v>22</v>
          </cell>
          <cell r="AK78">
            <v>9</v>
          </cell>
          <cell r="AL78">
            <v>198</v>
          </cell>
          <cell r="AM78">
            <v>1200</v>
          </cell>
          <cell r="AN78">
            <v>1000</v>
          </cell>
          <cell r="AO78">
            <v>1486</v>
          </cell>
          <cell r="AP78">
            <v>977.92200000000003</v>
          </cell>
          <cell r="AQ78">
            <v>1047.009</v>
          </cell>
          <cell r="AR78">
            <v>3</v>
          </cell>
          <cell r="AS78">
            <v>0</v>
          </cell>
          <cell r="AT78" t="str">
            <v>CHEP</v>
          </cell>
          <cell r="AU78" t="str">
            <v>5449000961730</v>
          </cell>
          <cell r="AV78" t="str">
            <v/>
          </cell>
          <cell r="AW78" t="str">
            <v>GHE</v>
          </cell>
          <cell r="AX78" t="str">
            <v/>
          </cell>
          <cell r="AY78" t="str">
            <v/>
          </cell>
          <cell r="AZ78" t="str">
            <v/>
          </cell>
          <cell r="BA78" t="str">
            <v/>
          </cell>
          <cell r="BB78" t="str">
            <v/>
          </cell>
          <cell r="BC78" t="str">
            <v/>
          </cell>
          <cell r="BD78" t="str">
            <v/>
          </cell>
          <cell r="BE78" t="str">
            <v>BeLux</v>
          </cell>
          <cell r="BF78" t="str">
            <v/>
          </cell>
          <cell r="BG78" t="str">
            <v>PSS-18126</v>
          </cell>
          <cell r="BH78" t="str">
            <v>22021000</v>
          </cell>
          <cell r="BI78" t="str">
            <v>BE</v>
          </cell>
          <cell r="BJ78" t="str">
            <v/>
          </cell>
          <cell r="BK78" t="str">
            <v>ZD</v>
          </cell>
          <cell r="BL78" t="str">
            <v>56</v>
          </cell>
          <cell r="BM78">
            <v>1.18E-2</v>
          </cell>
        </row>
        <row r="79">
          <cell r="A79">
            <v>270176</v>
          </cell>
          <cell r="B79" t="str">
            <v>3172</v>
          </cell>
          <cell r="C79" t="str">
            <v>FANTA SINAAS BLIK 0.33L X24 SLEEK 10LAYERS</v>
          </cell>
          <cell r="D79" t="str">
            <v>FANTA ORANGE BOITE 0.33L X24 SLEEK 10LAYERS</v>
          </cell>
          <cell r="E79" t="str">
            <v>Fanta</v>
          </cell>
          <cell r="F79" t="str">
            <v>Orange</v>
          </cell>
          <cell r="G79" t="str">
            <v>SLEEKCAN</v>
          </cell>
          <cell r="H79" t="str">
            <v xml:space="preserve"> %</v>
          </cell>
          <cell r="I79" t="str">
            <v>24 x 0.33L</v>
          </cell>
          <cell r="J79" t="str">
            <v/>
          </cell>
          <cell r="K79">
            <v>24</v>
          </cell>
          <cell r="L79" t="str">
            <v>6% - 3%</v>
          </cell>
          <cell r="M79" t="str">
            <v>12</v>
          </cell>
          <cell r="N79" t="str">
            <v>M</v>
          </cell>
          <cell r="O79" t="str">
            <v>0</v>
          </cell>
          <cell r="P79">
            <v>0.33</v>
          </cell>
          <cell r="Q79" t="str">
            <v>5000112638783</v>
          </cell>
          <cell r="R79" t="str">
            <v>5.85 x 5.85 x 14.55</v>
          </cell>
          <cell r="S79">
            <v>0.34399999999999997</v>
          </cell>
          <cell r="T79">
            <v>0.35599999999999998</v>
          </cell>
          <cell r="U79">
            <v>0</v>
          </cell>
          <cell r="V79" t="str">
            <v>1 x 0.33L</v>
          </cell>
          <cell r="W79" t="str">
            <v>CAN</v>
          </cell>
          <cell r="X79" t="str">
            <v>5000112638783</v>
          </cell>
          <cell r="Y79" t="str">
            <v>5.85 x 5.85 x 14.55</v>
          </cell>
          <cell r="Z79">
            <v>0.34399999999999997</v>
          </cell>
          <cell r="AA79">
            <v>0.35599999999999998</v>
          </cell>
          <cell r="AB79">
            <v>0</v>
          </cell>
          <cell r="AC79" t="str">
            <v>24 x 0.33L</v>
          </cell>
          <cell r="AD79" t="str">
            <v>TRAY WITH SHRINK</v>
          </cell>
          <cell r="AE79" t="str">
            <v>5000112638790</v>
          </cell>
          <cell r="AF79" t="str">
            <v>35.8 x 23.7 x 14.75</v>
          </cell>
          <cell r="AG79">
            <v>8.2629999999999999</v>
          </cell>
          <cell r="AH79">
            <v>8.6289999999999996</v>
          </cell>
          <cell r="AI79">
            <v>0</v>
          </cell>
          <cell r="AJ79">
            <v>13</v>
          </cell>
          <cell r="AK79">
            <v>10</v>
          </cell>
          <cell r="AL79">
            <v>130</v>
          </cell>
          <cell r="AM79">
            <v>1200</v>
          </cell>
          <cell r="AN79">
            <v>1000</v>
          </cell>
          <cell r="AO79">
            <v>1638</v>
          </cell>
          <cell r="AP79">
            <v>1074.19</v>
          </cell>
          <cell r="AQ79">
            <v>1152.117</v>
          </cell>
          <cell r="AR79">
            <v>3</v>
          </cell>
          <cell r="AS79">
            <v>0</v>
          </cell>
          <cell r="AT79" t="str">
            <v>CHEP</v>
          </cell>
          <cell r="AU79" t="str">
            <v>5449000965653</v>
          </cell>
          <cell r="AV79" t="str">
            <v/>
          </cell>
          <cell r="AW79" t="str">
            <v>GHE</v>
          </cell>
          <cell r="AX79" t="str">
            <v/>
          </cell>
          <cell r="AY79" t="str">
            <v>DON</v>
          </cell>
          <cell r="AZ79" t="str">
            <v/>
          </cell>
          <cell r="BA79" t="str">
            <v/>
          </cell>
          <cell r="BB79" t="str">
            <v/>
          </cell>
          <cell r="BC79" t="str">
            <v/>
          </cell>
          <cell r="BD79" t="str">
            <v/>
          </cell>
          <cell r="BE79" t="str">
            <v>BeLux</v>
          </cell>
          <cell r="BF79" t="str">
            <v/>
          </cell>
          <cell r="BG79" t="str">
            <v>PSS-18118</v>
          </cell>
          <cell r="BH79" t="str">
            <v>22021000</v>
          </cell>
          <cell r="BI79" t="str">
            <v>BE</v>
          </cell>
          <cell r="BJ79" t="str">
            <v/>
          </cell>
          <cell r="BK79" t="str">
            <v>ZD</v>
          </cell>
          <cell r="BL79" t="str">
            <v>56</v>
          </cell>
          <cell r="BM79">
            <v>1.18E-2</v>
          </cell>
        </row>
        <row r="80">
          <cell r="A80">
            <v>270177</v>
          </cell>
          <cell r="B80" t="str">
            <v>3173</v>
          </cell>
          <cell r="C80" t="str">
            <v>SPRITE BLIK 0.33L X24 SLEEK 10LAYERS</v>
          </cell>
          <cell r="D80" t="str">
            <v>SPRITE BOITE 0.33L X24 SLEEK 10LAYERS</v>
          </cell>
          <cell r="E80" t="str">
            <v>Sprite</v>
          </cell>
          <cell r="F80" t="str">
            <v/>
          </cell>
          <cell r="G80" t="str">
            <v>SLEEKCAN</v>
          </cell>
          <cell r="H80" t="str">
            <v xml:space="preserve"> %</v>
          </cell>
          <cell r="I80" t="str">
            <v>24 x 0.33L</v>
          </cell>
          <cell r="J80" t="str">
            <v/>
          </cell>
          <cell r="K80">
            <v>24</v>
          </cell>
          <cell r="L80" t="str">
            <v>6% - 3%</v>
          </cell>
          <cell r="M80" t="str">
            <v>12</v>
          </cell>
          <cell r="N80" t="str">
            <v>M</v>
          </cell>
          <cell r="O80" t="str">
            <v>0</v>
          </cell>
          <cell r="P80">
            <v>0.33</v>
          </cell>
          <cell r="Q80" t="str">
            <v>5449000214775</v>
          </cell>
          <cell r="R80" t="str">
            <v>5.85 x 5.85 x 14.55</v>
          </cell>
          <cell r="S80">
            <v>0.33800000000000002</v>
          </cell>
          <cell r="T80">
            <v>0.35</v>
          </cell>
          <cell r="U80">
            <v>0</v>
          </cell>
          <cell r="V80" t="str">
            <v>1 x 0.33L</v>
          </cell>
          <cell r="W80" t="str">
            <v>CAN</v>
          </cell>
          <cell r="X80" t="str">
            <v>5449000214775</v>
          </cell>
          <cell r="Y80" t="str">
            <v>5.85 x 5.85 x 14.55</v>
          </cell>
          <cell r="Z80">
            <v>0.33800000000000002</v>
          </cell>
          <cell r="AA80">
            <v>0.35</v>
          </cell>
          <cell r="AB80">
            <v>0</v>
          </cell>
          <cell r="AC80" t="str">
            <v>24 x 0.33L</v>
          </cell>
          <cell r="AD80" t="str">
            <v>TRAY WITH SHRINK</v>
          </cell>
          <cell r="AE80" t="str">
            <v>5449000214850</v>
          </cell>
          <cell r="AF80" t="str">
            <v>35.8 x 23.7 x 14.75</v>
          </cell>
          <cell r="AG80">
            <v>8.1069999999999993</v>
          </cell>
          <cell r="AH80">
            <v>8.4730000000000008</v>
          </cell>
          <cell r="AI80">
            <v>0</v>
          </cell>
          <cell r="AJ80">
            <v>13</v>
          </cell>
          <cell r="AK80">
            <v>10</v>
          </cell>
          <cell r="AL80">
            <v>130</v>
          </cell>
          <cell r="AM80">
            <v>1200</v>
          </cell>
          <cell r="AN80">
            <v>1000</v>
          </cell>
          <cell r="AO80">
            <v>1638</v>
          </cell>
          <cell r="AP80">
            <v>1053.9100000000001</v>
          </cell>
          <cell r="AQ80">
            <v>1131.8140000000001</v>
          </cell>
          <cell r="AR80">
            <v>3</v>
          </cell>
          <cell r="AS80">
            <v>0</v>
          </cell>
          <cell r="AT80" t="str">
            <v>CHEP</v>
          </cell>
          <cell r="AU80" t="str">
            <v>5449000966001</v>
          </cell>
          <cell r="AV80" t="str">
            <v/>
          </cell>
          <cell r="AW80" t="str">
            <v>GHE</v>
          </cell>
          <cell r="AX80" t="str">
            <v/>
          </cell>
          <cell r="AY80" t="str">
            <v/>
          </cell>
          <cell r="AZ80" t="str">
            <v/>
          </cell>
          <cell r="BA80" t="str">
            <v/>
          </cell>
          <cell r="BB80" t="str">
            <v/>
          </cell>
          <cell r="BC80" t="str">
            <v/>
          </cell>
          <cell r="BD80" t="str">
            <v/>
          </cell>
          <cell r="BE80" t="str">
            <v>BeLux</v>
          </cell>
          <cell r="BF80" t="str">
            <v/>
          </cell>
          <cell r="BG80" t="str">
            <v>PSS-18118</v>
          </cell>
          <cell r="BH80" t="str">
            <v>22021000</v>
          </cell>
          <cell r="BI80" t="str">
            <v>BE</v>
          </cell>
          <cell r="BJ80" t="str">
            <v/>
          </cell>
          <cell r="BK80" t="str">
            <v>ZD</v>
          </cell>
          <cell r="BL80" t="str">
            <v>56</v>
          </cell>
          <cell r="BM80">
            <v>1.18E-2</v>
          </cell>
        </row>
        <row r="81">
          <cell r="A81">
            <v>270382</v>
          </cell>
          <cell r="B81" t="str">
            <v>6148</v>
          </cell>
          <cell r="C81" t="str">
            <v>COCA-COLA ZERO BLIK 0.33L X15 SLEEK</v>
          </cell>
          <cell r="D81" t="str">
            <v>COCA-COLA ZERO BOITE 0.33L X15 SLEEK</v>
          </cell>
          <cell r="E81" t="str">
            <v>Coca-Cola Zero</v>
          </cell>
          <cell r="F81" t="str">
            <v/>
          </cell>
          <cell r="G81" t="str">
            <v>SLEEKCAN</v>
          </cell>
          <cell r="H81" t="str">
            <v xml:space="preserve"> %</v>
          </cell>
          <cell r="I81" t="str">
            <v>15 x 0.33L</v>
          </cell>
          <cell r="J81" t="str">
            <v/>
          </cell>
          <cell r="K81">
            <v>15</v>
          </cell>
          <cell r="L81" t="str">
            <v>6% - 3%</v>
          </cell>
          <cell r="M81" t="str">
            <v>6</v>
          </cell>
          <cell r="N81" t="str">
            <v>M</v>
          </cell>
          <cell r="O81" t="str">
            <v>0</v>
          </cell>
          <cell r="P81">
            <v>0.33</v>
          </cell>
          <cell r="Q81" t="str">
            <v>5000112638745</v>
          </cell>
          <cell r="R81" t="str">
            <v>5.85 x 5.85 x 14.55</v>
          </cell>
          <cell r="S81">
            <v>0.32900000000000001</v>
          </cell>
          <cell r="T81">
            <v>0.34100000000000003</v>
          </cell>
          <cell r="U81">
            <v>0</v>
          </cell>
          <cell r="V81" t="str">
            <v>15 x 0.33L</v>
          </cell>
          <cell r="W81" t="str">
            <v>SHRINK</v>
          </cell>
          <cell r="X81" t="str">
            <v>5449000288622</v>
          </cell>
          <cell r="Y81" t="str">
            <v>29.25 x 17.55 x 14.7</v>
          </cell>
          <cell r="Z81">
            <v>4.9400000000000004</v>
          </cell>
          <cell r="AA81">
            <v>5.1349999999999998</v>
          </cell>
          <cell r="AB81">
            <v>0</v>
          </cell>
          <cell r="AC81" t="str">
            <v>15 x 0.33L</v>
          </cell>
          <cell r="AD81" t="str">
            <v>SHRINKWRAPPED</v>
          </cell>
          <cell r="AE81" t="str">
            <v>5449000288622</v>
          </cell>
          <cell r="AF81" t="str">
            <v>29.25 x 17.55 x 14.7</v>
          </cell>
          <cell r="AG81">
            <v>4.9400000000000004</v>
          </cell>
          <cell r="AH81">
            <v>5.1349999999999998</v>
          </cell>
          <cell r="AI81">
            <v>0</v>
          </cell>
          <cell r="AJ81">
            <v>22</v>
          </cell>
          <cell r="AK81">
            <v>9</v>
          </cell>
          <cell r="AL81">
            <v>198</v>
          </cell>
          <cell r="AM81">
            <v>1200</v>
          </cell>
          <cell r="AN81">
            <v>1000</v>
          </cell>
          <cell r="AO81">
            <v>1486</v>
          </cell>
          <cell r="AP81">
            <v>978.12</v>
          </cell>
          <cell r="AQ81">
            <v>1047.2049999999999</v>
          </cell>
          <cell r="AR81">
            <v>3</v>
          </cell>
          <cell r="AS81">
            <v>0</v>
          </cell>
          <cell r="AT81" t="str">
            <v>CHEP</v>
          </cell>
          <cell r="AU81" t="str">
            <v>5449000961747</v>
          </cell>
          <cell r="AV81" t="str">
            <v/>
          </cell>
          <cell r="AW81" t="str">
            <v>GHE</v>
          </cell>
          <cell r="AX81" t="str">
            <v/>
          </cell>
          <cell r="AY81" t="str">
            <v/>
          </cell>
          <cell r="AZ81" t="str">
            <v/>
          </cell>
          <cell r="BA81" t="str">
            <v/>
          </cell>
          <cell r="BB81" t="str">
            <v/>
          </cell>
          <cell r="BC81" t="str">
            <v/>
          </cell>
          <cell r="BD81" t="str">
            <v/>
          </cell>
          <cell r="BE81" t="str">
            <v>BeLux</v>
          </cell>
          <cell r="BF81" t="str">
            <v/>
          </cell>
          <cell r="BG81" t="str">
            <v>PSS-18126</v>
          </cell>
          <cell r="BH81" t="str">
            <v>22021000</v>
          </cell>
          <cell r="BI81" t="str">
            <v>BE</v>
          </cell>
          <cell r="BJ81" t="str">
            <v/>
          </cell>
          <cell r="BK81" t="str">
            <v>ZD</v>
          </cell>
          <cell r="BL81" t="str">
            <v>56</v>
          </cell>
          <cell r="BM81">
            <v>1.18E-2</v>
          </cell>
        </row>
        <row r="82">
          <cell r="A82">
            <v>270791</v>
          </cell>
          <cell r="B82" t="str">
            <v>1150</v>
          </cell>
          <cell r="C82" t="str">
            <v>COCA-COLA BLIK 0.33L X24 SLEEK 10LAYERS</v>
          </cell>
          <cell r="D82" t="str">
            <v>COCA-COLA BOITE 0.33L X24 SLEEK 10LAYERS</v>
          </cell>
          <cell r="E82" t="str">
            <v>Coca-Cola</v>
          </cell>
          <cell r="F82" t="str">
            <v/>
          </cell>
          <cell r="G82" t="str">
            <v>SLEEKCAN</v>
          </cell>
          <cell r="H82" t="str">
            <v xml:space="preserve"> %</v>
          </cell>
          <cell r="I82" t="str">
            <v>24 x 0.33L</v>
          </cell>
          <cell r="J82" t="str">
            <v/>
          </cell>
          <cell r="K82">
            <v>24</v>
          </cell>
          <cell r="L82" t="str">
            <v>6% - 3%</v>
          </cell>
          <cell r="M82" t="str">
            <v>12</v>
          </cell>
          <cell r="N82" t="str">
            <v>M</v>
          </cell>
          <cell r="O82" t="str">
            <v>0</v>
          </cell>
          <cell r="P82">
            <v>0.33</v>
          </cell>
          <cell r="Q82" t="str">
            <v>5000112638769</v>
          </cell>
          <cell r="R82" t="str">
            <v>5.85 x 5.85 x 14.55</v>
          </cell>
          <cell r="S82">
            <v>0.34300000000000003</v>
          </cell>
          <cell r="T82">
            <v>0.35499999999999998</v>
          </cell>
          <cell r="U82">
            <v>0</v>
          </cell>
          <cell r="V82" t="str">
            <v>1 x 0.33L</v>
          </cell>
          <cell r="W82" t="str">
            <v>CAN</v>
          </cell>
          <cell r="X82" t="str">
            <v>5000112638769</v>
          </cell>
          <cell r="Y82" t="str">
            <v>5.85 x 5.85 x 14.55</v>
          </cell>
          <cell r="Z82">
            <v>0.34300000000000003</v>
          </cell>
          <cell r="AA82">
            <v>0.35499999999999998</v>
          </cell>
          <cell r="AB82">
            <v>0</v>
          </cell>
          <cell r="AC82" t="str">
            <v>24 x 0.33L</v>
          </cell>
          <cell r="AD82" t="str">
            <v>TRAY WITH SHRINK</v>
          </cell>
          <cell r="AE82" t="str">
            <v>5000112638776</v>
          </cell>
          <cell r="AF82" t="str">
            <v>35.8 x 23.7 x 14.75</v>
          </cell>
          <cell r="AG82">
            <v>8.2260000000000009</v>
          </cell>
          <cell r="AH82">
            <v>8.5920000000000005</v>
          </cell>
          <cell r="AI82">
            <v>0</v>
          </cell>
          <cell r="AJ82">
            <v>13</v>
          </cell>
          <cell r="AK82">
            <v>10</v>
          </cell>
          <cell r="AL82">
            <v>130</v>
          </cell>
          <cell r="AM82">
            <v>1200</v>
          </cell>
          <cell r="AN82">
            <v>1000</v>
          </cell>
          <cell r="AO82">
            <v>1638</v>
          </cell>
          <cell r="AP82">
            <v>1069.3800000000001</v>
          </cell>
          <cell r="AQ82">
            <v>1147.258</v>
          </cell>
          <cell r="AR82">
            <v>3</v>
          </cell>
          <cell r="AS82">
            <v>0</v>
          </cell>
          <cell r="AT82" t="str">
            <v>CHEP</v>
          </cell>
          <cell r="AU82" t="str">
            <v>5449000944979</v>
          </cell>
          <cell r="AV82" t="str">
            <v/>
          </cell>
          <cell r="AW82" t="str">
            <v>GHE</v>
          </cell>
          <cell r="AX82" t="str">
            <v>DUN</v>
          </cell>
          <cell r="AY82" t="str">
            <v>DON</v>
          </cell>
          <cell r="AZ82" t="str">
            <v/>
          </cell>
          <cell r="BA82" t="str">
            <v/>
          </cell>
          <cell r="BB82" t="str">
            <v/>
          </cell>
          <cell r="BC82" t="str">
            <v>Konings (KONI); Refresco Maarheeze (RMAA)</v>
          </cell>
          <cell r="BD82" t="str">
            <v/>
          </cell>
          <cell r="BE82" t="str">
            <v>BeLux</v>
          </cell>
          <cell r="BF82" t="str">
            <v/>
          </cell>
          <cell r="BG82" t="str">
            <v>PSS-18118</v>
          </cell>
          <cell r="BH82" t="str">
            <v>22021000</v>
          </cell>
          <cell r="BI82" t="str">
            <v>BE</v>
          </cell>
          <cell r="BJ82" t="str">
            <v/>
          </cell>
          <cell r="BK82" t="str">
            <v>ZD</v>
          </cell>
          <cell r="BL82" t="str">
            <v>56</v>
          </cell>
          <cell r="BM82">
            <v>1.18E-2</v>
          </cell>
        </row>
        <row r="83">
          <cell r="A83">
            <v>270793</v>
          </cell>
          <cell r="B83" t="str">
            <v>1152</v>
          </cell>
          <cell r="C83" t="str">
            <v>COCA-COLA ZERO BLIK 0.33L X24 SLEEK 10LAYERS</v>
          </cell>
          <cell r="D83" t="str">
            <v>COCA-COLA ZERO BOITE 0.33L X24 SLEEK 10LAYERS</v>
          </cell>
          <cell r="E83" t="str">
            <v>Coca-Cola Zero</v>
          </cell>
          <cell r="F83" t="str">
            <v/>
          </cell>
          <cell r="G83" t="str">
            <v>SLEEKCAN</v>
          </cell>
          <cell r="H83" t="str">
            <v xml:space="preserve"> %</v>
          </cell>
          <cell r="I83" t="str">
            <v>24 x 0.33L</v>
          </cell>
          <cell r="J83" t="str">
            <v/>
          </cell>
          <cell r="K83">
            <v>24</v>
          </cell>
          <cell r="L83" t="str">
            <v>6% - 3%</v>
          </cell>
          <cell r="M83" t="str">
            <v>6</v>
          </cell>
          <cell r="N83" t="str">
            <v>M</v>
          </cell>
          <cell r="O83" t="str">
            <v>0</v>
          </cell>
          <cell r="P83">
            <v>0.33</v>
          </cell>
          <cell r="Q83" t="str">
            <v>5000112638745</v>
          </cell>
          <cell r="R83" t="str">
            <v>5.85 x 5.85 x 14.55</v>
          </cell>
          <cell r="S83">
            <v>0.32900000000000001</v>
          </cell>
          <cell r="T83">
            <v>0.34100000000000003</v>
          </cell>
          <cell r="U83">
            <v>0</v>
          </cell>
          <cell r="V83" t="str">
            <v>1 x 0.33L</v>
          </cell>
          <cell r="W83" t="str">
            <v>CAN</v>
          </cell>
          <cell r="X83" t="str">
            <v>5000112638745</v>
          </cell>
          <cell r="Y83" t="str">
            <v>5.85 x 5.85 x 14.55</v>
          </cell>
          <cell r="Z83">
            <v>0.32900000000000001</v>
          </cell>
          <cell r="AA83">
            <v>0.34100000000000003</v>
          </cell>
          <cell r="AB83">
            <v>0</v>
          </cell>
          <cell r="AC83" t="str">
            <v>24 x 0.33L</v>
          </cell>
          <cell r="AD83" t="str">
            <v>TRAY WITH SHRINK</v>
          </cell>
          <cell r="AE83" t="str">
            <v>5000112638752</v>
          </cell>
          <cell r="AF83" t="str">
            <v>35.8 x 23.7 x 14.75</v>
          </cell>
          <cell r="AG83">
            <v>7.9039999999999999</v>
          </cell>
          <cell r="AH83">
            <v>8.27</v>
          </cell>
          <cell r="AI83">
            <v>0</v>
          </cell>
          <cell r="AJ83">
            <v>13</v>
          </cell>
          <cell r="AK83">
            <v>10</v>
          </cell>
          <cell r="AL83">
            <v>130</v>
          </cell>
          <cell r="AM83">
            <v>1200</v>
          </cell>
          <cell r="AN83">
            <v>1000</v>
          </cell>
          <cell r="AO83">
            <v>1638</v>
          </cell>
          <cell r="AP83">
            <v>1027.52</v>
          </cell>
          <cell r="AQ83">
            <v>1105.4559999999999</v>
          </cell>
          <cell r="AR83">
            <v>3</v>
          </cell>
          <cell r="AS83">
            <v>0</v>
          </cell>
          <cell r="AT83" t="str">
            <v>CHEP</v>
          </cell>
          <cell r="AU83" t="str">
            <v>5449000945310</v>
          </cell>
          <cell r="AV83" t="str">
            <v/>
          </cell>
          <cell r="AW83" t="str">
            <v>GHE</v>
          </cell>
          <cell r="AX83" t="str">
            <v>DUN</v>
          </cell>
          <cell r="AY83" t="str">
            <v>DON</v>
          </cell>
          <cell r="AZ83" t="str">
            <v/>
          </cell>
          <cell r="BA83" t="str">
            <v/>
          </cell>
          <cell r="BB83" t="str">
            <v/>
          </cell>
          <cell r="BC83" t="str">
            <v/>
          </cell>
          <cell r="BD83" t="str">
            <v/>
          </cell>
          <cell r="BE83" t="str">
            <v>BeLux</v>
          </cell>
          <cell r="BF83" t="str">
            <v/>
          </cell>
          <cell r="BG83" t="str">
            <v>PSS-18118</v>
          </cell>
          <cell r="BH83" t="str">
            <v>22021000</v>
          </cell>
          <cell r="BI83" t="str">
            <v>BE</v>
          </cell>
          <cell r="BJ83" t="str">
            <v/>
          </cell>
          <cell r="BK83" t="str">
            <v>ZD</v>
          </cell>
          <cell r="BL83" t="str">
            <v>56</v>
          </cell>
          <cell r="BM83">
            <v>1.18E-2</v>
          </cell>
        </row>
        <row r="84">
          <cell r="A84">
            <v>270825</v>
          </cell>
          <cell r="B84" t="str">
            <v>5134</v>
          </cell>
          <cell r="C84" t="str">
            <v>COCA-COLA LIGHT PET 1.5L X8</v>
          </cell>
          <cell r="D84" t="str">
            <v>COCA-COLA LIGHT PET 1.5L X8</v>
          </cell>
          <cell r="E84" t="str">
            <v>Coca-Cola Light</v>
          </cell>
          <cell r="F84" t="str">
            <v/>
          </cell>
          <cell r="G84" t="str">
            <v>PET</v>
          </cell>
          <cell r="H84" t="str">
            <v xml:space="preserve"> %</v>
          </cell>
          <cell r="I84" t="str">
            <v>8 x 1.5L</v>
          </cell>
          <cell r="J84" t="str">
            <v/>
          </cell>
          <cell r="K84">
            <v>8</v>
          </cell>
          <cell r="L84" t="str">
            <v>6% - 3%</v>
          </cell>
          <cell r="M84" t="str">
            <v>6</v>
          </cell>
          <cell r="N84" t="str">
            <v>M</v>
          </cell>
          <cell r="O84" t="str">
            <v>0</v>
          </cell>
          <cell r="P84">
            <v>1.5</v>
          </cell>
          <cell r="Q84" t="str">
            <v>5449000050212</v>
          </cell>
          <cell r="R84" t="str">
            <v>9.48 x 9.48 x 31.3</v>
          </cell>
          <cell r="S84">
            <v>1.4970000000000001</v>
          </cell>
          <cell r="T84">
            <v>1.54</v>
          </cell>
          <cell r="U84">
            <v>0</v>
          </cell>
          <cell r="V84" t="str">
            <v>#REF!</v>
          </cell>
          <cell r="W84" t="str">
            <v>PET</v>
          </cell>
          <cell r="X84" t="str">
            <v>5449000107206</v>
          </cell>
          <cell r="Y84" t="str">
            <v>37.9 x 18.95 x 31.6</v>
          </cell>
          <cell r="Z84">
            <v>11.974</v>
          </cell>
          <cell r="AA84">
            <v>12.351000000000001</v>
          </cell>
          <cell r="AB84">
            <v>0</v>
          </cell>
          <cell r="AC84" t="str">
            <v>8 x 1.5L</v>
          </cell>
          <cell r="AD84" t="str">
            <v>SHRINK</v>
          </cell>
          <cell r="AE84" t="str">
            <v>5449000107206</v>
          </cell>
          <cell r="AF84" t="str">
            <v>37.9 x 18.95 x 31.6</v>
          </cell>
          <cell r="AG84">
            <v>11.974</v>
          </cell>
          <cell r="AH84">
            <v>12.351000000000001</v>
          </cell>
          <cell r="AI84">
            <v>0</v>
          </cell>
          <cell r="AJ84">
            <v>15</v>
          </cell>
          <cell r="AK84">
            <v>5</v>
          </cell>
          <cell r="AL84">
            <v>75</v>
          </cell>
          <cell r="AM84">
            <v>1200</v>
          </cell>
          <cell r="AN84">
            <v>1000</v>
          </cell>
          <cell r="AO84">
            <v>1732</v>
          </cell>
          <cell r="AP84">
            <v>898.05</v>
          </cell>
          <cell r="AQ84">
            <v>955.06700000000001</v>
          </cell>
          <cell r="AR84">
            <v>2</v>
          </cell>
          <cell r="AS84">
            <v>0</v>
          </cell>
          <cell r="AT84" t="str">
            <v>Industrial IPP</v>
          </cell>
          <cell r="AU84" t="str">
            <v>5449000703002</v>
          </cell>
          <cell r="AV84" t="str">
            <v>ANT</v>
          </cell>
          <cell r="AW84" t="str">
            <v/>
          </cell>
          <cell r="AX84" t="str">
            <v/>
          </cell>
          <cell r="AY84" t="str">
            <v/>
          </cell>
          <cell r="AZ84" t="str">
            <v/>
          </cell>
          <cell r="BA84" t="str">
            <v/>
          </cell>
          <cell r="BB84" t="str">
            <v/>
          </cell>
          <cell r="BC84" t="str">
            <v/>
          </cell>
          <cell r="BD84" t="str">
            <v/>
          </cell>
          <cell r="BE84" t="str">
            <v>BeLux</v>
          </cell>
          <cell r="BF84" t="str">
            <v/>
          </cell>
          <cell r="BG84" t="str">
            <v>PSS-18229</v>
          </cell>
          <cell r="BH84" t="str">
            <v>22021000</v>
          </cell>
          <cell r="BI84" t="str">
            <v>BE</v>
          </cell>
          <cell r="BJ84" t="str">
            <v/>
          </cell>
          <cell r="BK84" t="str">
            <v>ZD</v>
          </cell>
          <cell r="BL84" t="str">
            <v>56</v>
          </cell>
          <cell r="BM84">
            <v>3.9438000000000001E-2</v>
          </cell>
        </row>
        <row r="85">
          <cell r="A85">
            <v>270826</v>
          </cell>
          <cell r="B85" t="str">
            <v>5135</v>
          </cell>
          <cell r="C85" t="str">
            <v>COCA-COLA ZERO PET 1.5L X8</v>
          </cell>
          <cell r="D85" t="str">
            <v>COCA-COLA ZERO PET 1.5L X8</v>
          </cell>
          <cell r="E85" t="str">
            <v>Coca-Cola Zero</v>
          </cell>
          <cell r="F85" t="str">
            <v/>
          </cell>
          <cell r="G85" t="str">
            <v>PET</v>
          </cell>
          <cell r="H85" t="str">
            <v xml:space="preserve"> %</v>
          </cell>
          <cell r="I85" t="str">
            <v>8 x 1.5L</v>
          </cell>
          <cell r="J85" t="str">
            <v/>
          </cell>
          <cell r="K85">
            <v>8</v>
          </cell>
          <cell r="L85" t="str">
            <v>6% - 3%</v>
          </cell>
          <cell r="M85" t="str">
            <v>6</v>
          </cell>
          <cell r="N85" t="str">
            <v>M</v>
          </cell>
          <cell r="O85" t="str">
            <v>0</v>
          </cell>
          <cell r="P85">
            <v>1.5</v>
          </cell>
          <cell r="Q85" t="str">
            <v>5449000133335</v>
          </cell>
          <cell r="R85" t="str">
            <v>9.48 x 9.48 x 31.3</v>
          </cell>
          <cell r="S85">
            <v>1.4970000000000001</v>
          </cell>
          <cell r="T85">
            <v>1.54</v>
          </cell>
          <cell r="U85">
            <v>0</v>
          </cell>
          <cell r="V85" t="str">
            <v>#REF!</v>
          </cell>
          <cell r="W85" t="str">
            <v>PET</v>
          </cell>
          <cell r="X85" t="str">
            <v>5449000180667</v>
          </cell>
          <cell r="Y85" t="str">
            <v>37.9 x 18.95 x 31.6</v>
          </cell>
          <cell r="Z85">
            <v>11.976000000000001</v>
          </cell>
          <cell r="AA85">
            <v>12.353</v>
          </cell>
          <cell r="AB85">
            <v>0</v>
          </cell>
          <cell r="AC85" t="str">
            <v>8 x 1.5L</v>
          </cell>
          <cell r="AD85" t="str">
            <v>SHRINK</v>
          </cell>
          <cell r="AE85" t="str">
            <v>5449000180667</v>
          </cell>
          <cell r="AF85" t="str">
            <v>37.9 x 18.95 x 31.6</v>
          </cell>
          <cell r="AG85">
            <v>11.976000000000001</v>
          </cell>
          <cell r="AH85">
            <v>12.353</v>
          </cell>
          <cell r="AI85">
            <v>0</v>
          </cell>
          <cell r="AJ85">
            <v>15</v>
          </cell>
          <cell r="AK85">
            <v>5</v>
          </cell>
          <cell r="AL85">
            <v>75</v>
          </cell>
          <cell r="AM85">
            <v>1200</v>
          </cell>
          <cell r="AN85">
            <v>1000</v>
          </cell>
          <cell r="AO85">
            <v>1732</v>
          </cell>
          <cell r="AP85">
            <v>898.2</v>
          </cell>
          <cell r="AQ85">
            <v>955.24699999999996</v>
          </cell>
          <cell r="AR85">
            <v>2</v>
          </cell>
          <cell r="AS85">
            <v>0</v>
          </cell>
          <cell r="AT85" t="str">
            <v>Industrial IPP</v>
          </cell>
          <cell r="AU85" t="str">
            <v>5449000702999</v>
          </cell>
          <cell r="AV85" t="str">
            <v>ANT</v>
          </cell>
          <cell r="AW85" t="str">
            <v/>
          </cell>
          <cell r="AX85" t="str">
            <v/>
          </cell>
          <cell r="AY85" t="str">
            <v/>
          </cell>
          <cell r="AZ85" t="str">
            <v/>
          </cell>
          <cell r="BA85" t="str">
            <v/>
          </cell>
          <cell r="BB85" t="str">
            <v/>
          </cell>
          <cell r="BC85" t="str">
            <v/>
          </cell>
          <cell r="BD85" t="str">
            <v/>
          </cell>
          <cell r="BE85" t="str">
            <v>BeLux</v>
          </cell>
          <cell r="BF85" t="str">
            <v/>
          </cell>
          <cell r="BG85" t="str">
            <v>PSS-18229</v>
          </cell>
          <cell r="BH85" t="str">
            <v>22021000</v>
          </cell>
          <cell r="BI85" t="str">
            <v>BE</v>
          </cell>
          <cell r="BJ85" t="str">
            <v/>
          </cell>
          <cell r="BK85" t="str">
            <v>ZD</v>
          </cell>
          <cell r="BL85" t="str">
            <v>56</v>
          </cell>
          <cell r="BM85">
            <v>3.9438000000000001E-2</v>
          </cell>
        </row>
        <row r="86">
          <cell r="A86">
            <v>270827</v>
          </cell>
          <cell r="B86" t="str">
            <v>2081</v>
          </cell>
          <cell r="C86" t="str">
            <v>COCA-COLA BLIK 0.33L X30 SLEEK</v>
          </cell>
          <cell r="D86" t="str">
            <v>COCA-COLA BOITE 0.33L X30 SLEEK</v>
          </cell>
          <cell r="E86" t="str">
            <v>Coca-Cola</v>
          </cell>
          <cell r="F86" t="str">
            <v/>
          </cell>
          <cell r="G86" t="str">
            <v>SLEEKCAN</v>
          </cell>
          <cell r="H86" t="str">
            <v xml:space="preserve"> %</v>
          </cell>
          <cell r="I86" t="str">
            <v>30 x 0.33L</v>
          </cell>
          <cell r="J86" t="str">
            <v/>
          </cell>
          <cell r="K86">
            <v>30</v>
          </cell>
          <cell r="L86" t="str">
            <v>6% - 3%</v>
          </cell>
          <cell r="M86" t="str">
            <v>12</v>
          </cell>
          <cell r="N86" t="str">
            <v>M</v>
          </cell>
          <cell r="O86" t="str">
            <v>0</v>
          </cell>
          <cell r="P86">
            <v>0.33</v>
          </cell>
          <cell r="Q86" t="str">
            <v>5000112638769</v>
          </cell>
          <cell r="R86" t="str">
            <v>5.85 x 5.85 x 14.55</v>
          </cell>
          <cell r="S86">
            <v>0.34300000000000003</v>
          </cell>
          <cell r="T86">
            <v>0.35499999999999998</v>
          </cell>
          <cell r="U86">
            <v>0</v>
          </cell>
          <cell r="V86" t="str">
            <v>1 x 0.33L</v>
          </cell>
          <cell r="W86" t="str">
            <v>CAN</v>
          </cell>
          <cell r="X86" t="str">
            <v>5000112638769</v>
          </cell>
          <cell r="Y86" t="str">
            <v>5.85 x 5.85 x 14.55</v>
          </cell>
          <cell r="Z86">
            <v>0.34300000000000003</v>
          </cell>
          <cell r="AA86">
            <v>0.35499999999999998</v>
          </cell>
          <cell r="AB86">
            <v>0</v>
          </cell>
          <cell r="AC86" t="str">
            <v>30 x 0.33L</v>
          </cell>
          <cell r="AD86" t="str">
            <v>TRAY WITH SHRINK</v>
          </cell>
          <cell r="AE86" t="str">
            <v>5449000189509</v>
          </cell>
          <cell r="AF86" t="str">
            <v>35.35 x 29.35 x 14.7</v>
          </cell>
          <cell r="AG86">
            <v>10.282</v>
          </cell>
          <cell r="AH86">
            <v>10.739000000000001</v>
          </cell>
          <cell r="AI86">
            <v>0</v>
          </cell>
          <cell r="AJ86">
            <v>11</v>
          </cell>
          <cell r="AK86">
            <v>9</v>
          </cell>
          <cell r="AL86">
            <v>99</v>
          </cell>
          <cell r="AM86">
            <v>1200</v>
          </cell>
          <cell r="AN86">
            <v>1000</v>
          </cell>
          <cell r="AO86">
            <v>1486</v>
          </cell>
          <cell r="AP86">
            <v>1017.918</v>
          </cell>
          <cell r="AQ86">
            <v>1093.68</v>
          </cell>
          <cell r="AR86">
            <v>3</v>
          </cell>
          <cell r="AS86">
            <v>0</v>
          </cell>
          <cell r="AT86" t="str">
            <v>CHEP</v>
          </cell>
          <cell r="AU86" t="str">
            <v>5449000702319</v>
          </cell>
          <cell r="AV86" t="str">
            <v/>
          </cell>
          <cell r="AW86" t="str">
            <v>GHE</v>
          </cell>
          <cell r="AX86" t="str">
            <v/>
          </cell>
          <cell r="AY86" t="str">
            <v/>
          </cell>
          <cell r="AZ86" t="str">
            <v/>
          </cell>
          <cell r="BA86" t="str">
            <v/>
          </cell>
          <cell r="BB86" t="str">
            <v>GRI</v>
          </cell>
          <cell r="BC86" t="str">
            <v/>
          </cell>
          <cell r="BD86" t="str">
            <v/>
          </cell>
          <cell r="BE86" t="str">
            <v>BeLux</v>
          </cell>
          <cell r="BF86" t="str">
            <v/>
          </cell>
          <cell r="BG86" t="str">
            <v>PSS-18130</v>
          </cell>
          <cell r="BH86" t="str">
            <v>22021000</v>
          </cell>
          <cell r="BI86" t="str">
            <v>BE</v>
          </cell>
          <cell r="BJ86" t="str">
            <v/>
          </cell>
          <cell r="BK86" t="str">
            <v>ZD</v>
          </cell>
          <cell r="BL86" t="str">
            <v>56</v>
          </cell>
          <cell r="BM86">
            <v>1.18E-2</v>
          </cell>
        </row>
        <row r="87">
          <cell r="A87">
            <v>270829</v>
          </cell>
          <cell r="B87" t="str">
            <v>2083</v>
          </cell>
          <cell r="C87" t="str">
            <v>COCA-COLA ZERO BLIK 0.33L X30 SLEEK STAMP</v>
          </cell>
          <cell r="D87" t="str">
            <v>COCA-COLA ZERO BOITE 0.33L X30 SLEEK STAMP</v>
          </cell>
          <cell r="E87" t="str">
            <v>Coca-Cola Zero</v>
          </cell>
          <cell r="F87" t="str">
            <v/>
          </cell>
          <cell r="G87" t="str">
            <v>SLEEKCAN</v>
          </cell>
          <cell r="H87" t="str">
            <v xml:space="preserve"> %</v>
          </cell>
          <cell r="I87" t="str">
            <v>30 x 0.33L</v>
          </cell>
          <cell r="J87" t="str">
            <v/>
          </cell>
          <cell r="K87">
            <v>30</v>
          </cell>
          <cell r="L87" t="str">
            <v>6% - 3%</v>
          </cell>
          <cell r="M87" t="str">
            <v>6</v>
          </cell>
          <cell r="N87" t="str">
            <v>M</v>
          </cell>
          <cell r="O87" t="str">
            <v>0</v>
          </cell>
          <cell r="P87">
            <v>0.33</v>
          </cell>
          <cell r="Q87" t="str">
            <v>5000112638745</v>
          </cell>
          <cell r="R87" t="str">
            <v>5.85 x 5.85 x 14.55</v>
          </cell>
          <cell r="S87">
            <v>0.32900000000000001</v>
          </cell>
          <cell r="T87">
            <v>0.34100000000000003</v>
          </cell>
          <cell r="U87">
            <v>0</v>
          </cell>
          <cell r="V87" t="str">
            <v>1 x 0.33L</v>
          </cell>
          <cell r="W87" t="str">
            <v>CAN</v>
          </cell>
          <cell r="X87" t="str">
            <v>5000112638745</v>
          </cell>
          <cell r="Y87" t="str">
            <v>5.85 x 5.85 x 14.55</v>
          </cell>
          <cell r="Z87">
            <v>0.32900000000000001</v>
          </cell>
          <cell r="AA87">
            <v>0.34100000000000003</v>
          </cell>
          <cell r="AB87">
            <v>0</v>
          </cell>
          <cell r="AC87" t="str">
            <v>30 x 0.33L</v>
          </cell>
          <cell r="AD87" t="str">
            <v>TRAY WITH SHRINK</v>
          </cell>
          <cell r="AE87" t="str">
            <v>5449000120847</v>
          </cell>
          <cell r="AF87" t="str">
            <v>35.35 x 29.35 x 14.7</v>
          </cell>
          <cell r="AG87">
            <v>9.8800000000000008</v>
          </cell>
          <cell r="AH87">
            <v>10.337</v>
          </cell>
          <cell r="AI87">
            <v>0</v>
          </cell>
          <cell r="AJ87">
            <v>11</v>
          </cell>
          <cell r="AK87">
            <v>9</v>
          </cell>
          <cell r="AL87">
            <v>99</v>
          </cell>
          <cell r="AM87">
            <v>1200</v>
          </cell>
          <cell r="AN87">
            <v>1000</v>
          </cell>
          <cell r="AO87">
            <v>1486</v>
          </cell>
          <cell r="AP87">
            <v>978.12</v>
          </cell>
          <cell r="AQ87">
            <v>1053.8879999999999</v>
          </cell>
          <cell r="AR87">
            <v>3</v>
          </cell>
          <cell r="AS87">
            <v>0</v>
          </cell>
          <cell r="AT87" t="str">
            <v>CHEP</v>
          </cell>
          <cell r="AU87" t="str">
            <v>5449000702296</v>
          </cell>
          <cell r="AV87" t="str">
            <v/>
          </cell>
          <cell r="AW87" t="str">
            <v>GHE</v>
          </cell>
          <cell r="AX87" t="str">
            <v/>
          </cell>
          <cell r="AY87" t="str">
            <v/>
          </cell>
          <cell r="AZ87" t="str">
            <v/>
          </cell>
          <cell r="BA87" t="str">
            <v/>
          </cell>
          <cell r="BB87" t="str">
            <v>GRI</v>
          </cell>
          <cell r="BC87" t="str">
            <v/>
          </cell>
          <cell r="BD87" t="str">
            <v/>
          </cell>
          <cell r="BE87" t="str">
            <v>BeLux</v>
          </cell>
          <cell r="BF87" t="str">
            <v/>
          </cell>
          <cell r="BG87" t="str">
            <v>PSS-18130</v>
          </cell>
          <cell r="BH87" t="str">
            <v>22021000</v>
          </cell>
          <cell r="BI87" t="str">
            <v>BE</v>
          </cell>
          <cell r="BJ87" t="str">
            <v/>
          </cell>
          <cell r="BK87" t="str">
            <v>ZD</v>
          </cell>
          <cell r="BL87" t="str">
            <v>56</v>
          </cell>
          <cell r="BM87">
            <v>1.18E-2</v>
          </cell>
        </row>
        <row r="88">
          <cell r="A88">
            <v>271060</v>
          </cell>
          <cell r="B88" t="str">
            <v>5136</v>
          </cell>
          <cell r="C88" t="str">
            <v>FANTA SINAAS PET 1.5L X6 5 LAYERS</v>
          </cell>
          <cell r="D88" t="str">
            <v>FANTA ORANGE PET 1.5L X6 5 LAYERS</v>
          </cell>
          <cell r="E88" t="str">
            <v>Fanta</v>
          </cell>
          <cell r="F88" t="str">
            <v>Orange</v>
          </cell>
          <cell r="G88" t="str">
            <v>PET</v>
          </cell>
          <cell r="H88" t="str">
            <v xml:space="preserve"> %</v>
          </cell>
          <cell r="I88" t="str">
            <v>6 x 1.5L</v>
          </cell>
          <cell r="J88" t="str">
            <v/>
          </cell>
          <cell r="K88">
            <v>6</v>
          </cell>
          <cell r="L88" t="str">
            <v>6% - 3%</v>
          </cell>
          <cell r="M88" t="str">
            <v>6</v>
          </cell>
          <cell r="N88" t="str">
            <v>M</v>
          </cell>
          <cell r="O88" t="str">
            <v>0</v>
          </cell>
          <cell r="P88">
            <v>1.5</v>
          </cell>
          <cell r="Q88" t="str">
            <v>5449000052926</v>
          </cell>
          <cell r="R88" t="str">
            <v>9.48 x 9.48 x 31.3</v>
          </cell>
          <cell r="S88">
            <v>1.5649999999999999</v>
          </cell>
          <cell r="T88">
            <v>1.6060000000000001</v>
          </cell>
          <cell r="U88">
            <v>0</v>
          </cell>
          <cell r="V88" t="str">
            <v>6 x 1.5L</v>
          </cell>
          <cell r="W88" t="str">
            <v>SHRINK</v>
          </cell>
          <cell r="X88" t="str">
            <v>5449000053527</v>
          </cell>
          <cell r="Y88" t="str">
            <v>28.43 x 18.95 x 31.6</v>
          </cell>
          <cell r="Z88">
            <v>9.39</v>
          </cell>
          <cell r="AA88">
            <v>9.6519999999999992</v>
          </cell>
          <cell r="AB88">
            <v>0</v>
          </cell>
          <cell r="AC88" t="str">
            <v>6 x 1.5L</v>
          </cell>
          <cell r="AD88" t="str">
            <v>SHRINKWRAPPED</v>
          </cell>
          <cell r="AE88" t="str">
            <v>5449000053527</v>
          </cell>
          <cell r="AF88" t="str">
            <v>28.43 x 18.95 x 31.6</v>
          </cell>
          <cell r="AG88">
            <v>9.39</v>
          </cell>
          <cell r="AH88">
            <v>9.6519999999999992</v>
          </cell>
          <cell r="AI88">
            <v>0</v>
          </cell>
          <cell r="AJ88">
            <v>22</v>
          </cell>
          <cell r="AK88">
            <v>5</v>
          </cell>
          <cell r="AL88">
            <v>110</v>
          </cell>
          <cell r="AM88">
            <v>1200</v>
          </cell>
          <cell r="AN88">
            <v>1043</v>
          </cell>
          <cell r="AO88">
            <v>1732</v>
          </cell>
          <cell r="AP88">
            <v>1032.9000000000001</v>
          </cell>
          <cell r="AQ88">
            <v>1090.479</v>
          </cell>
          <cell r="AR88">
            <v>2</v>
          </cell>
          <cell r="AS88">
            <v>0</v>
          </cell>
          <cell r="AT88" t="str">
            <v>Industrial IPP</v>
          </cell>
          <cell r="AU88" t="str">
            <v>5449000703019</v>
          </cell>
          <cell r="AV88" t="str">
            <v>ANT</v>
          </cell>
          <cell r="AW88" t="str">
            <v/>
          </cell>
          <cell r="AX88" t="str">
            <v/>
          </cell>
          <cell r="AY88" t="str">
            <v/>
          </cell>
          <cell r="AZ88" t="str">
            <v/>
          </cell>
          <cell r="BA88" t="str">
            <v/>
          </cell>
          <cell r="BB88" t="str">
            <v/>
          </cell>
          <cell r="BC88" t="str">
            <v/>
          </cell>
          <cell r="BD88" t="str">
            <v/>
          </cell>
          <cell r="BE88" t="str">
            <v>BeLux</v>
          </cell>
          <cell r="BF88" t="str">
            <v/>
          </cell>
          <cell r="BG88" t="str">
            <v>PSS-18230</v>
          </cell>
          <cell r="BH88" t="str">
            <v>22021000</v>
          </cell>
          <cell r="BI88" t="str">
            <v>BE</v>
          </cell>
          <cell r="BJ88" t="str">
            <v/>
          </cell>
          <cell r="BK88" t="str">
            <v>ZD</v>
          </cell>
          <cell r="BL88" t="str">
            <v>56</v>
          </cell>
          <cell r="BM88">
            <v>3.9348000000000001E-2</v>
          </cell>
        </row>
        <row r="89">
          <cell r="A89">
            <v>271548</v>
          </cell>
          <cell r="B89" t="str">
            <v>3680</v>
          </cell>
          <cell r="C89" t="str">
            <v>ROSPORT MAT GRAPEFRUIT PET 0.50L X6</v>
          </cell>
          <cell r="D89" t="str">
            <v>ROSPORT MAT GRAPEFRUIT PET 0.50L X6</v>
          </cell>
          <cell r="E89" t="str">
            <v>Rosport</v>
          </cell>
          <cell r="F89" t="str">
            <v>Mat Grapefruit</v>
          </cell>
          <cell r="G89" t="str">
            <v>PET</v>
          </cell>
          <cell r="H89" t="str">
            <v xml:space="preserve"> %</v>
          </cell>
          <cell r="I89" t="str">
            <v>6 x 0.5L</v>
          </cell>
          <cell r="J89" t="str">
            <v/>
          </cell>
          <cell r="K89">
            <v>6</v>
          </cell>
          <cell r="L89" t="str">
            <v>6% - 3%</v>
          </cell>
          <cell r="M89" t="str">
            <v>6</v>
          </cell>
          <cell r="N89" t="str">
            <v>M*</v>
          </cell>
          <cell r="O89" t="str">
            <v>3</v>
          </cell>
          <cell r="P89">
            <v>0.5</v>
          </cell>
          <cell r="Q89" t="str">
            <v>5450038560550</v>
          </cell>
          <cell r="R89" t="str">
            <v>6.55 x 6.55 x 23.7</v>
          </cell>
          <cell r="S89">
            <v>0.499</v>
          </cell>
          <cell r="T89">
            <v>0.52200000000000002</v>
          </cell>
          <cell r="U89">
            <v>0</v>
          </cell>
          <cell r="V89" t="str">
            <v>6 x 0.5L</v>
          </cell>
          <cell r="W89" t="str">
            <v>SHRINK</v>
          </cell>
          <cell r="X89" t="str">
            <v>5450038560659</v>
          </cell>
          <cell r="Y89" t="str">
            <v>19.65 x 13.1 x 23.7</v>
          </cell>
          <cell r="Z89">
            <v>2.9940000000000002</v>
          </cell>
          <cell r="AA89">
            <v>3.1419999999999999</v>
          </cell>
          <cell r="AB89">
            <v>0</v>
          </cell>
          <cell r="AC89" t="str">
            <v>6 x 0.5L</v>
          </cell>
          <cell r="AD89" t="str">
            <v>SHRINKWRAPPED</v>
          </cell>
          <cell r="AE89" t="str">
            <v>5450038560659</v>
          </cell>
          <cell r="AF89" t="str">
            <v>19.65 x 13.1 x 23.7</v>
          </cell>
          <cell r="AG89">
            <v>2.9940000000000002</v>
          </cell>
          <cell r="AH89">
            <v>3.1419999999999999</v>
          </cell>
          <cell r="AI89">
            <v>0</v>
          </cell>
          <cell r="AJ89">
            <v>36</v>
          </cell>
          <cell r="AK89">
            <v>6</v>
          </cell>
          <cell r="AL89">
            <v>216</v>
          </cell>
          <cell r="AM89">
            <v>1200</v>
          </cell>
          <cell r="AN89">
            <v>800</v>
          </cell>
          <cell r="AO89">
            <v>1600</v>
          </cell>
          <cell r="AP89">
            <v>646.70399999999995</v>
          </cell>
          <cell r="AQ89">
            <v>704.09</v>
          </cell>
          <cell r="AR89">
            <v>2</v>
          </cell>
          <cell r="AS89">
            <v>0</v>
          </cell>
          <cell r="AT89" t="str">
            <v>EURO CHEP</v>
          </cell>
          <cell r="AU89" t="str">
            <v>5450038964556</v>
          </cell>
          <cell r="AV89" t="str">
            <v/>
          </cell>
          <cell r="AW89" t="str">
            <v/>
          </cell>
          <cell r="AX89" t="str">
            <v/>
          </cell>
          <cell r="AY89" t="str">
            <v/>
          </cell>
          <cell r="AZ89" t="str">
            <v/>
          </cell>
          <cell r="BA89" t="str">
            <v/>
          </cell>
          <cell r="BB89" t="str">
            <v/>
          </cell>
          <cell r="BC89" t="str">
            <v>Rosport (ROSP)</v>
          </cell>
          <cell r="BD89" t="str">
            <v/>
          </cell>
          <cell r="BE89" t="str">
            <v>Luxembourg</v>
          </cell>
          <cell r="BF89" t="str">
            <v>DF26131BE</v>
          </cell>
          <cell r="BG89" t="str">
            <v>PSS-07185</v>
          </cell>
          <cell r="BH89" t="str">
            <v>22021000</v>
          </cell>
          <cell r="BI89" t="str">
            <v>BE</v>
          </cell>
          <cell r="BJ89" t="str">
            <v/>
          </cell>
          <cell r="BK89" t="str">
            <v>ZD</v>
          </cell>
          <cell r="BL89" t="str">
            <v>56</v>
          </cell>
          <cell r="BM89">
            <v>2.1115500000000002E-2</v>
          </cell>
        </row>
        <row r="90">
          <cell r="A90">
            <v>271947</v>
          </cell>
          <cell r="B90" t="str">
            <v>1210</v>
          </cell>
          <cell r="C90" t="str">
            <v>FANTA SINAAS BLIK 0.33L 4X6 SLEEK</v>
          </cell>
          <cell r="D90" t="str">
            <v>FANTA ORANGE BOITE 0.33L 4X6 SLEEK</v>
          </cell>
          <cell r="E90" t="str">
            <v>Fanta</v>
          </cell>
          <cell r="F90" t="str">
            <v>Orange</v>
          </cell>
          <cell r="G90" t="str">
            <v>SLEEKCAN</v>
          </cell>
          <cell r="H90" t="str">
            <v xml:space="preserve"> %</v>
          </cell>
          <cell r="I90" t="str">
            <v>4 x 6 x 0.33L</v>
          </cell>
          <cell r="J90" t="str">
            <v/>
          </cell>
          <cell r="K90">
            <v>24</v>
          </cell>
          <cell r="L90" t="str">
            <v>6% - 3%</v>
          </cell>
          <cell r="M90" t="str">
            <v>12</v>
          </cell>
          <cell r="N90" t="str">
            <v>M</v>
          </cell>
          <cell r="O90" t="str">
            <v>0</v>
          </cell>
          <cell r="P90">
            <v>0.33</v>
          </cell>
          <cell r="Q90" t="str">
            <v>5000112638783</v>
          </cell>
          <cell r="R90" t="str">
            <v>5.85 x 5.85 x 14.55</v>
          </cell>
          <cell r="S90">
            <v>0.34399999999999997</v>
          </cell>
          <cell r="T90">
            <v>0.35599999999999998</v>
          </cell>
          <cell r="U90">
            <v>0</v>
          </cell>
          <cell r="V90" t="str">
            <v>6 x 0.33L</v>
          </cell>
          <cell r="W90" t="str">
            <v>SHRINK</v>
          </cell>
          <cell r="X90" t="str">
            <v>5449000218452</v>
          </cell>
          <cell r="Y90" t="str">
            <v>17.55 x 11.7 x 14.55</v>
          </cell>
          <cell r="Z90">
            <v>2.0659999999999998</v>
          </cell>
          <cell r="AA90">
            <v>2.1440000000000001</v>
          </cell>
          <cell r="AB90">
            <v>0</v>
          </cell>
          <cell r="AC90" t="str">
            <v>4 x 6 x 0.33L</v>
          </cell>
          <cell r="AD90" t="str">
            <v>TRAY WITHOUT SHRINK</v>
          </cell>
          <cell r="AE90" t="str">
            <v>5449000242174</v>
          </cell>
          <cell r="AF90" t="str">
            <v>35.8 x 23.7 x 14.75</v>
          </cell>
          <cell r="AG90">
            <v>8.2629999999999999</v>
          </cell>
          <cell r="AH90">
            <v>8.64</v>
          </cell>
          <cell r="AI90">
            <v>0</v>
          </cell>
          <cell r="AJ90">
            <v>13</v>
          </cell>
          <cell r="AK90">
            <v>10</v>
          </cell>
          <cell r="AL90">
            <v>130</v>
          </cell>
          <cell r="AM90">
            <v>1200</v>
          </cell>
          <cell r="AN90">
            <v>1000</v>
          </cell>
          <cell r="AO90">
            <v>1638</v>
          </cell>
          <cell r="AP90">
            <v>1074.19</v>
          </cell>
          <cell r="AQ90">
            <v>1153.4069999999999</v>
          </cell>
          <cell r="AR90">
            <v>3</v>
          </cell>
          <cell r="AS90">
            <v>0</v>
          </cell>
          <cell r="AT90" t="str">
            <v>CHEP</v>
          </cell>
          <cell r="AU90" t="str">
            <v>5449000969071</v>
          </cell>
          <cell r="AV90" t="str">
            <v/>
          </cell>
          <cell r="AW90" t="str">
            <v>GHE</v>
          </cell>
          <cell r="AX90" t="str">
            <v/>
          </cell>
          <cell r="AY90" t="str">
            <v>DON</v>
          </cell>
          <cell r="AZ90" t="str">
            <v/>
          </cell>
          <cell r="BA90" t="str">
            <v/>
          </cell>
          <cell r="BB90" t="str">
            <v/>
          </cell>
          <cell r="BC90" t="str">
            <v/>
          </cell>
          <cell r="BD90" t="str">
            <v/>
          </cell>
          <cell r="BE90" t="str">
            <v>BeLux</v>
          </cell>
          <cell r="BF90" t="str">
            <v/>
          </cell>
          <cell r="BG90" t="str">
            <v>PSS-18120</v>
          </cell>
          <cell r="BH90" t="str">
            <v>22021000</v>
          </cell>
          <cell r="BI90" t="str">
            <v>BE</v>
          </cell>
          <cell r="BJ90" t="str">
            <v/>
          </cell>
          <cell r="BK90" t="str">
            <v>ZD</v>
          </cell>
          <cell r="BL90" t="str">
            <v>56</v>
          </cell>
          <cell r="BM90">
            <v>1.18E-2</v>
          </cell>
        </row>
        <row r="91">
          <cell r="A91">
            <v>271948</v>
          </cell>
          <cell r="B91" t="str">
            <v>1213</v>
          </cell>
          <cell r="C91" t="str">
            <v>FANTA ZERO LEMON BLIK 0.33L 4X6 SLEEK</v>
          </cell>
          <cell r="D91" t="str">
            <v>FANTA ZERO CITRON BOITE 0.33L 4X6 SLEEK</v>
          </cell>
          <cell r="E91" t="str">
            <v>Fanta</v>
          </cell>
          <cell r="F91" t="str">
            <v>Zero Lemon</v>
          </cell>
          <cell r="G91" t="str">
            <v>SLEEKCAN</v>
          </cell>
          <cell r="H91" t="str">
            <v xml:space="preserve"> %</v>
          </cell>
          <cell r="I91" t="str">
            <v>4 x 6 x 0.33L</v>
          </cell>
          <cell r="J91" t="str">
            <v/>
          </cell>
          <cell r="K91">
            <v>24</v>
          </cell>
          <cell r="L91" t="str">
            <v>6% - 3%</v>
          </cell>
          <cell r="M91" t="str">
            <v>6</v>
          </cell>
          <cell r="N91" t="str">
            <v>M</v>
          </cell>
          <cell r="O91" t="str">
            <v>0</v>
          </cell>
          <cell r="P91">
            <v>0.33</v>
          </cell>
          <cell r="Q91" t="str">
            <v>5449000246349</v>
          </cell>
          <cell r="R91" t="str">
            <v>5.85 x 5.85 x 14.55</v>
          </cell>
          <cell r="S91">
            <v>0.33</v>
          </cell>
          <cell r="T91">
            <v>0.34200000000000003</v>
          </cell>
          <cell r="U91">
            <v>0</v>
          </cell>
          <cell r="V91" t="str">
            <v>6 x 0.33L</v>
          </cell>
          <cell r="W91" t="str">
            <v>SHRINK</v>
          </cell>
          <cell r="X91" t="str">
            <v>5449000288509</v>
          </cell>
          <cell r="Y91" t="str">
            <v>17.55 x 11.7 x 14.55</v>
          </cell>
          <cell r="Z91">
            <v>1.98</v>
          </cell>
          <cell r="AA91">
            <v>2.0579999999999998</v>
          </cell>
          <cell r="AB91">
            <v>0</v>
          </cell>
          <cell r="AC91" t="str">
            <v>4 x 6 x 0.33L</v>
          </cell>
          <cell r="AD91" t="str">
            <v>TRAY WITHOUT SHRINK</v>
          </cell>
          <cell r="AE91" t="str">
            <v>5449000289049</v>
          </cell>
          <cell r="AF91" t="str">
            <v>35.8 x 23.7 x 14.75</v>
          </cell>
          <cell r="AG91">
            <v>7.9180000000000001</v>
          </cell>
          <cell r="AH91">
            <v>8.2929999999999993</v>
          </cell>
          <cell r="AI91">
            <v>0</v>
          </cell>
          <cell r="AJ91">
            <v>13</v>
          </cell>
          <cell r="AK91">
            <v>10</v>
          </cell>
          <cell r="AL91">
            <v>130</v>
          </cell>
          <cell r="AM91">
            <v>1200</v>
          </cell>
          <cell r="AN91">
            <v>1000</v>
          </cell>
          <cell r="AO91">
            <v>1638</v>
          </cell>
          <cell r="AP91">
            <v>1029.3399999999999</v>
          </cell>
          <cell r="AQ91">
            <v>1108.5989999999999</v>
          </cell>
          <cell r="AR91">
            <v>3</v>
          </cell>
          <cell r="AS91">
            <v>0</v>
          </cell>
          <cell r="AT91" t="str">
            <v>CHEP</v>
          </cell>
          <cell r="AU91" t="str">
            <v>5449000967091</v>
          </cell>
          <cell r="AV91" t="str">
            <v/>
          </cell>
          <cell r="AW91" t="str">
            <v>GHE</v>
          </cell>
          <cell r="AX91" t="str">
            <v/>
          </cell>
          <cell r="AY91" t="str">
            <v/>
          </cell>
          <cell r="AZ91" t="str">
            <v/>
          </cell>
          <cell r="BA91" t="str">
            <v/>
          </cell>
          <cell r="BB91" t="str">
            <v/>
          </cell>
          <cell r="BC91" t="str">
            <v/>
          </cell>
          <cell r="BD91" t="str">
            <v/>
          </cell>
          <cell r="BE91" t="str">
            <v>BeLux</v>
          </cell>
          <cell r="BF91" t="str">
            <v/>
          </cell>
          <cell r="BG91" t="str">
            <v>PSS-18120</v>
          </cell>
          <cell r="BH91" t="str">
            <v>22021000</v>
          </cell>
          <cell r="BI91" t="str">
            <v>BE</v>
          </cell>
          <cell r="BJ91" t="str">
            <v/>
          </cell>
          <cell r="BK91" t="str">
            <v>ZD</v>
          </cell>
          <cell r="BL91" t="str">
            <v>56</v>
          </cell>
          <cell r="BM91">
            <v>1.18E-2</v>
          </cell>
        </row>
        <row r="92">
          <cell r="A92">
            <v>271949</v>
          </cell>
          <cell r="B92" t="str">
            <v>1207</v>
          </cell>
          <cell r="C92" t="str">
            <v>COCA-COLA BLIK 0.33L 4X6 SLEEK</v>
          </cell>
          <cell r="D92" t="str">
            <v>COCA-COLA BOITE 0.33L 4X6 SLEEK</v>
          </cell>
          <cell r="E92" t="str">
            <v>Coca-Cola</v>
          </cell>
          <cell r="F92" t="str">
            <v/>
          </cell>
          <cell r="G92" t="str">
            <v>SLEEKCAN</v>
          </cell>
          <cell r="H92" t="str">
            <v xml:space="preserve"> %</v>
          </cell>
          <cell r="I92" t="str">
            <v>4 x 6 x 0.33L</v>
          </cell>
          <cell r="J92" t="str">
            <v/>
          </cell>
          <cell r="K92">
            <v>24</v>
          </cell>
          <cell r="L92" t="str">
            <v>6% - 3%</v>
          </cell>
          <cell r="M92" t="str">
            <v>12</v>
          </cell>
          <cell r="N92" t="str">
            <v>M</v>
          </cell>
          <cell r="O92" t="str">
            <v>0</v>
          </cell>
          <cell r="P92">
            <v>0.33</v>
          </cell>
          <cell r="Q92" t="str">
            <v>5000112638769</v>
          </cell>
          <cell r="R92" t="str">
            <v>5.85 x 5.85 x 14.55</v>
          </cell>
          <cell r="S92">
            <v>0.34300000000000003</v>
          </cell>
          <cell r="T92">
            <v>0.35499999999999998</v>
          </cell>
          <cell r="U92">
            <v>0</v>
          </cell>
          <cell r="V92" t="str">
            <v>6 x 0.33L</v>
          </cell>
          <cell r="W92" t="str">
            <v>SHRINK</v>
          </cell>
          <cell r="X92" t="str">
            <v>5449000217189</v>
          </cell>
          <cell r="Y92" t="str">
            <v>17.55 x 11.7 x 14.55</v>
          </cell>
          <cell r="Z92">
            <v>2.0569999999999999</v>
          </cell>
          <cell r="AA92">
            <v>2.1339999999999999</v>
          </cell>
          <cell r="AB92">
            <v>0</v>
          </cell>
          <cell r="AC92" t="str">
            <v>4 x 6 x 0.33L</v>
          </cell>
          <cell r="AD92" t="str">
            <v>TRAY WITHOUT SHRINK</v>
          </cell>
          <cell r="AE92" t="str">
            <v>5449000242143</v>
          </cell>
          <cell r="AF92" t="str">
            <v>35.8 x 23.7 x 14.75</v>
          </cell>
          <cell r="AG92">
            <v>8.2260000000000009</v>
          </cell>
          <cell r="AH92">
            <v>8.6010000000000009</v>
          </cell>
          <cell r="AI92">
            <v>0</v>
          </cell>
          <cell r="AJ92">
            <v>13</v>
          </cell>
          <cell r="AK92">
            <v>10</v>
          </cell>
          <cell r="AL92">
            <v>130</v>
          </cell>
          <cell r="AM92">
            <v>1200</v>
          </cell>
          <cell r="AN92">
            <v>1000</v>
          </cell>
          <cell r="AO92">
            <v>1638</v>
          </cell>
          <cell r="AP92">
            <v>1069.3800000000001</v>
          </cell>
          <cell r="AQ92">
            <v>1148.548</v>
          </cell>
          <cell r="AR92">
            <v>3</v>
          </cell>
          <cell r="AS92">
            <v>0</v>
          </cell>
          <cell r="AT92" t="str">
            <v>CHEP</v>
          </cell>
          <cell r="AU92" t="str">
            <v>5449000966933</v>
          </cell>
          <cell r="AV92" t="str">
            <v/>
          </cell>
          <cell r="AW92" t="str">
            <v>GHE</v>
          </cell>
          <cell r="AX92" t="str">
            <v>DUN</v>
          </cell>
          <cell r="AY92" t="str">
            <v>DON</v>
          </cell>
          <cell r="AZ92" t="str">
            <v/>
          </cell>
          <cell r="BA92" t="str">
            <v/>
          </cell>
          <cell r="BB92" t="str">
            <v/>
          </cell>
          <cell r="BC92" t="str">
            <v/>
          </cell>
          <cell r="BD92" t="str">
            <v/>
          </cell>
          <cell r="BE92" t="str">
            <v>BeLux</v>
          </cell>
          <cell r="BF92" t="str">
            <v/>
          </cell>
          <cell r="BG92" t="str">
            <v>PSS-18120</v>
          </cell>
          <cell r="BH92" t="str">
            <v>22021000</v>
          </cell>
          <cell r="BI92" t="str">
            <v>BE</v>
          </cell>
          <cell r="BJ92" t="str">
            <v/>
          </cell>
          <cell r="BK92" t="str">
            <v>ZD</v>
          </cell>
          <cell r="BL92" t="str">
            <v>56</v>
          </cell>
          <cell r="BM92">
            <v>1.18E-2</v>
          </cell>
        </row>
        <row r="93">
          <cell r="A93">
            <v>271950</v>
          </cell>
          <cell r="B93" t="str">
            <v>1214</v>
          </cell>
          <cell r="C93" t="str">
            <v>FANTA EXOTIC BLIK 0.33L 4X6 SLEEK</v>
          </cell>
          <cell r="D93" t="str">
            <v>FANTA EXOTIC BOITE 0.33L 4X6 SLEEK</v>
          </cell>
          <cell r="E93" t="str">
            <v>Fanta</v>
          </cell>
          <cell r="F93" t="str">
            <v>Exotic</v>
          </cell>
          <cell r="G93" t="str">
            <v>SLEEKCAN</v>
          </cell>
          <cell r="H93" t="str">
            <v xml:space="preserve"> %</v>
          </cell>
          <cell r="I93" t="str">
            <v>4 x 6 x 0.33L</v>
          </cell>
          <cell r="J93" t="str">
            <v/>
          </cell>
          <cell r="K93">
            <v>24</v>
          </cell>
          <cell r="L93" t="str">
            <v>6% - 3%</v>
          </cell>
          <cell r="M93" t="str">
            <v>12</v>
          </cell>
          <cell r="N93" t="str">
            <v>M</v>
          </cell>
          <cell r="O93" t="str">
            <v>0</v>
          </cell>
          <cell r="P93">
            <v>0.33</v>
          </cell>
          <cell r="Q93" t="str">
            <v>5449000220981</v>
          </cell>
          <cell r="R93" t="str">
            <v>5.85 x 5.85 x 14.55</v>
          </cell>
          <cell r="S93">
            <v>0.33700000000000002</v>
          </cell>
          <cell r="T93">
            <v>0.34899999999999998</v>
          </cell>
          <cell r="U93">
            <v>0</v>
          </cell>
          <cell r="V93" t="str">
            <v>6 x 0.33L</v>
          </cell>
          <cell r="W93" t="str">
            <v>SHRINK</v>
          </cell>
          <cell r="X93" t="str">
            <v>5449000288660</v>
          </cell>
          <cell r="Y93" t="str">
            <v>17.55 x 11.7 x 14.55</v>
          </cell>
          <cell r="Z93">
            <v>2.0249999999999999</v>
          </cell>
          <cell r="AA93">
            <v>2.1030000000000002</v>
          </cell>
          <cell r="AB93">
            <v>0</v>
          </cell>
          <cell r="AC93" t="str">
            <v>4 x 6 x 0.33L</v>
          </cell>
          <cell r="AD93" t="str">
            <v>TRAY WITHOUT SHRINK</v>
          </cell>
          <cell r="AE93" t="str">
            <v>5449000288677</v>
          </cell>
          <cell r="AF93" t="str">
            <v>35.8 x 23.7 x 14.75</v>
          </cell>
          <cell r="AG93">
            <v>8.0990000000000002</v>
          </cell>
          <cell r="AH93">
            <v>8.4740000000000002</v>
          </cell>
          <cell r="AI93">
            <v>0</v>
          </cell>
          <cell r="AJ93">
            <v>13</v>
          </cell>
          <cell r="AK93">
            <v>10</v>
          </cell>
          <cell r="AL93">
            <v>130</v>
          </cell>
          <cell r="AM93">
            <v>1200</v>
          </cell>
          <cell r="AN93">
            <v>1000</v>
          </cell>
          <cell r="AO93">
            <v>1638</v>
          </cell>
          <cell r="AP93">
            <v>1052.8699999999999</v>
          </cell>
          <cell r="AQ93">
            <v>1132.0740000000001</v>
          </cell>
          <cell r="AR93">
            <v>3</v>
          </cell>
          <cell r="AS93">
            <v>0</v>
          </cell>
          <cell r="AT93" t="str">
            <v>CHEP</v>
          </cell>
          <cell r="AU93" t="str">
            <v>5449000972606</v>
          </cell>
          <cell r="AV93" t="str">
            <v/>
          </cell>
          <cell r="AW93" t="str">
            <v>GHE</v>
          </cell>
          <cell r="AX93" t="str">
            <v/>
          </cell>
          <cell r="AY93" t="str">
            <v/>
          </cell>
          <cell r="AZ93" t="str">
            <v/>
          </cell>
          <cell r="BA93" t="str">
            <v/>
          </cell>
          <cell r="BB93" t="str">
            <v/>
          </cell>
          <cell r="BC93" t="str">
            <v/>
          </cell>
          <cell r="BD93" t="str">
            <v/>
          </cell>
          <cell r="BE93" t="str">
            <v>BeLux</v>
          </cell>
          <cell r="BF93" t="str">
            <v/>
          </cell>
          <cell r="BG93" t="str">
            <v>PSS-18120</v>
          </cell>
          <cell r="BH93" t="str">
            <v>22021000</v>
          </cell>
          <cell r="BI93" t="str">
            <v>BE</v>
          </cell>
          <cell r="BJ93" t="str">
            <v/>
          </cell>
          <cell r="BK93" t="str">
            <v>ZD</v>
          </cell>
          <cell r="BL93" t="str">
            <v>56</v>
          </cell>
          <cell r="BM93">
            <v>1.18E-2</v>
          </cell>
        </row>
        <row r="94">
          <cell r="A94">
            <v>271951</v>
          </cell>
          <cell r="B94" t="str">
            <v>1211</v>
          </cell>
          <cell r="C94" t="str">
            <v>FANTA ZERO ORANGE BLIK 0.33L 4X6 SLEEK</v>
          </cell>
          <cell r="D94" t="str">
            <v>FANTA ZERO ORANGE BOITE 0.33L 4X6 SLEEK</v>
          </cell>
          <cell r="E94" t="str">
            <v>Fanta</v>
          </cell>
          <cell r="F94" t="str">
            <v>Zero Orange</v>
          </cell>
          <cell r="G94" t="str">
            <v>SLEEKCAN</v>
          </cell>
          <cell r="H94" t="str">
            <v xml:space="preserve"> %</v>
          </cell>
          <cell r="I94" t="str">
            <v>4 x 6 x 0.33L</v>
          </cell>
          <cell r="J94" t="str">
            <v/>
          </cell>
          <cell r="K94">
            <v>24</v>
          </cell>
          <cell r="L94" t="str">
            <v>6% - 3%</v>
          </cell>
          <cell r="M94" t="str">
            <v>6</v>
          </cell>
          <cell r="N94" t="str">
            <v>M</v>
          </cell>
          <cell r="O94" t="str">
            <v>0</v>
          </cell>
          <cell r="P94">
            <v>0.33</v>
          </cell>
          <cell r="Q94" t="str">
            <v>5449000235367</v>
          </cell>
          <cell r="R94" t="str">
            <v>5.85 x 5.85 x 14.55</v>
          </cell>
          <cell r="S94">
            <v>0.33</v>
          </cell>
          <cell r="T94">
            <v>0.34200000000000003</v>
          </cell>
          <cell r="U94">
            <v>0</v>
          </cell>
          <cell r="V94" t="str">
            <v>6 x 0.33L</v>
          </cell>
          <cell r="W94" t="str">
            <v>SHRINK</v>
          </cell>
          <cell r="X94" t="str">
            <v>5449000235374</v>
          </cell>
          <cell r="Y94" t="str">
            <v>17.55 x 11.7 x 14.55</v>
          </cell>
          <cell r="Z94">
            <v>1.982</v>
          </cell>
          <cell r="AA94">
            <v>2.06</v>
          </cell>
          <cell r="AB94">
            <v>0</v>
          </cell>
          <cell r="AC94" t="str">
            <v>4 x 6 x 0.33L</v>
          </cell>
          <cell r="AD94" t="str">
            <v>TRAY WITHOUT SHRINK</v>
          </cell>
          <cell r="AE94" t="str">
            <v>5449000288530</v>
          </cell>
          <cell r="AF94" t="str">
            <v>35.8 x 23.7 x 14.75</v>
          </cell>
          <cell r="AG94">
            <v>7.9290000000000003</v>
          </cell>
          <cell r="AH94">
            <v>8.3040000000000003</v>
          </cell>
          <cell r="AI94">
            <v>0</v>
          </cell>
          <cell r="AJ94">
            <v>13</v>
          </cell>
          <cell r="AK94">
            <v>10</v>
          </cell>
          <cell r="AL94">
            <v>130</v>
          </cell>
          <cell r="AM94">
            <v>1200</v>
          </cell>
          <cell r="AN94">
            <v>1000</v>
          </cell>
          <cell r="AO94">
            <v>1638</v>
          </cell>
          <cell r="AP94">
            <v>1030.77</v>
          </cell>
          <cell r="AQ94">
            <v>1109.9380000000001</v>
          </cell>
          <cell r="AR94">
            <v>3</v>
          </cell>
          <cell r="AS94">
            <v>0</v>
          </cell>
          <cell r="AT94" t="str">
            <v>CHEP</v>
          </cell>
          <cell r="AU94" t="str">
            <v>5449000968586</v>
          </cell>
          <cell r="AV94" t="str">
            <v/>
          </cell>
          <cell r="AW94" t="str">
            <v>GHE</v>
          </cell>
          <cell r="AX94" t="str">
            <v/>
          </cell>
          <cell r="AY94" t="str">
            <v>DON</v>
          </cell>
          <cell r="AZ94" t="str">
            <v/>
          </cell>
          <cell r="BA94" t="str">
            <v/>
          </cell>
          <cell r="BB94" t="str">
            <v/>
          </cell>
          <cell r="BC94" t="str">
            <v/>
          </cell>
          <cell r="BD94" t="str">
            <v/>
          </cell>
          <cell r="BE94" t="str">
            <v>BeLux</v>
          </cell>
          <cell r="BF94" t="str">
            <v/>
          </cell>
          <cell r="BG94" t="str">
            <v>PSS-18120</v>
          </cell>
          <cell r="BH94" t="str">
            <v>22021000</v>
          </cell>
          <cell r="BI94" t="str">
            <v>BE</v>
          </cell>
          <cell r="BJ94" t="str">
            <v/>
          </cell>
          <cell r="BK94" t="str">
            <v>ZD</v>
          </cell>
          <cell r="BL94" t="str">
            <v>56</v>
          </cell>
          <cell r="BM94">
            <v>1.18E-2</v>
          </cell>
        </row>
        <row r="95">
          <cell r="A95">
            <v>271952</v>
          </cell>
          <cell r="B95" t="str">
            <v>1208</v>
          </cell>
          <cell r="C95" t="str">
            <v>COCA-COLA LIGHT BLIK 0.33L 4X6 SLEEK</v>
          </cell>
          <cell r="D95" t="str">
            <v>COCA-COLA LIGHT BOITE 0.33L 4X6 SLEEK</v>
          </cell>
          <cell r="E95" t="str">
            <v>Coca-Cola Light</v>
          </cell>
          <cell r="F95" t="str">
            <v/>
          </cell>
          <cell r="G95" t="str">
            <v>SLEEKCAN</v>
          </cell>
          <cell r="H95" t="str">
            <v xml:space="preserve"> %</v>
          </cell>
          <cell r="I95" t="str">
            <v>4 x 6 x 0.33L</v>
          </cell>
          <cell r="J95" t="str">
            <v/>
          </cell>
          <cell r="K95">
            <v>24</v>
          </cell>
          <cell r="L95" t="str">
            <v>6% - 3%</v>
          </cell>
          <cell r="M95" t="str">
            <v>6</v>
          </cell>
          <cell r="N95" t="str">
            <v>M</v>
          </cell>
          <cell r="O95" t="str">
            <v>0</v>
          </cell>
          <cell r="P95">
            <v>0.33</v>
          </cell>
          <cell r="Q95" t="str">
            <v>5449000214812</v>
          </cell>
          <cell r="R95" t="str">
            <v>5.85 x 5.85 x 14.55</v>
          </cell>
          <cell r="S95">
            <v>0.32900000000000001</v>
          </cell>
          <cell r="T95">
            <v>0.34100000000000003</v>
          </cell>
          <cell r="U95">
            <v>0</v>
          </cell>
          <cell r="V95" t="str">
            <v>6 x 0.33L</v>
          </cell>
          <cell r="W95" t="str">
            <v>SHRINK</v>
          </cell>
          <cell r="X95" t="str">
            <v>5449000217172</v>
          </cell>
          <cell r="Y95" t="str">
            <v>17.55 x 11.7 x 14.55</v>
          </cell>
          <cell r="Z95">
            <v>1.976</v>
          </cell>
          <cell r="AA95">
            <v>2.0539999999999998</v>
          </cell>
          <cell r="AB95">
            <v>0</v>
          </cell>
          <cell r="AC95" t="str">
            <v>4 x 6 x 0.33L</v>
          </cell>
          <cell r="AD95" t="str">
            <v>TRAY WITHOUT SHRINK</v>
          </cell>
          <cell r="AE95" t="str">
            <v>5449000242167</v>
          </cell>
          <cell r="AF95" t="str">
            <v>35.8 x 23.7 x 14.75</v>
          </cell>
          <cell r="AG95">
            <v>7.9029999999999996</v>
          </cell>
          <cell r="AH95">
            <v>8.2780000000000005</v>
          </cell>
          <cell r="AI95">
            <v>0</v>
          </cell>
          <cell r="AJ95">
            <v>13</v>
          </cell>
          <cell r="AK95">
            <v>10</v>
          </cell>
          <cell r="AL95">
            <v>130</v>
          </cell>
          <cell r="AM95">
            <v>1200</v>
          </cell>
          <cell r="AN95">
            <v>1000</v>
          </cell>
          <cell r="AO95">
            <v>1638</v>
          </cell>
          <cell r="AP95">
            <v>1027.3900000000001</v>
          </cell>
          <cell r="AQ95">
            <v>1106.54</v>
          </cell>
          <cell r="AR95">
            <v>3</v>
          </cell>
          <cell r="AS95">
            <v>0</v>
          </cell>
          <cell r="AT95" t="str">
            <v>CHEP</v>
          </cell>
          <cell r="AU95" t="str">
            <v>5449000966315</v>
          </cell>
          <cell r="AV95" t="str">
            <v/>
          </cell>
          <cell r="AW95" t="str">
            <v>GHE</v>
          </cell>
          <cell r="AX95" t="str">
            <v/>
          </cell>
          <cell r="AY95" t="str">
            <v/>
          </cell>
          <cell r="AZ95" t="str">
            <v/>
          </cell>
          <cell r="BA95" t="str">
            <v/>
          </cell>
          <cell r="BB95" t="str">
            <v/>
          </cell>
          <cell r="BC95" t="str">
            <v/>
          </cell>
          <cell r="BD95" t="str">
            <v/>
          </cell>
          <cell r="BE95" t="str">
            <v>BeLux</v>
          </cell>
          <cell r="BF95" t="str">
            <v/>
          </cell>
          <cell r="BG95" t="str">
            <v>PSS-18120</v>
          </cell>
          <cell r="BH95" t="str">
            <v>22021000</v>
          </cell>
          <cell r="BI95" t="str">
            <v>BE</v>
          </cell>
          <cell r="BJ95" t="str">
            <v/>
          </cell>
          <cell r="BK95" t="str">
            <v>ZD</v>
          </cell>
          <cell r="BL95" t="str">
            <v>56</v>
          </cell>
          <cell r="BM95">
            <v>1.18E-2</v>
          </cell>
        </row>
        <row r="96">
          <cell r="A96">
            <v>271953</v>
          </cell>
          <cell r="B96" t="str">
            <v>1212</v>
          </cell>
          <cell r="C96" t="str">
            <v>FANTA LEMON BLIK 0.33L 4X6 SLEEK</v>
          </cell>
          <cell r="D96" t="str">
            <v>FANTA CITRON BOITE 0.33L 4X6 SLEEK</v>
          </cell>
          <cell r="E96" t="str">
            <v>Fanta</v>
          </cell>
          <cell r="F96" t="str">
            <v>Lemon</v>
          </cell>
          <cell r="G96" t="str">
            <v>SLEEKCAN</v>
          </cell>
          <cell r="H96" t="str">
            <v xml:space="preserve"> %</v>
          </cell>
          <cell r="I96" t="str">
            <v>4 x 6 x 0.33L</v>
          </cell>
          <cell r="J96" t="str">
            <v/>
          </cell>
          <cell r="K96">
            <v>24</v>
          </cell>
          <cell r="L96" t="str">
            <v>6% - 3%</v>
          </cell>
          <cell r="M96" t="str">
            <v>12</v>
          </cell>
          <cell r="N96" t="str">
            <v>M</v>
          </cell>
          <cell r="O96" t="str">
            <v>0</v>
          </cell>
          <cell r="P96">
            <v>0.33</v>
          </cell>
          <cell r="Q96" t="str">
            <v>5449000214829</v>
          </cell>
          <cell r="R96" t="str">
            <v>5.85 x 5.85 x 14.55</v>
          </cell>
          <cell r="S96">
            <v>0.34399999999999997</v>
          </cell>
          <cell r="T96">
            <v>0.35599999999999998</v>
          </cell>
          <cell r="U96">
            <v>0</v>
          </cell>
          <cell r="V96" t="str">
            <v>6 x 0.33L</v>
          </cell>
          <cell r="W96" t="str">
            <v>SHRINK</v>
          </cell>
          <cell r="X96" t="str">
            <v>5449000288646</v>
          </cell>
          <cell r="Y96" t="str">
            <v>17.55 x 11.7 x 14.55</v>
          </cell>
          <cell r="Z96">
            <v>2.0659999999999998</v>
          </cell>
          <cell r="AA96">
            <v>2.1440000000000001</v>
          </cell>
          <cell r="AB96">
            <v>0</v>
          </cell>
          <cell r="AC96" t="str">
            <v>4 x 6 x 0.33L</v>
          </cell>
          <cell r="AD96" t="str">
            <v>TRAY WITHOUT SHRINK</v>
          </cell>
          <cell r="AE96" t="str">
            <v>5449000288653</v>
          </cell>
          <cell r="AF96" t="str">
            <v>35.8 x 23.7 x 14.75</v>
          </cell>
          <cell r="AG96">
            <v>8.2650000000000006</v>
          </cell>
          <cell r="AH96">
            <v>8.64</v>
          </cell>
          <cell r="AI96">
            <v>0</v>
          </cell>
          <cell r="AJ96">
            <v>13</v>
          </cell>
          <cell r="AK96">
            <v>10</v>
          </cell>
          <cell r="AL96">
            <v>130</v>
          </cell>
          <cell r="AM96">
            <v>1200</v>
          </cell>
          <cell r="AN96">
            <v>1000</v>
          </cell>
          <cell r="AO96">
            <v>1638</v>
          </cell>
          <cell r="AP96">
            <v>1074.45</v>
          </cell>
          <cell r="AQ96">
            <v>1153.5930000000001</v>
          </cell>
          <cell r="AR96">
            <v>3</v>
          </cell>
          <cell r="AS96">
            <v>0</v>
          </cell>
          <cell r="AT96" t="str">
            <v>CHEP</v>
          </cell>
          <cell r="AU96" t="str">
            <v>5449000972279</v>
          </cell>
          <cell r="AV96" t="str">
            <v/>
          </cell>
          <cell r="AW96" t="str">
            <v>GHE</v>
          </cell>
          <cell r="AX96" t="str">
            <v/>
          </cell>
          <cell r="AY96" t="str">
            <v/>
          </cell>
          <cell r="AZ96" t="str">
            <v/>
          </cell>
          <cell r="BA96" t="str">
            <v/>
          </cell>
          <cell r="BB96" t="str">
            <v/>
          </cell>
          <cell r="BC96" t="str">
            <v/>
          </cell>
          <cell r="BD96" t="str">
            <v/>
          </cell>
          <cell r="BE96" t="str">
            <v>BeLux</v>
          </cell>
          <cell r="BF96" t="str">
            <v/>
          </cell>
          <cell r="BG96" t="str">
            <v>PSS-18120</v>
          </cell>
          <cell r="BH96" t="str">
            <v>22021000</v>
          </cell>
          <cell r="BI96" t="str">
            <v>BE</v>
          </cell>
          <cell r="BJ96" t="str">
            <v/>
          </cell>
          <cell r="BK96" t="str">
            <v>ZD</v>
          </cell>
          <cell r="BL96" t="str">
            <v>56</v>
          </cell>
          <cell r="BM96">
            <v>1.18E-2</v>
          </cell>
        </row>
        <row r="97">
          <cell r="A97">
            <v>271954</v>
          </cell>
          <cell r="B97" t="str">
            <v>1209</v>
          </cell>
          <cell r="C97" t="str">
            <v>COCA-COLA ZERO BLIK 0.33L 4X6 SLEEK</v>
          </cell>
          <cell r="D97" t="str">
            <v>COCA-COLA ZERO BOITE 0.33L 4X6 SLEEK</v>
          </cell>
          <cell r="E97" t="str">
            <v>Coca-Cola Zero</v>
          </cell>
          <cell r="F97" t="str">
            <v/>
          </cell>
          <cell r="G97" t="str">
            <v>SLEEKCAN</v>
          </cell>
          <cell r="H97" t="str">
            <v xml:space="preserve"> %</v>
          </cell>
          <cell r="I97" t="str">
            <v>4 x 6 x 0.33L</v>
          </cell>
          <cell r="J97" t="str">
            <v/>
          </cell>
          <cell r="K97">
            <v>24</v>
          </cell>
          <cell r="L97" t="str">
            <v>6% - 3%</v>
          </cell>
          <cell r="M97" t="str">
            <v>6</v>
          </cell>
          <cell r="N97" t="str">
            <v>M</v>
          </cell>
          <cell r="O97" t="str">
            <v>0</v>
          </cell>
          <cell r="P97">
            <v>0.33</v>
          </cell>
          <cell r="Q97" t="str">
            <v>5000112638745</v>
          </cell>
          <cell r="R97" t="str">
            <v>5.85 x 5.85 x 14.55</v>
          </cell>
          <cell r="S97">
            <v>0.32900000000000001</v>
          </cell>
          <cell r="T97">
            <v>0.34100000000000003</v>
          </cell>
          <cell r="U97">
            <v>0</v>
          </cell>
          <cell r="V97" t="str">
            <v>6 x 0.33L</v>
          </cell>
          <cell r="W97" t="str">
            <v>SHRINK</v>
          </cell>
          <cell r="X97" t="str">
            <v>5449000217165</v>
          </cell>
          <cell r="Y97" t="str">
            <v>17.55 x 11.7 x 14.55</v>
          </cell>
          <cell r="Z97">
            <v>1.976</v>
          </cell>
          <cell r="AA97">
            <v>2.0539999999999998</v>
          </cell>
          <cell r="AB97">
            <v>0</v>
          </cell>
          <cell r="AC97" t="str">
            <v>4 x 6 x 0.33L</v>
          </cell>
          <cell r="AD97" t="str">
            <v>TRAY WITHOUT SHRINK</v>
          </cell>
          <cell r="AE97" t="str">
            <v>5449000242150</v>
          </cell>
          <cell r="AF97" t="str">
            <v>35.8 x 23.7 x 14.75</v>
          </cell>
          <cell r="AG97">
            <v>7.9039999999999999</v>
          </cell>
          <cell r="AH97">
            <v>8.2789999999999999</v>
          </cell>
          <cell r="AI97">
            <v>0</v>
          </cell>
          <cell r="AJ97">
            <v>13</v>
          </cell>
          <cell r="AK97">
            <v>10</v>
          </cell>
          <cell r="AL97">
            <v>130</v>
          </cell>
          <cell r="AM97">
            <v>1200</v>
          </cell>
          <cell r="AN97">
            <v>1000</v>
          </cell>
          <cell r="AO97">
            <v>1638</v>
          </cell>
          <cell r="AP97">
            <v>1027.52</v>
          </cell>
          <cell r="AQ97">
            <v>1106.7460000000001</v>
          </cell>
          <cell r="AR97">
            <v>3</v>
          </cell>
          <cell r="AS97">
            <v>0</v>
          </cell>
          <cell r="AT97" t="str">
            <v>CHEP</v>
          </cell>
          <cell r="AU97" t="str">
            <v>5449000966599</v>
          </cell>
          <cell r="AV97" t="str">
            <v/>
          </cell>
          <cell r="AW97" t="str">
            <v>GHE</v>
          </cell>
          <cell r="AX97" t="str">
            <v>DUN</v>
          </cell>
          <cell r="AY97" t="str">
            <v>DON</v>
          </cell>
          <cell r="AZ97" t="str">
            <v/>
          </cell>
          <cell r="BA97" t="str">
            <v/>
          </cell>
          <cell r="BB97" t="str">
            <v/>
          </cell>
          <cell r="BC97" t="str">
            <v/>
          </cell>
          <cell r="BD97" t="str">
            <v/>
          </cell>
          <cell r="BE97" t="str">
            <v>BeLux</v>
          </cell>
          <cell r="BF97" t="str">
            <v/>
          </cell>
          <cell r="BG97" t="str">
            <v>PSS-18120</v>
          </cell>
          <cell r="BH97" t="str">
            <v>22021000</v>
          </cell>
          <cell r="BI97" t="str">
            <v>BE</v>
          </cell>
          <cell r="BJ97" t="str">
            <v/>
          </cell>
          <cell r="BK97" t="str">
            <v>ZD</v>
          </cell>
          <cell r="BL97" t="str">
            <v>56</v>
          </cell>
          <cell r="BM97">
            <v>1.18E-2</v>
          </cell>
        </row>
        <row r="98">
          <cell r="A98">
            <v>272177</v>
          </cell>
          <cell r="B98" t="str">
            <v>1217</v>
          </cell>
          <cell r="C98" t="str">
            <v>SPRITE BLIK 0.33L 4X6 SLEEK</v>
          </cell>
          <cell r="D98" t="str">
            <v>SPRITE BOITE 0.33L 4X6 SLEEK</v>
          </cell>
          <cell r="E98" t="str">
            <v>Sprite</v>
          </cell>
          <cell r="F98" t="str">
            <v/>
          </cell>
          <cell r="G98" t="str">
            <v>SLEEKCAN</v>
          </cell>
          <cell r="H98" t="str">
            <v xml:space="preserve"> %</v>
          </cell>
          <cell r="I98" t="str">
            <v>4 x 6 x 0.33L</v>
          </cell>
          <cell r="J98" t="str">
            <v/>
          </cell>
          <cell r="K98">
            <v>24</v>
          </cell>
          <cell r="L98" t="str">
            <v>6% - 3%</v>
          </cell>
          <cell r="M98" t="str">
            <v>12</v>
          </cell>
          <cell r="N98" t="str">
            <v>M</v>
          </cell>
          <cell r="O98" t="str">
            <v>0</v>
          </cell>
          <cell r="P98">
            <v>0.33</v>
          </cell>
          <cell r="Q98" t="str">
            <v>5449000214775</v>
          </cell>
          <cell r="R98" t="str">
            <v>5.85 x 5.85 x 14.55</v>
          </cell>
          <cell r="S98">
            <v>0.33800000000000002</v>
          </cell>
          <cell r="T98">
            <v>0.35</v>
          </cell>
          <cell r="U98">
            <v>0</v>
          </cell>
          <cell r="V98" t="str">
            <v>6 x 0.33L</v>
          </cell>
          <cell r="W98" t="str">
            <v>SHRINK</v>
          </cell>
          <cell r="X98" t="str">
            <v>5449000225757</v>
          </cell>
          <cell r="Y98" t="str">
            <v>17.55 x 11.7 x 14.55</v>
          </cell>
          <cell r="Z98">
            <v>2.0270000000000001</v>
          </cell>
          <cell r="AA98">
            <v>2.105</v>
          </cell>
          <cell r="AB98">
            <v>0</v>
          </cell>
          <cell r="AC98" t="str">
            <v>4 x 6 x 0.33L</v>
          </cell>
          <cell r="AD98" t="str">
            <v>TRAY WITHOUT SHRINK</v>
          </cell>
          <cell r="AE98" t="str">
            <v>5449000288516</v>
          </cell>
          <cell r="AF98" t="str">
            <v>35.8 x 23.7 x 14.75</v>
          </cell>
          <cell r="AG98">
            <v>8.1069999999999993</v>
          </cell>
          <cell r="AH98">
            <v>8.4819999999999993</v>
          </cell>
          <cell r="AI98">
            <v>0</v>
          </cell>
          <cell r="AJ98">
            <v>13</v>
          </cell>
          <cell r="AK98">
            <v>10</v>
          </cell>
          <cell r="AL98">
            <v>130</v>
          </cell>
          <cell r="AM98">
            <v>1200</v>
          </cell>
          <cell r="AN98">
            <v>1000</v>
          </cell>
          <cell r="AO98">
            <v>1638</v>
          </cell>
          <cell r="AP98">
            <v>1053.9100000000001</v>
          </cell>
          <cell r="AQ98">
            <v>1133.104</v>
          </cell>
          <cell r="AR98">
            <v>3</v>
          </cell>
          <cell r="AS98">
            <v>0</v>
          </cell>
          <cell r="AT98" t="str">
            <v>CHEP</v>
          </cell>
          <cell r="AU98" t="str">
            <v>5449000702678</v>
          </cell>
          <cell r="AV98" t="str">
            <v/>
          </cell>
          <cell r="AW98" t="str">
            <v>GHE</v>
          </cell>
          <cell r="AX98" t="str">
            <v/>
          </cell>
          <cell r="AY98" t="str">
            <v/>
          </cell>
          <cell r="AZ98" t="str">
            <v/>
          </cell>
          <cell r="BA98" t="str">
            <v/>
          </cell>
          <cell r="BB98" t="str">
            <v/>
          </cell>
          <cell r="BC98" t="str">
            <v/>
          </cell>
          <cell r="BD98" t="str">
            <v/>
          </cell>
          <cell r="BE98" t="str">
            <v>BeLux</v>
          </cell>
          <cell r="BF98" t="str">
            <v/>
          </cell>
          <cell r="BG98" t="str">
            <v>PSS-18120</v>
          </cell>
          <cell r="BH98" t="str">
            <v>22021000</v>
          </cell>
          <cell r="BI98" t="str">
            <v>BE</v>
          </cell>
          <cell r="BJ98" t="str">
            <v/>
          </cell>
          <cell r="BK98" t="str">
            <v>ZD</v>
          </cell>
          <cell r="BL98" t="str">
            <v>56</v>
          </cell>
          <cell r="BM98">
            <v>1.18E-2</v>
          </cell>
        </row>
        <row r="99">
          <cell r="A99">
            <v>272178</v>
          </cell>
          <cell r="B99" t="str">
            <v>1218</v>
          </cell>
          <cell r="C99" t="str">
            <v>SPRITE NO SUGAR BLIK 0.33L 4X6 SLEEK</v>
          </cell>
          <cell r="D99" t="str">
            <v>SPRITE NO SUGAR BOITE 0.33L 4X6 SLEEK</v>
          </cell>
          <cell r="E99" t="str">
            <v>Sprite</v>
          </cell>
          <cell r="F99" t="str">
            <v>No Sugar</v>
          </cell>
          <cell r="G99" t="str">
            <v>SLEEKCAN</v>
          </cell>
          <cell r="H99" t="str">
            <v xml:space="preserve"> %</v>
          </cell>
          <cell r="I99" t="str">
            <v>4 x 6 x 0.33L</v>
          </cell>
          <cell r="J99" t="str">
            <v/>
          </cell>
          <cell r="K99">
            <v>24</v>
          </cell>
          <cell r="L99" t="str">
            <v>6% - 3%</v>
          </cell>
          <cell r="M99" t="str">
            <v>6</v>
          </cell>
          <cell r="N99" t="str">
            <v>M</v>
          </cell>
          <cell r="O99" t="str">
            <v>0</v>
          </cell>
          <cell r="P99">
            <v>0.33</v>
          </cell>
          <cell r="Q99" t="str">
            <v>5449000285980</v>
          </cell>
          <cell r="R99" t="str">
            <v>5.85 x 5.85 x 14.55</v>
          </cell>
          <cell r="S99">
            <v>0.32900000000000001</v>
          </cell>
          <cell r="T99">
            <v>0.34100000000000003</v>
          </cell>
          <cell r="U99">
            <v>0</v>
          </cell>
          <cell r="V99" t="str">
            <v>6 x 0.33L</v>
          </cell>
          <cell r="W99" t="str">
            <v>SHRINK</v>
          </cell>
          <cell r="X99" t="str">
            <v>5449000287526</v>
          </cell>
          <cell r="Y99" t="str">
            <v>17.55 x 11.7 x 14.55</v>
          </cell>
          <cell r="Z99">
            <v>1.9770000000000001</v>
          </cell>
          <cell r="AA99">
            <v>2.0550000000000002</v>
          </cell>
          <cell r="AB99">
            <v>0</v>
          </cell>
          <cell r="AC99" t="str">
            <v>4 x 6 x 0.33L</v>
          </cell>
          <cell r="AD99" t="str">
            <v>TRAY WITHOUT SHRINK</v>
          </cell>
          <cell r="AE99" t="str">
            <v>5449000288523</v>
          </cell>
          <cell r="AF99" t="str">
            <v>35.8 x 23.7 x 14.75</v>
          </cell>
          <cell r="AG99">
            <v>7.907</v>
          </cell>
          <cell r="AH99">
            <v>8.282</v>
          </cell>
          <cell r="AI99">
            <v>0</v>
          </cell>
          <cell r="AJ99">
            <v>13</v>
          </cell>
          <cell r="AK99">
            <v>10</v>
          </cell>
          <cell r="AL99">
            <v>130</v>
          </cell>
          <cell r="AM99">
            <v>1200</v>
          </cell>
          <cell r="AN99">
            <v>1000</v>
          </cell>
          <cell r="AO99">
            <v>1638</v>
          </cell>
          <cell r="AP99">
            <v>1027.9100000000001</v>
          </cell>
          <cell r="AQ99">
            <v>1107.0550000000001</v>
          </cell>
          <cell r="AR99">
            <v>3</v>
          </cell>
          <cell r="AS99">
            <v>0</v>
          </cell>
          <cell r="AT99" t="str">
            <v>CHEP</v>
          </cell>
          <cell r="AU99" t="str">
            <v>5449000967107</v>
          </cell>
          <cell r="AV99" t="str">
            <v/>
          </cell>
          <cell r="AW99" t="str">
            <v>GHE</v>
          </cell>
          <cell r="AX99" t="str">
            <v/>
          </cell>
          <cell r="AY99" t="str">
            <v/>
          </cell>
          <cell r="AZ99" t="str">
            <v/>
          </cell>
          <cell r="BA99" t="str">
            <v/>
          </cell>
          <cell r="BB99" t="str">
            <v/>
          </cell>
          <cell r="BC99" t="str">
            <v/>
          </cell>
          <cell r="BD99" t="str">
            <v/>
          </cell>
          <cell r="BE99" t="str">
            <v>BeLux</v>
          </cell>
          <cell r="BF99" t="str">
            <v/>
          </cell>
          <cell r="BG99" t="str">
            <v>PSS-18120</v>
          </cell>
          <cell r="BH99" t="str">
            <v>22021000</v>
          </cell>
          <cell r="BI99" t="str">
            <v>BE</v>
          </cell>
          <cell r="BJ99" t="str">
            <v/>
          </cell>
          <cell r="BK99" t="str">
            <v>ZD</v>
          </cell>
          <cell r="BL99" t="str">
            <v>56</v>
          </cell>
          <cell r="BM99">
            <v>1.18E-2</v>
          </cell>
        </row>
        <row r="100">
          <cell r="A100">
            <v>272682</v>
          </cell>
          <cell r="B100" t="str">
            <v>6154</v>
          </cell>
          <cell r="C100" t="str">
            <v>FANTA ZERO ORANGE BLIK 0.15L X24 SAMPLING 15 LAYERS</v>
          </cell>
          <cell r="D100" t="str">
            <v>FANTA ZERO ORANGE BOITE 0.15L X24 SAMPLING 15 LAYERS</v>
          </cell>
          <cell r="E100" t="str">
            <v>Fanta</v>
          </cell>
          <cell r="F100" t="str">
            <v>Zero Orange</v>
          </cell>
          <cell r="G100" t="str">
            <v>CAN</v>
          </cell>
          <cell r="H100" t="str">
            <v xml:space="preserve"> %</v>
          </cell>
          <cell r="I100" t="str">
            <v>24 x 0.15L</v>
          </cell>
          <cell r="J100" t="str">
            <v>SAMPLING</v>
          </cell>
          <cell r="K100">
            <v>24</v>
          </cell>
          <cell r="L100" t="str">
            <v>6% - 3%</v>
          </cell>
          <cell r="M100" t="str">
            <v>6</v>
          </cell>
          <cell r="N100" t="str">
            <v>M</v>
          </cell>
          <cell r="O100" t="str">
            <v>0</v>
          </cell>
          <cell r="P100">
            <v>0.15</v>
          </cell>
          <cell r="Q100" t="str">
            <v>n/a</v>
          </cell>
          <cell r="R100" t="str">
            <v>5.35 x 5.35 x 8.87</v>
          </cell>
          <cell r="S100">
            <v>0.15</v>
          </cell>
          <cell r="T100">
            <v>0.159</v>
          </cell>
          <cell r="U100">
            <v>0</v>
          </cell>
          <cell r="V100" t="str">
            <v>1 x 0.15L</v>
          </cell>
          <cell r="W100" t="str">
            <v>CAN</v>
          </cell>
          <cell r="X100" t="str">
            <v>n/a</v>
          </cell>
          <cell r="Y100" t="str">
            <v>5.35 x 5.35 x 8.87</v>
          </cell>
          <cell r="Z100">
            <v>0.15</v>
          </cell>
          <cell r="AA100">
            <v>0.159</v>
          </cell>
          <cell r="AB100">
            <v>0</v>
          </cell>
          <cell r="AC100" t="str">
            <v>24 x 0.15L</v>
          </cell>
          <cell r="AD100" t="str">
            <v>TRAY WITH SHRINK</v>
          </cell>
          <cell r="AE100" t="str">
            <v>5000112564686</v>
          </cell>
          <cell r="AF100" t="str">
            <v>32.6 x 21.9 x 9.12</v>
          </cell>
          <cell r="AG100">
            <v>3.6040000000000001</v>
          </cell>
          <cell r="AH100">
            <v>3.8849999999999998</v>
          </cell>
          <cell r="AI100">
            <v>0</v>
          </cell>
          <cell r="AJ100">
            <v>16</v>
          </cell>
          <cell r="AK100">
            <v>15</v>
          </cell>
          <cell r="AL100">
            <v>240</v>
          </cell>
          <cell r="AM100">
            <v>1200</v>
          </cell>
          <cell r="AN100">
            <v>1000</v>
          </cell>
          <cell r="AO100">
            <v>1531</v>
          </cell>
          <cell r="AP100">
            <v>864.96</v>
          </cell>
          <cell r="AQ100">
            <v>962.41300000000001</v>
          </cell>
          <cell r="AR100">
            <v>2</v>
          </cell>
          <cell r="AS100">
            <v>0</v>
          </cell>
          <cell r="AT100" t="str">
            <v>CHEP</v>
          </cell>
          <cell r="AU100" t="str">
            <v>5000112422306</v>
          </cell>
          <cell r="AV100" t="str">
            <v/>
          </cell>
          <cell r="AW100" t="str">
            <v>GHE</v>
          </cell>
          <cell r="AX100" t="str">
            <v/>
          </cell>
          <cell r="AY100" t="str">
            <v/>
          </cell>
          <cell r="AZ100" t="str">
            <v/>
          </cell>
          <cell r="BA100" t="str">
            <v/>
          </cell>
          <cell r="BB100" t="str">
            <v/>
          </cell>
          <cell r="BC100" t="str">
            <v/>
          </cell>
          <cell r="BD100" t="str">
            <v/>
          </cell>
          <cell r="BE100" t="str">
            <v>BeLux</v>
          </cell>
          <cell r="BF100" t="str">
            <v/>
          </cell>
          <cell r="BG100" t="str">
            <v>PSS-01111</v>
          </cell>
          <cell r="BH100" t="str">
            <v>22021000</v>
          </cell>
          <cell r="BI100" t="str">
            <v>BE</v>
          </cell>
          <cell r="BJ100" t="str">
            <v/>
          </cell>
          <cell r="BK100" t="str">
            <v>ZD</v>
          </cell>
          <cell r="BL100" t="str">
            <v>56</v>
          </cell>
          <cell r="BM100">
            <v>8.6400000000000001E-3</v>
          </cell>
        </row>
        <row r="101">
          <cell r="A101">
            <v>275806</v>
          </cell>
          <cell r="B101" t="str">
            <v>5985</v>
          </cell>
          <cell r="C101" t="str">
            <v>ROSPORT SUNNY PEACH PET 0.50L X6</v>
          </cell>
          <cell r="D101" t="str">
            <v>ROSPORT SUNNY PEACH PET 0.50L X6</v>
          </cell>
          <cell r="E101" t="str">
            <v>Rosport</v>
          </cell>
          <cell r="F101" t="str">
            <v>Sunny Peach</v>
          </cell>
          <cell r="G101" t="str">
            <v>PET</v>
          </cell>
          <cell r="H101" t="str">
            <v xml:space="preserve"> %</v>
          </cell>
          <cell r="I101" t="str">
            <v>6 x 0.5L</v>
          </cell>
          <cell r="J101" t="str">
            <v/>
          </cell>
          <cell r="K101">
            <v>6</v>
          </cell>
          <cell r="L101" t="str">
            <v>6% - 3%</v>
          </cell>
          <cell r="M101" t="str">
            <v>12</v>
          </cell>
          <cell r="N101" t="str">
            <v>M*</v>
          </cell>
          <cell r="O101" t="str">
            <v>0</v>
          </cell>
          <cell r="P101">
            <v>0.5</v>
          </cell>
          <cell r="Q101" t="str">
            <v>5450038670556</v>
          </cell>
          <cell r="R101" t="str">
            <v>6.55 x 6.55 x 21.5</v>
          </cell>
          <cell r="S101">
            <v>0.50900000000000001</v>
          </cell>
          <cell r="T101">
            <v>0.53300000000000003</v>
          </cell>
          <cell r="U101">
            <v>0</v>
          </cell>
          <cell r="V101" t="str">
            <v>6 x 0.5L</v>
          </cell>
          <cell r="W101" t="str">
            <v>SHRINK</v>
          </cell>
          <cell r="X101" t="str">
            <v>5450038670655</v>
          </cell>
          <cell r="Y101" t="str">
            <v>19.65 x 13.1 x 21.5</v>
          </cell>
          <cell r="Z101">
            <v>3.0550000000000002</v>
          </cell>
          <cell r="AA101">
            <v>3.2090000000000001</v>
          </cell>
          <cell r="AB101">
            <v>0</v>
          </cell>
          <cell r="AC101" t="str">
            <v>6 x 0.5L</v>
          </cell>
          <cell r="AD101" t="str">
            <v>SHRINKWRAPPED</v>
          </cell>
          <cell r="AE101" t="str">
            <v>5450038670655</v>
          </cell>
          <cell r="AF101" t="str">
            <v>19.65 x 13.1 x 21.5</v>
          </cell>
          <cell r="AG101">
            <v>3.0550000000000002</v>
          </cell>
          <cell r="AH101">
            <v>3.2090000000000001</v>
          </cell>
          <cell r="AI101">
            <v>0</v>
          </cell>
          <cell r="AJ101">
            <v>36</v>
          </cell>
          <cell r="AK101">
            <v>6</v>
          </cell>
          <cell r="AL101">
            <v>216</v>
          </cell>
          <cell r="AM101">
            <v>1200</v>
          </cell>
          <cell r="AN101">
            <v>800</v>
          </cell>
          <cell r="AO101">
            <v>1435</v>
          </cell>
          <cell r="AP101">
            <v>659.88</v>
          </cell>
          <cell r="AQ101">
            <v>718.476</v>
          </cell>
          <cell r="AR101">
            <v>1</v>
          </cell>
          <cell r="AS101">
            <v>0</v>
          </cell>
          <cell r="AT101" t="str">
            <v>EURO CHEP</v>
          </cell>
          <cell r="AU101" t="str">
            <v>5450038678552</v>
          </cell>
          <cell r="AV101" t="str">
            <v/>
          </cell>
          <cell r="AW101" t="str">
            <v/>
          </cell>
          <cell r="AX101" t="str">
            <v/>
          </cell>
          <cell r="AY101" t="str">
            <v/>
          </cell>
          <cell r="AZ101" t="str">
            <v/>
          </cell>
          <cell r="BA101" t="str">
            <v/>
          </cell>
          <cell r="BB101" t="str">
            <v/>
          </cell>
          <cell r="BC101" t="str">
            <v>Rosport (ROSP)</v>
          </cell>
          <cell r="BD101" t="str">
            <v/>
          </cell>
          <cell r="BE101" t="str">
            <v>Luxembourg</v>
          </cell>
          <cell r="BF101" t="str">
            <v/>
          </cell>
          <cell r="BG101" t="str">
            <v>PSS-18678</v>
          </cell>
          <cell r="BH101" t="str">
            <v>22021000</v>
          </cell>
          <cell r="BI101" t="str">
            <v>BE</v>
          </cell>
          <cell r="BJ101" t="str">
            <v/>
          </cell>
          <cell r="BK101" t="str">
            <v>ZD</v>
          </cell>
          <cell r="BL101" t="str">
            <v>56</v>
          </cell>
          <cell r="BM101">
            <v>2.1115500000000002E-2</v>
          </cell>
        </row>
        <row r="102">
          <cell r="A102">
            <v>276081</v>
          </cell>
          <cell r="B102" t="str">
            <v>5986</v>
          </cell>
          <cell r="C102" t="str">
            <v>ROSPORT SUNNY LEMON/LIME PET 0.50L X6</v>
          </cell>
          <cell r="D102" t="str">
            <v>ROSPORT SUNNY LEMON/LIME PET 0.50L X6</v>
          </cell>
          <cell r="E102" t="str">
            <v>Rosport</v>
          </cell>
          <cell r="F102" t="str">
            <v xml:space="preserve">Sunny Lemon/Lime </v>
          </cell>
          <cell r="G102" t="str">
            <v>PET</v>
          </cell>
          <cell r="H102" t="str">
            <v xml:space="preserve"> %</v>
          </cell>
          <cell r="I102" t="str">
            <v>6 x 0.5L</v>
          </cell>
          <cell r="J102" t="str">
            <v/>
          </cell>
          <cell r="K102">
            <v>6</v>
          </cell>
          <cell r="L102" t="str">
            <v>6% - 3%</v>
          </cell>
          <cell r="M102" t="str">
            <v>12</v>
          </cell>
          <cell r="N102" t="str">
            <v>M*</v>
          </cell>
          <cell r="O102" t="str">
            <v>0</v>
          </cell>
          <cell r="P102">
            <v>0.5</v>
          </cell>
          <cell r="Q102" t="str">
            <v>5450038680555</v>
          </cell>
          <cell r="R102" t="str">
            <v>6.55 x 6.55 x 21.5</v>
          </cell>
          <cell r="S102">
            <v>0.50900000000000001</v>
          </cell>
          <cell r="T102">
            <v>0.53300000000000003</v>
          </cell>
          <cell r="U102">
            <v>0</v>
          </cell>
          <cell r="V102" t="str">
            <v>6 x 0.5L</v>
          </cell>
          <cell r="W102" t="str">
            <v>SHRINK</v>
          </cell>
          <cell r="X102" t="str">
            <v>5450038680654</v>
          </cell>
          <cell r="Y102" t="str">
            <v>19.65 x 13.1 x 21.5</v>
          </cell>
          <cell r="Z102">
            <v>3.0539999999999998</v>
          </cell>
          <cell r="AA102">
            <v>3.2080000000000002</v>
          </cell>
          <cell r="AB102">
            <v>0</v>
          </cell>
          <cell r="AC102" t="str">
            <v>6 x 0.5L</v>
          </cell>
          <cell r="AD102" t="str">
            <v>SHRINKWRAPPED</v>
          </cell>
          <cell r="AE102" t="str">
            <v>5450038680654</v>
          </cell>
          <cell r="AF102" t="str">
            <v>19.65 x 13.1 x 21.5</v>
          </cell>
          <cell r="AG102">
            <v>3.0539999999999998</v>
          </cell>
          <cell r="AH102">
            <v>3.2080000000000002</v>
          </cell>
          <cell r="AI102">
            <v>0</v>
          </cell>
          <cell r="AJ102">
            <v>36</v>
          </cell>
          <cell r="AK102">
            <v>6</v>
          </cell>
          <cell r="AL102">
            <v>216</v>
          </cell>
          <cell r="AM102">
            <v>1200</v>
          </cell>
          <cell r="AN102">
            <v>800</v>
          </cell>
          <cell r="AO102">
            <v>1435</v>
          </cell>
          <cell r="AP102">
            <v>659.66399999999999</v>
          </cell>
          <cell r="AQ102">
            <v>718.28099999999995</v>
          </cell>
          <cell r="AR102">
            <v>1</v>
          </cell>
          <cell r="AS102">
            <v>0</v>
          </cell>
          <cell r="AT102" t="str">
            <v>EURO CHEP</v>
          </cell>
          <cell r="AU102" t="str">
            <v>5450038688551</v>
          </cell>
          <cell r="AV102" t="str">
            <v/>
          </cell>
          <cell r="AW102" t="str">
            <v/>
          </cell>
          <cell r="AX102" t="str">
            <v/>
          </cell>
          <cell r="AY102" t="str">
            <v/>
          </cell>
          <cell r="AZ102" t="str">
            <v/>
          </cell>
          <cell r="BA102" t="str">
            <v/>
          </cell>
          <cell r="BB102" t="str">
            <v/>
          </cell>
          <cell r="BC102" t="str">
            <v>Rosport (ROSP)</v>
          </cell>
          <cell r="BD102" t="str">
            <v/>
          </cell>
          <cell r="BE102" t="str">
            <v>Luxembourg</v>
          </cell>
          <cell r="BF102" t="str">
            <v/>
          </cell>
          <cell r="BG102" t="str">
            <v>PSS-18678</v>
          </cell>
          <cell r="BH102" t="str">
            <v>22021000</v>
          </cell>
          <cell r="BI102" t="str">
            <v>BE</v>
          </cell>
          <cell r="BJ102" t="str">
            <v/>
          </cell>
          <cell r="BK102" t="str">
            <v>ZD</v>
          </cell>
          <cell r="BL102" t="str">
            <v>56</v>
          </cell>
          <cell r="BM102" t="str">
            <v/>
          </cell>
        </row>
        <row r="103">
          <cell r="A103">
            <v>277746</v>
          </cell>
          <cell r="B103" t="str">
            <v>3774</v>
          </cell>
          <cell r="C103" t="str">
            <v>COCA-COLA PET 1.00L X6 HP INDUSTRIAL 4 LAYERS</v>
          </cell>
          <cell r="D103" t="str">
            <v>COCA-COLA PET 1.00L X6 HP INDUSTRIAL 4 LAYERS</v>
          </cell>
          <cell r="E103" t="str">
            <v>Coca-Cola</v>
          </cell>
          <cell r="F103" t="str">
            <v/>
          </cell>
          <cell r="G103" t="str">
            <v>PET</v>
          </cell>
          <cell r="H103" t="str">
            <v xml:space="preserve"> %</v>
          </cell>
          <cell r="I103" t="str">
            <v>56 x 6 x 1L</v>
          </cell>
          <cell r="J103" t="str">
            <v/>
          </cell>
          <cell r="K103">
            <v>336</v>
          </cell>
          <cell r="L103" t="str">
            <v>6% - 3%</v>
          </cell>
          <cell r="M103" t="str">
            <v>6</v>
          </cell>
          <cell r="N103" t="str">
            <v>M</v>
          </cell>
          <cell r="O103" t="str">
            <v>0</v>
          </cell>
          <cell r="P103">
            <v>1</v>
          </cell>
          <cell r="Q103" t="str">
            <v>5449000054227</v>
          </cell>
          <cell r="R103" t="str">
            <v>8.4 x 8.4 x 27.2</v>
          </cell>
          <cell r="S103">
            <v>1.0389999999999999</v>
          </cell>
          <cell r="T103">
            <v>1.075</v>
          </cell>
          <cell r="U103">
            <v>0</v>
          </cell>
          <cell r="V103" t="str">
            <v>6 x 1L</v>
          </cell>
          <cell r="W103" t="str">
            <v>SHRINK</v>
          </cell>
          <cell r="X103" t="str">
            <v>5449000053060</v>
          </cell>
          <cell r="Y103" t="str">
            <v>25.2 x 16.8 x 27.7</v>
          </cell>
          <cell r="Z103">
            <v>6.2320000000000002</v>
          </cell>
          <cell r="AA103">
            <v>6.4669999999999996</v>
          </cell>
          <cell r="AB103">
            <v>0</v>
          </cell>
          <cell r="AC103" t="str">
            <v>56 x 6 x 1L</v>
          </cell>
          <cell r="AD103" t="str">
            <v>HALF PALLET</v>
          </cell>
          <cell r="AE103" t="str">
            <v>3383260011403</v>
          </cell>
          <cell r="AF103" t="str">
            <v>100.8 x 60 x 127.8</v>
          </cell>
          <cell r="AG103">
            <v>348.99200000000002</v>
          </cell>
          <cell r="AH103">
            <v>378.25700000000001</v>
          </cell>
          <cell r="AI103">
            <v>0</v>
          </cell>
          <cell r="AJ103">
            <v>2</v>
          </cell>
          <cell r="AK103">
            <v>1</v>
          </cell>
          <cell r="AL103">
            <v>2</v>
          </cell>
          <cell r="AM103">
            <v>1200</v>
          </cell>
          <cell r="AN103">
            <v>1008</v>
          </cell>
          <cell r="AO103">
            <v>1442</v>
          </cell>
          <cell r="AP103">
            <v>697.98400000000004</v>
          </cell>
          <cell r="AQ103">
            <v>786.51300000000003</v>
          </cell>
          <cell r="AR103">
            <v>2</v>
          </cell>
          <cell r="AS103">
            <v>0</v>
          </cell>
          <cell r="AT103" t="str">
            <v>1xCHEP + 2x1/2 CHEP</v>
          </cell>
          <cell r="AU103" t="str">
            <v>3383260011410</v>
          </cell>
          <cell r="AV103" t="str">
            <v>ANT</v>
          </cell>
          <cell r="AW103" t="str">
            <v/>
          </cell>
          <cell r="AX103" t="str">
            <v/>
          </cell>
          <cell r="AY103" t="str">
            <v/>
          </cell>
          <cell r="AZ103" t="str">
            <v/>
          </cell>
          <cell r="BA103" t="str">
            <v/>
          </cell>
          <cell r="BB103" t="str">
            <v/>
          </cell>
          <cell r="BC103" t="str">
            <v/>
          </cell>
          <cell r="BD103" t="str">
            <v/>
          </cell>
          <cell r="BE103" t="str">
            <v>BeLux</v>
          </cell>
          <cell r="BF103" t="str">
            <v/>
          </cell>
          <cell r="BG103" t="str">
            <v>PSS-18826</v>
          </cell>
          <cell r="BH103" t="str">
            <v>22021000</v>
          </cell>
          <cell r="BI103" t="str">
            <v>BE</v>
          </cell>
          <cell r="BJ103" t="str">
            <v/>
          </cell>
          <cell r="BK103" t="str">
            <v>ZD</v>
          </cell>
          <cell r="BL103" t="str">
            <v>56</v>
          </cell>
          <cell r="BM103">
            <v>3.2776666666666662E-2</v>
          </cell>
        </row>
        <row r="104">
          <cell r="A104">
            <v>277747</v>
          </cell>
          <cell r="B104" t="str">
            <v>3775</v>
          </cell>
          <cell r="C104" t="str">
            <v>COCA-COLA ZERO PET 1.00L X6 HP INDUSTRIAL 4 LAYERS</v>
          </cell>
          <cell r="D104" t="str">
            <v>COCA-COLA ZERO PET 1.00L X6 HP INDUSTRIAL 4 LAYERS</v>
          </cell>
          <cell r="E104" t="str">
            <v>Coca-Cola Zero</v>
          </cell>
          <cell r="F104" t="str">
            <v/>
          </cell>
          <cell r="G104" t="str">
            <v>PET</v>
          </cell>
          <cell r="H104" t="str">
            <v xml:space="preserve"> %</v>
          </cell>
          <cell r="I104" t="str">
            <v>56 x 6 x 1L</v>
          </cell>
          <cell r="J104" t="str">
            <v/>
          </cell>
          <cell r="K104">
            <v>336</v>
          </cell>
          <cell r="L104" t="str">
            <v>6% - 3%</v>
          </cell>
          <cell r="M104" t="str">
            <v>6</v>
          </cell>
          <cell r="N104" t="str">
            <v>M</v>
          </cell>
          <cell r="O104" t="str">
            <v>0</v>
          </cell>
          <cell r="P104">
            <v>1</v>
          </cell>
          <cell r="Q104" t="str">
            <v>5449000133328</v>
          </cell>
          <cell r="R104" t="str">
            <v>8.4 x 8.4 x 27.2</v>
          </cell>
          <cell r="S104">
            <v>0.998</v>
          </cell>
          <cell r="T104">
            <v>1.034</v>
          </cell>
          <cell r="U104">
            <v>0</v>
          </cell>
          <cell r="V104" t="str">
            <v>6 x 1L</v>
          </cell>
          <cell r="W104" t="str">
            <v>SHRINK</v>
          </cell>
          <cell r="X104" t="str">
            <v>5449000141187</v>
          </cell>
          <cell r="Y104" t="str">
            <v>25.2 x 16.8 x 27.7</v>
          </cell>
          <cell r="Z104">
            <v>5.9880000000000004</v>
          </cell>
          <cell r="AA104">
            <v>6.2229999999999999</v>
          </cell>
          <cell r="AB104">
            <v>0</v>
          </cell>
          <cell r="AC104" t="str">
            <v>56 x 6 x 1L</v>
          </cell>
          <cell r="AD104" t="str">
            <v>HALF PALLET</v>
          </cell>
          <cell r="AE104" t="str">
            <v>3383260011427</v>
          </cell>
          <cell r="AF104" t="str">
            <v>100.8 x 60 x 127.8</v>
          </cell>
          <cell r="AG104">
            <v>335.32799999999997</v>
          </cell>
          <cell r="AH104">
            <v>364.61500000000001</v>
          </cell>
          <cell r="AI104">
            <v>0</v>
          </cell>
          <cell r="AJ104">
            <v>2</v>
          </cell>
          <cell r="AK104">
            <v>1</v>
          </cell>
          <cell r="AL104">
            <v>2</v>
          </cell>
          <cell r="AM104">
            <v>1200</v>
          </cell>
          <cell r="AN104">
            <v>1008</v>
          </cell>
          <cell r="AO104">
            <v>1442</v>
          </cell>
          <cell r="AP104">
            <v>670.65599999999995</v>
          </cell>
          <cell r="AQ104">
            <v>759.23</v>
          </cell>
          <cell r="AR104">
            <v>2</v>
          </cell>
          <cell r="AS104">
            <v>0</v>
          </cell>
          <cell r="AT104" t="str">
            <v>1xCHEP + 2x1/2 CHEP</v>
          </cell>
          <cell r="AU104" t="str">
            <v>3383260011434</v>
          </cell>
          <cell r="AV104" t="str">
            <v>ANT</v>
          </cell>
          <cell r="AW104" t="str">
            <v/>
          </cell>
          <cell r="AX104" t="str">
            <v/>
          </cell>
          <cell r="AY104" t="str">
            <v/>
          </cell>
          <cell r="AZ104" t="str">
            <v/>
          </cell>
          <cell r="BA104" t="str">
            <v/>
          </cell>
          <cell r="BB104" t="str">
            <v/>
          </cell>
          <cell r="BC104" t="str">
            <v/>
          </cell>
          <cell r="BD104" t="str">
            <v/>
          </cell>
          <cell r="BE104" t="str">
            <v>BeLux</v>
          </cell>
          <cell r="BF104" t="str">
            <v/>
          </cell>
          <cell r="BG104" t="str">
            <v>PSS-18826</v>
          </cell>
          <cell r="BH104" t="str">
            <v>22021000</v>
          </cell>
          <cell r="BI104" t="str">
            <v>BE</v>
          </cell>
          <cell r="BJ104" t="str">
            <v/>
          </cell>
          <cell r="BK104" t="str">
            <v>ZD</v>
          </cell>
          <cell r="BL104" t="str">
            <v>56</v>
          </cell>
          <cell r="BM104">
            <v>3.2776666666666662E-2</v>
          </cell>
        </row>
        <row r="105">
          <cell r="A105">
            <v>280747</v>
          </cell>
          <cell r="B105" t="str">
            <v>1077</v>
          </cell>
          <cell r="C105" t="str">
            <v>PDE COCA-COLA PET 1.5L X4 HP</v>
          </cell>
          <cell r="D105" t="str">
            <v>PDE COCA-COLA PET 1.5L X4 HP</v>
          </cell>
          <cell r="E105" t="str">
            <v>Coca-Cola</v>
          </cell>
          <cell r="F105" t="str">
            <v/>
          </cell>
          <cell r="G105" t="str">
            <v>PET</v>
          </cell>
          <cell r="H105" t="str">
            <v xml:space="preserve"> %</v>
          </cell>
          <cell r="I105" t="str">
            <v>48 x 4 x 1.5L</v>
          </cell>
          <cell r="J105" t="str">
            <v/>
          </cell>
          <cell r="K105">
            <v>192</v>
          </cell>
          <cell r="L105" t="str">
            <v>N/A</v>
          </cell>
          <cell r="M105" t="str">
            <v>6</v>
          </cell>
          <cell r="N105" t="str">
            <v>M</v>
          </cell>
          <cell r="O105" t="str">
            <v>0</v>
          </cell>
          <cell r="P105">
            <v>1.5</v>
          </cell>
          <cell r="Q105" t="str">
            <v>5000112547726</v>
          </cell>
          <cell r="R105" t="str">
            <v>9.48 x 9.48 x 31.6</v>
          </cell>
          <cell r="S105">
            <v>1.4970000000000001</v>
          </cell>
          <cell r="T105">
            <v>1.5389999999999999</v>
          </cell>
          <cell r="U105">
            <v>0</v>
          </cell>
          <cell r="V105" t="str">
            <v>4 x 1.5L</v>
          </cell>
          <cell r="W105" t="str">
            <v>SHRINK</v>
          </cell>
          <cell r="X105" t="str">
            <v>5000112547733</v>
          </cell>
          <cell r="Y105" t="str">
            <v>18.95 x 18.95 x 31.6</v>
          </cell>
          <cell r="Z105">
            <v>5.9880000000000004</v>
          </cell>
          <cell r="AA105">
            <v>6.1710000000000003</v>
          </cell>
          <cell r="AB105">
            <v>0</v>
          </cell>
          <cell r="AC105" t="str">
            <v>48 x 4 x 1.5L</v>
          </cell>
          <cell r="AD105" t="str">
            <v>HALF PALLET</v>
          </cell>
          <cell r="AE105" t="str">
            <v>5449000984777</v>
          </cell>
          <cell r="AF105" t="str">
            <v>80 x 60 x 141.4</v>
          </cell>
          <cell r="AG105">
            <v>287.42399999999998</v>
          </cell>
          <cell r="AH105">
            <v>309.64</v>
          </cell>
          <cell r="AI105">
            <v>0</v>
          </cell>
          <cell r="AJ105">
            <v>2</v>
          </cell>
          <cell r="AK105">
            <v>1</v>
          </cell>
          <cell r="AL105">
            <v>2</v>
          </cell>
          <cell r="AM105">
            <v>1200</v>
          </cell>
          <cell r="AN105">
            <v>800</v>
          </cell>
          <cell r="AO105">
            <v>1577</v>
          </cell>
          <cell r="AP105">
            <v>574.84799999999996</v>
          </cell>
          <cell r="AQ105">
            <v>644.28</v>
          </cell>
          <cell r="AR105">
            <v>2</v>
          </cell>
          <cell r="AS105">
            <v>0</v>
          </cell>
          <cell r="AT105" t="str">
            <v>1xEURO One-way + 2x 1/2 White Dusseldorfer One Way</v>
          </cell>
          <cell r="AU105" t="str">
            <v>3383260011779</v>
          </cell>
          <cell r="AV105" t="str">
            <v>ANT</v>
          </cell>
          <cell r="AW105" t="str">
            <v/>
          </cell>
          <cell r="AX105" t="str">
            <v/>
          </cell>
          <cell r="AY105" t="str">
            <v>DON</v>
          </cell>
          <cell r="AZ105" t="str">
            <v/>
          </cell>
          <cell r="BA105" t="str">
            <v/>
          </cell>
          <cell r="BB105" t="str">
            <v/>
          </cell>
          <cell r="BC105" t="str">
            <v/>
          </cell>
          <cell r="BD105" t="str">
            <v/>
          </cell>
          <cell r="BE105" t="str">
            <v>Germany</v>
          </cell>
          <cell r="BF105" t="str">
            <v/>
          </cell>
          <cell r="BG105" t="str">
            <v>PSS-18407</v>
          </cell>
          <cell r="BH105" t="str">
            <v>22021000</v>
          </cell>
          <cell r="BI105" t="str">
            <v>BE</v>
          </cell>
          <cell r="BJ105" t="str">
            <v/>
          </cell>
          <cell r="BK105" t="str">
            <v>ZD</v>
          </cell>
          <cell r="BL105" t="str">
            <v>56</v>
          </cell>
          <cell r="BM105">
            <v>3.9438000000000001E-2</v>
          </cell>
        </row>
        <row r="106">
          <cell r="A106">
            <v>280752</v>
          </cell>
          <cell r="B106" t="str">
            <v>1078</v>
          </cell>
          <cell r="C106" t="str">
            <v>PDE COCA-COLA ZERO PET 1.5L X4 HP</v>
          </cell>
          <cell r="D106" t="str">
            <v>PDE COCA-COLA ZERO PET 1.5L X4 HP</v>
          </cell>
          <cell r="E106" t="str">
            <v>Coca-Cola Zero</v>
          </cell>
          <cell r="F106" t="str">
            <v/>
          </cell>
          <cell r="G106" t="str">
            <v>PET</v>
          </cell>
          <cell r="H106" t="str">
            <v xml:space="preserve"> %</v>
          </cell>
          <cell r="I106" t="str">
            <v>48 x 4 x 1.5L</v>
          </cell>
          <cell r="J106" t="str">
            <v/>
          </cell>
          <cell r="K106">
            <v>192</v>
          </cell>
          <cell r="L106" t="str">
            <v>N/A</v>
          </cell>
          <cell r="M106" t="str">
            <v>6</v>
          </cell>
          <cell r="N106" t="str">
            <v>M</v>
          </cell>
          <cell r="O106" t="str">
            <v>0</v>
          </cell>
          <cell r="P106">
            <v>1.5</v>
          </cell>
          <cell r="Q106" t="str">
            <v>5000112552195</v>
          </cell>
          <cell r="R106" t="str">
            <v>9.48 x 9.48 x 31.6</v>
          </cell>
          <cell r="S106">
            <v>1.4970000000000001</v>
          </cell>
          <cell r="T106">
            <v>1.5389999999999999</v>
          </cell>
          <cell r="U106">
            <v>0</v>
          </cell>
          <cell r="V106" t="str">
            <v>4 x 1.5L</v>
          </cell>
          <cell r="W106" t="str">
            <v>SHRINK</v>
          </cell>
          <cell r="X106" t="str">
            <v>5000112552171</v>
          </cell>
          <cell r="Y106" t="str">
            <v>18.95 x 18.95 x 31.6</v>
          </cell>
          <cell r="Z106">
            <v>5.9880000000000004</v>
          </cell>
          <cell r="AA106">
            <v>6.1710000000000003</v>
          </cell>
          <cell r="AB106">
            <v>0</v>
          </cell>
          <cell r="AC106" t="str">
            <v>48 x 4 x 1.5L</v>
          </cell>
          <cell r="AD106" t="str">
            <v>HALF PALLET</v>
          </cell>
          <cell r="AE106" t="str">
            <v>5449000911230</v>
          </cell>
          <cell r="AF106" t="str">
            <v>80 x 60 x 141.4</v>
          </cell>
          <cell r="AG106">
            <v>287.42399999999998</v>
          </cell>
          <cell r="AH106">
            <v>309.64</v>
          </cell>
          <cell r="AI106">
            <v>0</v>
          </cell>
          <cell r="AJ106">
            <v>2</v>
          </cell>
          <cell r="AK106">
            <v>1</v>
          </cell>
          <cell r="AL106">
            <v>2</v>
          </cell>
          <cell r="AM106">
            <v>1200</v>
          </cell>
          <cell r="AN106">
            <v>800</v>
          </cell>
          <cell r="AO106">
            <v>1577</v>
          </cell>
          <cell r="AP106">
            <v>574.84799999999996</v>
          </cell>
          <cell r="AQ106">
            <v>644.28</v>
          </cell>
          <cell r="AR106">
            <v>2</v>
          </cell>
          <cell r="AS106">
            <v>0</v>
          </cell>
          <cell r="AT106" t="str">
            <v>1xEURO One-way + 2x 1/2 White Dusseldorfer One Way</v>
          </cell>
          <cell r="AU106" t="str">
            <v>3383260011786</v>
          </cell>
          <cell r="AV106" t="str">
            <v>ANT</v>
          </cell>
          <cell r="AW106" t="str">
            <v/>
          </cell>
          <cell r="AX106" t="str">
            <v/>
          </cell>
          <cell r="AY106" t="str">
            <v>DON</v>
          </cell>
          <cell r="AZ106" t="str">
            <v/>
          </cell>
          <cell r="BA106" t="str">
            <v/>
          </cell>
          <cell r="BB106" t="str">
            <v/>
          </cell>
          <cell r="BC106" t="str">
            <v/>
          </cell>
          <cell r="BD106" t="str">
            <v/>
          </cell>
          <cell r="BE106" t="str">
            <v>Germany</v>
          </cell>
          <cell r="BF106" t="str">
            <v/>
          </cell>
          <cell r="BG106" t="str">
            <v>PSS-18407</v>
          </cell>
          <cell r="BH106" t="str">
            <v>22021000</v>
          </cell>
          <cell r="BI106" t="str">
            <v>BE</v>
          </cell>
          <cell r="BJ106" t="str">
            <v/>
          </cell>
          <cell r="BK106" t="str">
            <v>ZD</v>
          </cell>
          <cell r="BL106" t="str">
            <v>56</v>
          </cell>
          <cell r="BM106">
            <v>3.9438000000000001E-2</v>
          </cell>
        </row>
        <row r="107">
          <cell r="A107">
            <v>282968</v>
          </cell>
          <cell r="B107" t="str">
            <v>4631</v>
          </cell>
          <cell r="C107" t="str">
            <v>COSTA WHITE SUGAR STICKS BAG 2G X3000</v>
          </cell>
          <cell r="D107" t="str">
            <v>COSTA WHITE SUGAR STICKS BAG 2G X3000</v>
          </cell>
          <cell r="E107" t="str">
            <v xml:space="preserve">Costa Sugar </v>
          </cell>
          <cell r="F107" t="str">
            <v xml:space="preserve">White </v>
          </cell>
          <cell r="G107" t="str">
            <v>PAPER BAG</v>
          </cell>
          <cell r="H107" t="str">
            <v xml:space="preserve"> %</v>
          </cell>
          <cell r="I107" t="str">
            <v>3000 x 2G</v>
          </cell>
          <cell r="J107" t="str">
            <v/>
          </cell>
          <cell r="K107">
            <v>3000</v>
          </cell>
          <cell r="L107" t="str">
            <v>6% - 3%</v>
          </cell>
          <cell r="M107" t="str">
            <v>36</v>
          </cell>
          <cell r="N107" t="str">
            <v>M</v>
          </cell>
          <cell r="O107" t="str">
            <v>0</v>
          </cell>
          <cell r="P107" t="str">
            <v>2G</v>
          </cell>
          <cell r="Q107" t="str">
            <v>n/a</v>
          </cell>
          <cell r="R107" t="str">
            <v>0 x 0 x 0</v>
          </cell>
          <cell r="S107">
            <v>2E-3</v>
          </cell>
          <cell r="T107">
            <v>0</v>
          </cell>
          <cell r="U107">
            <v>0</v>
          </cell>
          <cell r="V107" t="str">
            <v>1 x 2G</v>
          </cell>
          <cell r="W107" t="str">
            <v>PAPER BAG</v>
          </cell>
          <cell r="X107" t="str">
            <v>n/a</v>
          </cell>
          <cell r="Y107" t="str">
            <v>0 x 0 x 0</v>
          </cell>
          <cell r="Z107">
            <v>2E-3</v>
          </cell>
          <cell r="AA107">
            <v>0</v>
          </cell>
          <cell r="AB107">
            <v>0</v>
          </cell>
          <cell r="AC107" t="str">
            <v>3000 x 2G</v>
          </cell>
          <cell r="AD107" t="str">
            <v>CARDBOARD</v>
          </cell>
          <cell r="AE107" t="str">
            <v>5050415045900</v>
          </cell>
          <cell r="AF107" t="str">
            <v>39.5 x 29.8 x 14.2</v>
          </cell>
          <cell r="AG107">
            <v>6</v>
          </cell>
          <cell r="AH107">
            <v>7</v>
          </cell>
          <cell r="AI107">
            <v>0</v>
          </cell>
          <cell r="AJ107">
            <v>8</v>
          </cell>
          <cell r="AK107">
            <v>10</v>
          </cell>
          <cell r="AL107">
            <v>80</v>
          </cell>
          <cell r="AM107">
            <v>1200</v>
          </cell>
          <cell r="AN107">
            <v>800</v>
          </cell>
          <cell r="AO107">
            <v>1278</v>
          </cell>
          <cell r="AP107">
            <v>480</v>
          </cell>
          <cell r="AQ107">
            <v>586</v>
          </cell>
          <cell r="AR107">
            <v>1</v>
          </cell>
          <cell r="AS107">
            <v>0</v>
          </cell>
          <cell r="AT107" t="str">
            <v xml:space="preserve">EURO One-way </v>
          </cell>
          <cell r="AU107" t="str">
            <v>3383260012059</v>
          </cell>
          <cell r="AV107" t="str">
            <v/>
          </cell>
          <cell r="AW107" t="str">
            <v/>
          </cell>
          <cell r="AX107" t="str">
            <v/>
          </cell>
          <cell r="AY107" t="str">
            <v/>
          </cell>
          <cell r="AZ107" t="str">
            <v/>
          </cell>
          <cell r="BA107" t="str">
            <v/>
          </cell>
          <cell r="BB107" t="str">
            <v/>
          </cell>
          <cell r="BC107" t="str">
            <v>Costa Limitted (CWEL)</v>
          </cell>
          <cell r="BD107" t="str">
            <v/>
          </cell>
          <cell r="BE107" t="str">
            <v>BeLux</v>
          </cell>
          <cell r="BF107" t="str">
            <v/>
          </cell>
          <cell r="BG107" t="str">
            <v>PSS-19038</v>
          </cell>
          <cell r="BH107" t="str">
            <v>17011390</v>
          </cell>
          <cell r="BI107" t="str">
            <v>GB</v>
          </cell>
          <cell r="BJ107" t="str">
            <v/>
          </cell>
          <cell r="BK107" t="str">
            <v>ZD</v>
          </cell>
          <cell r="BL107" t="str">
            <v>56</v>
          </cell>
          <cell r="BM107" t="str">
            <v/>
          </cell>
        </row>
        <row r="108">
          <cell r="A108">
            <v>282978</v>
          </cell>
          <cell r="B108" t="str">
            <v>4636</v>
          </cell>
          <cell r="C108" t="str">
            <v>COSTA EXPRESS BROWN SUGAR STICKS 1X3000</v>
          </cell>
          <cell r="D108" t="str">
            <v>COSTA EXPRESS BROWN SUGAR STICKS 1X3000</v>
          </cell>
          <cell r="E108" t="str">
            <v xml:space="preserve">Costa Sugar </v>
          </cell>
          <cell r="F108" t="str">
            <v>Brown</v>
          </cell>
          <cell r="G108" t="str">
            <v>PAPER BAG</v>
          </cell>
          <cell r="H108" t="str">
            <v xml:space="preserve"> %</v>
          </cell>
          <cell r="I108" t="str">
            <v>3000 x 2G</v>
          </cell>
          <cell r="J108" t="str">
            <v/>
          </cell>
          <cell r="K108">
            <v>3000</v>
          </cell>
          <cell r="L108" t="str">
            <v>6% - 3%</v>
          </cell>
          <cell r="M108" t="str">
            <v>36</v>
          </cell>
          <cell r="N108" t="str">
            <v>M</v>
          </cell>
          <cell r="O108" t="str">
            <v>0</v>
          </cell>
          <cell r="P108" t="str">
            <v>2G</v>
          </cell>
          <cell r="Q108" t="str">
            <v>n/a</v>
          </cell>
          <cell r="R108" t="str">
            <v>0 x 0 x 0</v>
          </cell>
          <cell r="S108">
            <v>2E-3</v>
          </cell>
          <cell r="T108">
            <v>0</v>
          </cell>
          <cell r="U108">
            <v>0</v>
          </cell>
          <cell r="V108" t="str">
            <v>1 x 2G</v>
          </cell>
          <cell r="W108" t="str">
            <v>PAPER BAG</v>
          </cell>
          <cell r="X108" t="str">
            <v>n/a</v>
          </cell>
          <cell r="Y108" t="str">
            <v>0 x 0 x 0</v>
          </cell>
          <cell r="Z108">
            <v>2E-3</v>
          </cell>
          <cell r="AA108">
            <v>0</v>
          </cell>
          <cell r="AB108">
            <v>0</v>
          </cell>
          <cell r="AC108" t="str">
            <v>3000 x 2G</v>
          </cell>
          <cell r="AD108" t="str">
            <v>CARDBOARD</v>
          </cell>
          <cell r="AE108" t="str">
            <v>5050415045917</v>
          </cell>
          <cell r="AF108" t="str">
            <v>39.5 x 29.5 x 13.5</v>
          </cell>
          <cell r="AG108">
            <v>6</v>
          </cell>
          <cell r="AH108">
            <v>8.4</v>
          </cell>
          <cell r="AI108">
            <v>0</v>
          </cell>
          <cell r="AJ108">
            <v>8</v>
          </cell>
          <cell r="AK108">
            <v>10</v>
          </cell>
          <cell r="AL108">
            <v>80</v>
          </cell>
          <cell r="AM108">
            <v>1200</v>
          </cell>
          <cell r="AN108">
            <v>800</v>
          </cell>
          <cell r="AO108">
            <v>1250</v>
          </cell>
          <cell r="AP108">
            <v>480</v>
          </cell>
          <cell r="AQ108">
            <v>860</v>
          </cell>
          <cell r="AR108">
            <v>1</v>
          </cell>
          <cell r="AS108">
            <v>0</v>
          </cell>
          <cell r="AT108" t="str">
            <v xml:space="preserve">EURO One-way </v>
          </cell>
          <cell r="AU108" t="str">
            <v>3383260012172</v>
          </cell>
          <cell r="AV108" t="str">
            <v/>
          </cell>
          <cell r="AW108" t="str">
            <v/>
          </cell>
          <cell r="AX108" t="str">
            <v/>
          </cell>
          <cell r="AY108" t="str">
            <v/>
          </cell>
          <cell r="AZ108" t="str">
            <v/>
          </cell>
          <cell r="BA108" t="str">
            <v/>
          </cell>
          <cell r="BB108" t="str">
            <v/>
          </cell>
          <cell r="BC108" t="str">
            <v>Costa Express Limitted (CSWI)</v>
          </cell>
          <cell r="BD108" t="str">
            <v/>
          </cell>
          <cell r="BE108" t="str">
            <v>BeLux</v>
          </cell>
          <cell r="BF108" t="str">
            <v/>
          </cell>
          <cell r="BG108" t="str">
            <v>PSS-19046</v>
          </cell>
          <cell r="BH108" t="str">
            <v>17011490</v>
          </cell>
          <cell r="BI108" t="str">
            <v>GB</v>
          </cell>
          <cell r="BJ108" t="str">
            <v/>
          </cell>
          <cell r="BK108" t="str">
            <v>ZD</v>
          </cell>
          <cell r="BL108" t="str">
            <v>56</v>
          </cell>
          <cell r="BM108" t="str">
            <v/>
          </cell>
        </row>
        <row r="109">
          <cell r="A109">
            <v>283001</v>
          </cell>
          <cell r="B109" t="str">
            <v>4645</v>
          </cell>
          <cell r="C109" t="str">
            <v>COSTA CAFFE CREMA BEANS BAG 1KG X10</v>
          </cell>
          <cell r="D109" t="str">
            <v>COSTA CAFFE CREMA BEANS BAG 1KG X10</v>
          </cell>
          <cell r="E109" t="str">
            <v>Costa Coffee</v>
          </cell>
          <cell r="F109" t="str">
            <v>Crema</v>
          </cell>
          <cell r="G109" t="str">
            <v>BAG</v>
          </cell>
          <cell r="H109" t="str">
            <v xml:space="preserve"> %</v>
          </cell>
          <cell r="I109" t="str">
            <v>10 x 16.7L</v>
          </cell>
          <cell r="J109" t="str">
            <v/>
          </cell>
          <cell r="K109">
            <v>10</v>
          </cell>
          <cell r="L109" t="str">
            <v>6% - 3%</v>
          </cell>
          <cell r="M109" t="str">
            <v>12</v>
          </cell>
          <cell r="N109" t="str">
            <v>M</v>
          </cell>
          <cell r="O109" t="str">
            <v>0</v>
          </cell>
          <cell r="P109">
            <v>16.7</v>
          </cell>
          <cell r="Q109" t="str">
            <v>n/a</v>
          </cell>
          <cell r="R109" t="str">
            <v>8 x 14 x 26</v>
          </cell>
          <cell r="S109">
            <v>1</v>
          </cell>
          <cell r="T109">
            <v>1</v>
          </cell>
          <cell r="U109">
            <v>0</v>
          </cell>
          <cell r="V109" t="str">
            <v>1 x 16.7L</v>
          </cell>
          <cell r="W109" t="str">
            <v>PLASTIC BAG</v>
          </cell>
          <cell r="X109" t="str">
            <v>n/a</v>
          </cell>
          <cell r="Y109" t="str">
            <v>8 x 14 x 26</v>
          </cell>
          <cell r="Z109">
            <v>1</v>
          </cell>
          <cell r="AA109">
            <v>1</v>
          </cell>
          <cell r="AB109">
            <v>0</v>
          </cell>
          <cell r="AC109" t="str">
            <v>10 x 16.7L</v>
          </cell>
          <cell r="AD109" t="str">
            <v>CARDBOARD</v>
          </cell>
          <cell r="AE109" t="str">
            <v>15012547002210</v>
          </cell>
          <cell r="AF109" t="str">
            <v>39.7 x 29.3 x 26</v>
          </cell>
          <cell r="AG109">
            <v>10</v>
          </cell>
          <cell r="AH109">
            <v>10.5</v>
          </cell>
          <cell r="AI109">
            <v>0</v>
          </cell>
          <cell r="AJ109">
            <v>8</v>
          </cell>
          <cell r="AK109">
            <v>6</v>
          </cell>
          <cell r="AL109">
            <v>48</v>
          </cell>
          <cell r="AM109">
            <v>1200</v>
          </cell>
          <cell r="AN109">
            <v>800</v>
          </cell>
          <cell r="AO109">
            <v>1759</v>
          </cell>
          <cell r="AP109">
            <v>480</v>
          </cell>
          <cell r="AQ109">
            <v>529.20000000000005</v>
          </cell>
          <cell r="AR109">
            <v>1</v>
          </cell>
          <cell r="AS109">
            <v>0</v>
          </cell>
          <cell r="AT109" t="str">
            <v xml:space="preserve">EURO One-way </v>
          </cell>
          <cell r="AU109" t="str">
            <v>3383260012035</v>
          </cell>
          <cell r="AV109" t="str">
            <v/>
          </cell>
          <cell r="AW109" t="str">
            <v/>
          </cell>
          <cell r="AX109" t="str">
            <v/>
          </cell>
          <cell r="AY109" t="str">
            <v/>
          </cell>
          <cell r="AZ109" t="str">
            <v/>
          </cell>
          <cell r="BA109" t="str">
            <v/>
          </cell>
          <cell r="BB109" t="str">
            <v/>
          </cell>
          <cell r="BC109" t="str">
            <v>Costa Limitted (CWEL)</v>
          </cell>
          <cell r="BD109" t="str">
            <v/>
          </cell>
          <cell r="BE109" t="str">
            <v>BeLux</v>
          </cell>
          <cell r="BF109" t="str">
            <v/>
          </cell>
          <cell r="BG109" t="str">
            <v>PSS-19036</v>
          </cell>
          <cell r="BH109" t="str">
            <v>09012100</v>
          </cell>
          <cell r="BI109" t="str">
            <v>GB</v>
          </cell>
          <cell r="BJ109" t="str">
            <v/>
          </cell>
          <cell r="BK109" t="str">
            <v>ZD</v>
          </cell>
          <cell r="BL109" t="str">
            <v>56</v>
          </cell>
          <cell r="BM109" t="str">
            <v/>
          </cell>
        </row>
        <row r="110">
          <cell r="A110">
            <v>283002</v>
          </cell>
          <cell r="B110" t="str">
            <v>4646</v>
          </cell>
          <cell r="C110" t="str">
            <v>COSTA SIGNATURE BLEND MED ROAST 1KG X10</v>
          </cell>
          <cell r="D110" t="str">
            <v>COSTA SIGNATURE BLEND MED ROAST 1KG X10</v>
          </cell>
          <cell r="E110" t="str">
            <v>Costa Coffee</v>
          </cell>
          <cell r="F110" t="str">
            <v>Signature Blend Mito</v>
          </cell>
          <cell r="G110" t="str">
            <v>BAG</v>
          </cell>
          <cell r="H110" t="str">
            <v xml:space="preserve"> %</v>
          </cell>
          <cell r="I110" t="str">
            <v>10 x 1.84L</v>
          </cell>
          <cell r="J110" t="str">
            <v/>
          </cell>
          <cell r="K110">
            <v>10</v>
          </cell>
          <cell r="L110" t="str">
            <v>6% - 3%</v>
          </cell>
          <cell r="M110" t="str">
            <v>24</v>
          </cell>
          <cell r="N110" t="str">
            <v>M</v>
          </cell>
          <cell r="O110" t="str">
            <v>0</v>
          </cell>
          <cell r="P110">
            <v>1.84</v>
          </cell>
          <cell r="Q110" t="str">
            <v>n/a</v>
          </cell>
          <cell r="R110" t="str">
            <v>7 x 13 x 23</v>
          </cell>
          <cell r="S110">
            <v>1</v>
          </cell>
          <cell r="T110">
            <v>1</v>
          </cell>
          <cell r="U110">
            <v>0</v>
          </cell>
          <cell r="V110" t="str">
            <v>1 x 1.84L</v>
          </cell>
          <cell r="W110" t="str">
            <v>PLASTIC BAG</v>
          </cell>
          <cell r="X110" t="str">
            <v>n/a</v>
          </cell>
          <cell r="Y110" t="str">
            <v>7 x 13 x 23</v>
          </cell>
          <cell r="Z110">
            <v>1</v>
          </cell>
          <cell r="AA110">
            <v>1</v>
          </cell>
          <cell r="AB110">
            <v>0</v>
          </cell>
          <cell r="AC110" t="str">
            <v>10 x 1.84L</v>
          </cell>
          <cell r="AD110" t="str">
            <v>CARDBOARD</v>
          </cell>
          <cell r="AE110" t="str">
            <v>15012547002203</v>
          </cell>
          <cell r="AF110" t="str">
            <v>39.3 x 29.3 x 26</v>
          </cell>
          <cell r="AG110">
            <v>10</v>
          </cell>
          <cell r="AH110">
            <v>10.5</v>
          </cell>
          <cell r="AI110">
            <v>0</v>
          </cell>
          <cell r="AJ110">
            <v>8</v>
          </cell>
          <cell r="AK110">
            <v>6</v>
          </cell>
          <cell r="AL110">
            <v>48</v>
          </cell>
          <cell r="AM110">
            <v>1200</v>
          </cell>
          <cell r="AN110">
            <v>800</v>
          </cell>
          <cell r="AO110">
            <v>1759</v>
          </cell>
          <cell r="AP110">
            <v>480</v>
          </cell>
          <cell r="AQ110">
            <v>529.20000000000005</v>
          </cell>
          <cell r="AR110">
            <v>1</v>
          </cell>
          <cell r="AS110">
            <v>0</v>
          </cell>
          <cell r="AT110" t="str">
            <v xml:space="preserve">EURO One-way </v>
          </cell>
          <cell r="AU110" t="str">
            <v>3383260012028</v>
          </cell>
          <cell r="AV110" t="str">
            <v/>
          </cell>
          <cell r="AW110" t="str">
            <v/>
          </cell>
          <cell r="AX110" t="str">
            <v/>
          </cell>
          <cell r="AY110" t="str">
            <v/>
          </cell>
          <cell r="AZ110" t="str">
            <v/>
          </cell>
          <cell r="BA110" t="str">
            <v/>
          </cell>
          <cell r="BB110" t="str">
            <v/>
          </cell>
          <cell r="BC110" t="str">
            <v>Costa Limitted (CWEL)</v>
          </cell>
          <cell r="BD110" t="str">
            <v/>
          </cell>
          <cell r="BE110" t="str">
            <v>BeLux</v>
          </cell>
          <cell r="BF110" t="str">
            <v/>
          </cell>
          <cell r="BG110" t="str">
            <v>PSS-19033</v>
          </cell>
          <cell r="BH110" t="str">
            <v>09012100</v>
          </cell>
          <cell r="BI110" t="str">
            <v>GB</v>
          </cell>
          <cell r="BJ110" t="str">
            <v/>
          </cell>
          <cell r="BK110" t="str">
            <v>ZD</v>
          </cell>
          <cell r="BL110" t="str">
            <v>56</v>
          </cell>
          <cell r="BM110" t="str">
            <v/>
          </cell>
        </row>
        <row r="111">
          <cell r="A111">
            <v>283041</v>
          </cell>
          <cell r="B111" t="str">
            <v>3179</v>
          </cell>
          <cell r="C111" t="str">
            <v>MONSTER ENERGY ULTRA FIESTA MANGO BLIK 0.50L X24</v>
          </cell>
          <cell r="D111" t="str">
            <v>MONSTER ENERGY ULTRA FIESTA MANGO BOITE 0.50L X24</v>
          </cell>
          <cell r="E111" t="str">
            <v xml:space="preserve">Monster </v>
          </cell>
          <cell r="F111" t="str">
            <v>Energy Ultra Fiesta Mango</v>
          </cell>
          <cell r="G111" t="str">
            <v xml:space="preserve">CAN </v>
          </cell>
          <cell r="H111" t="str">
            <v xml:space="preserve"> %</v>
          </cell>
          <cell r="I111" t="str">
            <v>24 x 0.5L</v>
          </cell>
          <cell r="J111" t="str">
            <v/>
          </cell>
          <cell r="K111">
            <v>24</v>
          </cell>
          <cell r="L111" t="str">
            <v>6% - 3%</v>
          </cell>
          <cell r="M111" t="str">
            <v>24</v>
          </cell>
          <cell r="N111" t="str">
            <v>M</v>
          </cell>
          <cell r="O111" t="str">
            <v>8</v>
          </cell>
          <cell r="P111">
            <v>0.5</v>
          </cell>
          <cell r="Q111" t="str">
            <v>5060751215011</v>
          </cell>
          <cell r="R111" t="str">
            <v>6.65 x 6.65 x 16.8</v>
          </cell>
          <cell r="S111">
            <v>0.503</v>
          </cell>
          <cell r="T111">
            <v>0.51900000000000002</v>
          </cell>
          <cell r="U111">
            <v>0</v>
          </cell>
          <cell r="V111" t="str">
            <v>1 x 0.5L</v>
          </cell>
          <cell r="W111" t="str">
            <v>CAN</v>
          </cell>
          <cell r="X111" t="str">
            <v>5060751215011</v>
          </cell>
          <cell r="Y111" t="str">
            <v>6.65 x 6.65 x 16.8</v>
          </cell>
          <cell r="Z111">
            <v>0.503</v>
          </cell>
          <cell r="AA111">
            <v>0.51900000000000002</v>
          </cell>
          <cell r="AB111">
            <v>0</v>
          </cell>
          <cell r="AC111" t="str">
            <v>24 x 0.5L</v>
          </cell>
          <cell r="AD111" t="str">
            <v>TRAY WITH SHRINK</v>
          </cell>
          <cell r="AE111" t="str">
            <v>5060751215028</v>
          </cell>
          <cell r="AF111" t="str">
            <v>40.5 x 27.2 x 17.1</v>
          </cell>
          <cell r="AG111">
            <v>12.077999999999999</v>
          </cell>
          <cell r="AH111">
            <v>12.568</v>
          </cell>
          <cell r="AI111">
            <v>0</v>
          </cell>
          <cell r="AJ111">
            <v>10</v>
          </cell>
          <cell r="AK111">
            <v>8</v>
          </cell>
          <cell r="AL111">
            <v>80</v>
          </cell>
          <cell r="AM111">
            <v>1217</v>
          </cell>
          <cell r="AN111">
            <v>1000</v>
          </cell>
          <cell r="AO111">
            <v>1529</v>
          </cell>
          <cell r="AP111">
            <v>966.24</v>
          </cell>
          <cell r="AQ111">
            <v>1036.1079999999999</v>
          </cell>
          <cell r="AR111">
            <v>3</v>
          </cell>
          <cell r="AS111">
            <v>0</v>
          </cell>
          <cell r="AT111" t="str">
            <v>CHEP</v>
          </cell>
          <cell r="AU111" t="str">
            <v>5060751215035</v>
          </cell>
          <cell r="AV111" t="str">
            <v/>
          </cell>
          <cell r="AW111" t="str">
            <v/>
          </cell>
          <cell r="AX111" t="str">
            <v>DUN</v>
          </cell>
          <cell r="AY111" t="str">
            <v/>
          </cell>
          <cell r="AZ111" t="str">
            <v/>
          </cell>
          <cell r="BA111" t="str">
            <v/>
          </cell>
          <cell r="BB111" t="str">
            <v/>
          </cell>
          <cell r="BC111" t="str">
            <v>DIS (HANS); Dis (MOND)</v>
          </cell>
          <cell r="BD111" t="str">
            <v/>
          </cell>
          <cell r="BE111" t="str">
            <v>BeLux</v>
          </cell>
          <cell r="BF111" t="str">
            <v/>
          </cell>
          <cell r="BG111" t="str">
            <v>PSS-03613</v>
          </cell>
          <cell r="BH111" t="str">
            <v>22021000</v>
          </cell>
          <cell r="BI111" t="str">
            <v>BE</v>
          </cell>
          <cell r="BJ111" t="str">
            <v/>
          </cell>
          <cell r="BK111" t="str">
            <v>ZD</v>
          </cell>
          <cell r="BL111" t="str">
            <v>56</v>
          </cell>
          <cell r="BM111">
            <v>1.6099999999999996E-2</v>
          </cell>
        </row>
        <row r="112">
          <cell r="A112">
            <v>283054</v>
          </cell>
          <cell r="B112" t="str">
            <v>1178</v>
          </cell>
          <cell r="C112" t="str">
            <v>FANTA ORANGE (88) / SPRITE (44) BLIK 0.15L X12 HP DD LIDL</v>
          </cell>
          <cell r="D112" t="str">
            <v>FANTA ORANGE (88) / SPRITE (44) BOITE 0.15L X12 HP DD LIDL</v>
          </cell>
          <cell r="E112" t="str">
            <v>Fanta/Sprite</v>
          </cell>
          <cell r="F112" t="str">
            <v>Mix</v>
          </cell>
          <cell r="G112" t="str">
            <v>CAN</v>
          </cell>
          <cell r="H112" t="str">
            <v xml:space="preserve"> %</v>
          </cell>
          <cell r="I112" t="str">
            <v>132 x 12 x 0.15L</v>
          </cell>
          <cell r="J112" t="str">
            <v/>
          </cell>
          <cell r="K112">
            <v>1584</v>
          </cell>
          <cell r="L112" t="str">
            <v>6% - 3%</v>
          </cell>
          <cell r="M112" t="str">
            <v>12</v>
          </cell>
          <cell r="N112" t="str">
            <v>M</v>
          </cell>
          <cell r="O112" t="str">
            <v>0</v>
          </cell>
          <cell r="P112">
            <v>0.15</v>
          </cell>
          <cell r="Q112" t="str">
            <v>n/a</v>
          </cell>
          <cell r="R112" t="str">
            <v>5.35 x 5.35 x 8.87</v>
          </cell>
          <cell r="S112">
            <v>0.156</v>
          </cell>
          <cell r="T112">
            <v>0.16600000000000001</v>
          </cell>
          <cell r="U112">
            <v>0</v>
          </cell>
          <cell r="V112" t="str">
            <v>12 x 0.15L</v>
          </cell>
          <cell r="W112" t="str">
            <v>CARDBOARD</v>
          </cell>
          <cell r="X112" t="str">
            <v>n/a</v>
          </cell>
          <cell r="Y112" t="str">
            <v>21.4 x 16.2 x 8.95</v>
          </cell>
          <cell r="Z112">
            <v>1.8660000000000001</v>
          </cell>
          <cell r="AA112">
            <v>2.036</v>
          </cell>
          <cell r="AB112">
            <v>0</v>
          </cell>
          <cell r="AC112" t="str">
            <v>132 x 12 x 0.15L</v>
          </cell>
          <cell r="AD112" t="str">
            <v>HALF PALLET</v>
          </cell>
          <cell r="AE112" t="str">
            <v>3383260012325</v>
          </cell>
          <cell r="AF112" t="str">
            <v>80 x 60 x 114.8</v>
          </cell>
          <cell r="AG112">
            <v>246.31200000000001</v>
          </cell>
          <cell r="AH112">
            <v>283.60000000000002</v>
          </cell>
          <cell r="AI112">
            <v>0</v>
          </cell>
          <cell r="AJ112">
            <v>2</v>
          </cell>
          <cell r="AK112">
            <v>1</v>
          </cell>
          <cell r="AL112">
            <v>2</v>
          </cell>
          <cell r="AM112">
            <v>1200</v>
          </cell>
          <cell r="AN112">
            <v>800</v>
          </cell>
          <cell r="AO112">
            <v>1292</v>
          </cell>
          <cell r="AP112">
            <v>492.62400000000002</v>
          </cell>
          <cell r="AQ112">
            <v>592.20399999999995</v>
          </cell>
          <cell r="AR112">
            <v>1.5</v>
          </cell>
          <cell r="AS112">
            <v>0</v>
          </cell>
          <cell r="AT112" t="str">
            <v>1xECHEP + 2x Dusseldorfer CHEP</v>
          </cell>
          <cell r="AU112" t="str">
            <v>3383260012318</v>
          </cell>
          <cell r="AV112" t="str">
            <v/>
          </cell>
          <cell r="AW112" t="str">
            <v/>
          </cell>
          <cell r="AX112" t="str">
            <v/>
          </cell>
          <cell r="AY112" t="str">
            <v/>
          </cell>
          <cell r="AZ112" t="str">
            <v/>
          </cell>
          <cell r="BA112" t="str">
            <v/>
          </cell>
          <cell r="BB112" t="str">
            <v/>
          </cell>
          <cell r="BC112" t="str">
            <v>Trianval (TLAA); Trianval (TRIA)</v>
          </cell>
          <cell r="BD112" t="str">
            <v/>
          </cell>
          <cell r="BE112" t="str">
            <v>BeLux</v>
          </cell>
          <cell r="BF112" t="str">
            <v>DF25400BE</v>
          </cell>
          <cell r="BG112" t="str">
            <v>PSS-18246</v>
          </cell>
          <cell r="BH112" t="str">
            <v>22021000</v>
          </cell>
          <cell r="BI112" t="str">
            <v>BE</v>
          </cell>
          <cell r="BJ112" t="str">
            <v/>
          </cell>
          <cell r="BK112" t="str">
            <v>ZD</v>
          </cell>
          <cell r="BL112" t="str">
            <v>56</v>
          </cell>
          <cell r="BM112" t="str">
            <v/>
          </cell>
        </row>
        <row r="113">
          <cell r="A113">
            <v>283087</v>
          </cell>
          <cell r="B113" t="str">
            <v>7008</v>
          </cell>
          <cell r="C113" t="str">
            <v>MONSTER JUICED MONARCH BLIK 0.50L X24</v>
          </cell>
          <cell r="D113" t="str">
            <v>MONSTER JUICED MONARCH BOITE 0.50L X24</v>
          </cell>
          <cell r="E113" t="str">
            <v>Monster</v>
          </cell>
          <cell r="F113" t="str">
            <v>Juiced Monarch</v>
          </cell>
          <cell r="G113" t="str">
            <v xml:space="preserve">CAN </v>
          </cell>
          <cell r="H113" t="str">
            <v xml:space="preserve"> %</v>
          </cell>
          <cell r="I113" t="str">
            <v>24 x 0.5L</v>
          </cell>
          <cell r="J113" t="str">
            <v/>
          </cell>
          <cell r="K113">
            <v>24</v>
          </cell>
          <cell r="L113" t="str">
            <v>6% - 3%</v>
          </cell>
          <cell r="M113" t="str">
            <v>24</v>
          </cell>
          <cell r="N113" t="str">
            <v>M</v>
          </cell>
          <cell r="O113" t="str">
            <v>8</v>
          </cell>
          <cell r="P113">
            <v>0.5</v>
          </cell>
          <cell r="Q113" t="str">
            <v>5060751215905</v>
          </cell>
          <cell r="R113" t="str">
            <v>6.65 x 6.65 x 16.8</v>
          </cell>
          <cell r="S113">
            <v>0.52100000000000002</v>
          </cell>
          <cell r="T113">
            <v>0.53700000000000003</v>
          </cell>
          <cell r="U113">
            <v>0</v>
          </cell>
          <cell r="V113" t="str">
            <v>1 x 0.5L</v>
          </cell>
          <cell r="W113" t="str">
            <v>CAN</v>
          </cell>
          <cell r="X113" t="str">
            <v>5060751215905</v>
          </cell>
          <cell r="Y113" t="str">
            <v>6.65 x 6.65 x 16.8</v>
          </cell>
          <cell r="Z113">
            <v>0.52100000000000002</v>
          </cell>
          <cell r="AA113">
            <v>0.53700000000000003</v>
          </cell>
          <cell r="AB113">
            <v>0</v>
          </cell>
          <cell r="AC113" t="str">
            <v>24 x 0.5L</v>
          </cell>
          <cell r="AD113" t="str">
            <v>TRAY WITH SHRINK</v>
          </cell>
          <cell r="AE113" t="str">
            <v>5060751215141</v>
          </cell>
          <cell r="AF113" t="str">
            <v>40.5 x 27.2 x 17.1</v>
          </cell>
          <cell r="AG113">
            <v>12.510999999999999</v>
          </cell>
          <cell r="AH113">
            <v>13.000999999999999</v>
          </cell>
          <cell r="AI113">
            <v>0</v>
          </cell>
          <cell r="AJ113">
            <v>10</v>
          </cell>
          <cell r="AK113">
            <v>8</v>
          </cell>
          <cell r="AL113">
            <v>80</v>
          </cell>
          <cell r="AM113">
            <v>1217</v>
          </cell>
          <cell r="AN113">
            <v>1000</v>
          </cell>
          <cell r="AO113">
            <v>1529</v>
          </cell>
          <cell r="AP113">
            <v>1000.88</v>
          </cell>
          <cell r="AQ113">
            <v>1070.7639999999999</v>
          </cell>
          <cell r="AR113">
            <v>3</v>
          </cell>
          <cell r="AS113">
            <v>0</v>
          </cell>
          <cell r="AT113" t="str">
            <v>CHEP</v>
          </cell>
          <cell r="AU113" t="str">
            <v>5060751215158</v>
          </cell>
          <cell r="AV113" t="str">
            <v/>
          </cell>
          <cell r="AW113" t="str">
            <v/>
          </cell>
          <cell r="AX113" t="str">
            <v>DUN</v>
          </cell>
          <cell r="AY113" t="str">
            <v/>
          </cell>
          <cell r="AZ113" t="str">
            <v/>
          </cell>
          <cell r="BA113" t="str">
            <v/>
          </cell>
          <cell r="BB113" t="str">
            <v/>
          </cell>
          <cell r="BC113" t="str">
            <v>DIS (HANS); Dis (MOND)</v>
          </cell>
          <cell r="BD113" t="str">
            <v/>
          </cell>
          <cell r="BE113" t="str">
            <v>BeLux</v>
          </cell>
          <cell r="BF113" t="str">
            <v/>
          </cell>
          <cell r="BG113" t="str">
            <v>PSS-03613</v>
          </cell>
          <cell r="BH113" t="str">
            <v>22021000</v>
          </cell>
          <cell r="BI113" t="str">
            <v>BE</v>
          </cell>
          <cell r="BJ113" t="str">
            <v/>
          </cell>
          <cell r="BK113" t="str">
            <v>ZD</v>
          </cell>
          <cell r="BL113" t="str">
            <v>56</v>
          </cell>
          <cell r="BM113">
            <v>1.6099999999999996E-2</v>
          </cell>
        </row>
        <row r="114">
          <cell r="A114">
            <v>283402</v>
          </cell>
          <cell r="B114" t="str">
            <v>4179</v>
          </cell>
          <cell r="C114" t="str">
            <v>COCA-COLA ZERO NO CAFFEINE PET 1.5L X6</v>
          </cell>
          <cell r="D114" t="str">
            <v>COCA COLA ZERO NO CAFFEINE PET 1.5L X6</v>
          </cell>
          <cell r="E114" t="str">
            <v>Coca-Cola Zero</v>
          </cell>
          <cell r="F114" t="str">
            <v>No Caffeine</v>
          </cell>
          <cell r="G114" t="str">
            <v>PET</v>
          </cell>
          <cell r="H114" t="str">
            <v xml:space="preserve"> %</v>
          </cell>
          <cell r="I114" t="str">
            <v>6 x 1.5L</v>
          </cell>
          <cell r="J114" t="str">
            <v/>
          </cell>
          <cell r="K114">
            <v>6</v>
          </cell>
          <cell r="L114" t="str">
            <v>6% - 3%</v>
          </cell>
          <cell r="M114" t="str">
            <v>6</v>
          </cell>
          <cell r="N114" t="str">
            <v>M</v>
          </cell>
          <cell r="O114" t="str">
            <v>0</v>
          </cell>
          <cell r="P114">
            <v>1.5</v>
          </cell>
          <cell r="Q114" t="str">
            <v>5449000169358</v>
          </cell>
          <cell r="R114" t="str">
            <v>9.48 x 9.48 x 31.6</v>
          </cell>
          <cell r="S114">
            <v>1.4970000000000001</v>
          </cell>
          <cell r="T114">
            <v>1.5389999999999999</v>
          </cell>
          <cell r="U114">
            <v>0</v>
          </cell>
          <cell r="V114" t="str">
            <v>6 x 1.5L</v>
          </cell>
          <cell r="W114" t="str">
            <v>SHRINK</v>
          </cell>
          <cell r="X114" t="str">
            <v>5449000179197</v>
          </cell>
          <cell r="Y114" t="str">
            <v>28.43 x 18.95 x 31.6</v>
          </cell>
          <cell r="Z114">
            <v>8.9819999999999993</v>
          </cell>
          <cell r="AA114">
            <v>9.25</v>
          </cell>
          <cell r="AB114">
            <v>0</v>
          </cell>
          <cell r="AC114" t="str">
            <v>6 x 1.5L</v>
          </cell>
          <cell r="AD114" t="str">
            <v>SHRINKWRAPPED</v>
          </cell>
          <cell r="AE114" t="str">
            <v>5449000179197</v>
          </cell>
          <cell r="AF114" t="str">
            <v>28.43 x 18.95 x 31.6</v>
          </cell>
          <cell r="AG114">
            <v>8.9819999999999993</v>
          </cell>
          <cell r="AH114">
            <v>9.25</v>
          </cell>
          <cell r="AI114">
            <v>0</v>
          </cell>
          <cell r="AJ114">
            <v>22</v>
          </cell>
          <cell r="AK114">
            <v>5</v>
          </cell>
          <cell r="AL114">
            <v>110</v>
          </cell>
          <cell r="AM114">
            <v>1200</v>
          </cell>
          <cell r="AN114">
            <v>1043</v>
          </cell>
          <cell r="AO114">
            <v>1754</v>
          </cell>
          <cell r="AP114">
            <v>988.02</v>
          </cell>
          <cell r="AQ114">
            <v>1049.952</v>
          </cell>
          <cell r="AR114">
            <v>2.5</v>
          </cell>
          <cell r="AS114">
            <v>0</v>
          </cell>
          <cell r="AT114" t="str">
            <v>CHEP</v>
          </cell>
          <cell r="AU114" t="str">
            <v>5449000979094</v>
          </cell>
          <cell r="AV114" t="str">
            <v>ANT</v>
          </cell>
          <cell r="AW114" t="str">
            <v/>
          </cell>
          <cell r="AX114" t="str">
            <v/>
          </cell>
          <cell r="AY114" t="str">
            <v/>
          </cell>
          <cell r="AZ114" t="str">
            <v/>
          </cell>
          <cell r="BA114" t="str">
            <v/>
          </cell>
          <cell r="BB114" t="str">
            <v/>
          </cell>
          <cell r="BC114" t="str">
            <v/>
          </cell>
          <cell r="BD114" t="str">
            <v/>
          </cell>
          <cell r="BE114" t="str">
            <v>BeLux</v>
          </cell>
          <cell r="BF114" t="str">
            <v/>
          </cell>
          <cell r="BG114" t="str">
            <v>PSS-14497</v>
          </cell>
          <cell r="BH114" t="str">
            <v>22021000</v>
          </cell>
          <cell r="BI114" t="str">
            <v>BE</v>
          </cell>
          <cell r="BJ114" t="str">
            <v/>
          </cell>
          <cell r="BK114" t="str">
            <v>ZD</v>
          </cell>
          <cell r="BL114" t="str">
            <v>56</v>
          </cell>
          <cell r="BM114">
            <v>3.9438000000000001E-2</v>
          </cell>
        </row>
        <row r="115">
          <cell r="A115">
            <v>283529</v>
          </cell>
          <cell r="B115" t="str">
            <v>7025</v>
          </cell>
          <cell r="C115" t="str">
            <v>FANTA ORANGE(126) /SPRITE(63) SLEEK BLIK 0.33L X6 HP DD</v>
          </cell>
          <cell r="D115" t="str">
            <v>FANTA ORANGE(126) /SPRITE(63) SLEEK BOITE 0.33L X6 HP DD</v>
          </cell>
          <cell r="E115" t="str">
            <v>Fanta/Sprite</v>
          </cell>
          <cell r="F115" t="str">
            <v>Mix</v>
          </cell>
          <cell r="G115" t="str">
            <v>SLEEKCAN</v>
          </cell>
          <cell r="H115" t="str">
            <v xml:space="preserve"> %</v>
          </cell>
          <cell r="I115" t="str">
            <v>189 x 6 x 0.33L</v>
          </cell>
          <cell r="J115" t="str">
            <v/>
          </cell>
          <cell r="K115">
            <v>1134</v>
          </cell>
          <cell r="L115" t="str">
            <v>6% - 3%</v>
          </cell>
          <cell r="M115" t="str">
            <v>12</v>
          </cell>
          <cell r="N115" t="str">
            <v>M</v>
          </cell>
          <cell r="O115" t="str">
            <v>0</v>
          </cell>
          <cell r="P115">
            <v>0.33</v>
          </cell>
          <cell r="Q115" t="str">
            <v>n/a</v>
          </cell>
          <cell r="R115" t="str">
            <v>5.85 x 5.85 x 14.55</v>
          </cell>
          <cell r="S115">
            <v>0.34200000000000003</v>
          </cell>
          <cell r="T115">
            <v>0.35399999999999998</v>
          </cell>
          <cell r="U115">
            <v>0</v>
          </cell>
          <cell r="V115" t="str">
            <v>6 x 0.33L</v>
          </cell>
          <cell r="W115" t="str">
            <v>SHRINK</v>
          </cell>
          <cell r="X115" t="str">
            <v>n/a</v>
          </cell>
          <cell r="Y115" t="str">
            <v>17.55 x 11.7 x 14.55</v>
          </cell>
          <cell r="Z115">
            <v>2.0529999999999999</v>
          </cell>
          <cell r="AA115">
            <v>2.1309999999999998</v>
          </cell>
          <cell r="AB115">
            <v>0</v>
          </cell>
          <cell r="AC115" t="str">
            <v>189 x 6 x 0.33L</v>
          </cell>
          <cell r="AD115" t="str">
            <v>HALF PALLET</v>
          </cell>
          <cell r="AE115" t="str">
            <v>3383260012936</v>
          </cell>
          <cell r="AF115" t="str">
            <v>80 x 60 x 147.3</v>
          </cell>
          <cell r="AG115">
            <v>388.017</v>
          </cell>
          <cell r="AH115">
            <v>415.98599999999999</v>
          </cell>
          <cell r="AI115">
            <v>0</v>
          </cell>
          <cell r="AJ115">
            <v>2</v>
          </cell>
          <cell r="AK115">
            <v>1</v>
          </cell>
          <cell r="AL115">
            <v>2</v>
          </cell>
          <cell r="AM115">
            <v>1200</v>
          </cell>
          <cell r="AN115">
            <v>800</v>
          </cell>
          <cell r="AO115">
            <v>1617</v>
          </cell>
          <cell r="AP115">
            <v>776.03399999999999</v>
          </cell>
          <cell r="AQ115">
            <v>856.99300000000005</v>
          </cell>
          <cell r="AR115">
            <v>1.5</v>
          </cell>
          <cell r="AS115">
            <v>0</v>
          </cell>
          <cell r="AT115" t="str">
            <v>1xECHEP + 2x Dusseldorfer CHEP</v>
          </cell>
          <cell r="AU115" t="str">
            <v>3383260012943</v>
          </cell>
          <cell r="AV115" t="str">
            <v/>
          </cell>
          <cell r="AW115" t="str">
            <v/>
          </cell>
          <cell r="AX115" t="str">
            <v/>
          </cell>
          <cell r="AY115" t="str">
            <v/>
          </cell>
          <cell r="AZ115" t="str">
            <v/>
          </cell>
          <cell r="BA115" t="str">
            <v/>
          </cell>
          <cell r="BB115" t="str">
            <v/>
          </cell>
          <cell r="BC115" t="str">
            <v/>
          </cell>
          <cell r="BD115" t="str">
            <v/>
          </cell>
          <cell r="BE115" t="str">
            <v>BeLux</v>
          </cell>
          <cell r="BF115" t="str">
            <v>DF25603BE</v>
          </cell>
          <cell r="BG115" t="str">
            <v>PSS-19207</v>
          </cell>
          <cell r="BH115" t="str">
            <v>22021000</v>
          </cell>
          <cell r="BI115" t="str">
            <v>BE</v>
          </cell>
          <cell r="BJ115" t="str">
            <v/>
          </cell>
          <cell r="BK115" t="str">
            <v>ZD</v>
          </cell>
          <cell r="BL115" t="str">
            <v>56</v>
          </cell>
          <cell r="BM115" t="str">
            <v/>
          </cell>
        </row>
        <row r="116">
          <cell r="A116">
            <v>283568</v>
          </cell>
          <cell r="B116" t="str">
            <v>6200</v>
          </cell>
          <cell r="C116" t="str">
            <v>COCA-COLA CHERRY PET 0.375L X12</v>
          </cell>
          <cell r="D116" t="str">
            <v>COCA-COLA CHERRY PET 0.375L X12</v>
          </cell>
          <cell r="E116" t="str">
            <v>Coca-Cola</v>
          </cell>
          <cell r="F116" t="str">
            <v>Cherry</v>
          </cell>
          <cell r="G116" t="str">
            <v>PET</v>
          </cell>
          <cell r="H116" t="str">
            <v xml:space="preserve"> %</v>
          </cell>
          <cell r="I116" t="str">
            <v>12 x 0.375L</v>
          </cell>
          <cell r="J116" t="str">
            <v/>
          </cell>
          <cell r="K116">
            <v>12</v>
          </cell>
          <cell r="L116" t="str">
            <v>6% - 3%</v>
          </cell>
          <cell r="M116" t="str">
            <v>5</v>
          </cell>
          <cell r="N116" t="str">
            <v>M</v>
          </cell>
          <cell r="O116" t="str">
            <v>0</v>
          </cell>
          <cell r="P116">
            <v>0.375</v>
          </cell>
          <cell r="Q116" t="str">
            <v>5449000229755</v>
          </cell>
          <cell r="R116" t="str">
            <v>5.95 x 5.95 x 20.47</v>
          </cell>
          <cell r="S116">
            <v>0.39100000000000001</v>
          </cell>
          <cell r="T116">
            <v>0.41299999999999998</v>
          </cell>
          <cell r="U116">
            <v>0</v>
          </cell>
          <cell r="V116" t="str">
            <v>1 x 0.375L</v>
          </cell>
          <cell r="W116" t="str">
            <v>PET</v>
          </cell>
          <cell r="X116" t="str">
            <v>5449000229755</v>
          </cell>
          <cell r="Y116" t="str">
            <v>5.95 x 5.95 x 20.47</v>
          </cell>
          <cell r="Z116">
            <v>0.39100000000000001</v>
          </cell>
          <cell r="AA116">
            <v>0.41299999999999998</v>
          </cell>
          <cell r="AB116">
            <v>0</v>
          </cell>
          <cell r="AC116" t="str">
            <v>12 x 0.375L</v>
          </cell>
          <cell r="AD116" t="str">
            <v>SHRINKWRAPPED</v>
          </cell>
          <cell r="AE116" t="str">
            <v>5449000229748</v>
          </cell>
          <cell r="AF116" t="str">
            <v>23.8 x 17.85 x 20.7</v>
          </cell>
          <cell r="AG116">
            <v>4.6870000000000003</v>
          </cell>
          <cell r="AH116">
            <v>4.968</v>
          </cell>
          <cell r="AI116">
            <v>0</v>
          </cell>
          <cell r="AJ116">
            <v>22</v>
          </cell>
          <cell r="AK116">
            <v>7</v>
          </cell>
          <cell r="AL116">
            <v>154</v>
          </cell>
          <cell r="AM116">
            <v>1200</v>
          </cell>
          <cell r="AN116">
            <v>833</v>
          </cell>
          <cell r="AO116">
            <v>1600</v>
          </cell>
          <cell r="AP116">
            <v>721.798</v>
          </cell>
          <cell r="AQ116">
            <v>790.36500000000001</v>
          </cell>
          <cell r="AR116">
            <v>2</v>
          </cell>
          <cell r="AS116">
            <v>0</v>
          </cell>
          <cell r="AT116" t="str">
            <v>EURO CHEP</v>
          </cell>
          <cell r="AU116" t="str">
            <v>5449000661807</v>
          </cell>
          <cell r="AV116" t="str">
            <v/>
          </cell>
          <cell r="AW116" t="str">
            <v/>
          </cell>
          <cell r="AX116" t="str">
            <v/>
          </cell>
          <cell r="AY116" t="str">
            <v>DON</v>
          </cell>
          <cell r="AZ116" t="str">
            <v/>
          </cell>
          <cell r="BA116" t="str">
            <v/>
          </cell>
          <cell r="BB116" t="str">
            <v/>
          </cell>
          <cell r="BC116" t="str">
            <v/>
          </cell>
          <cell r="BD116" t="str">
            <v/>
          </cell>
          <cell r="BE116" t="str">
            <v>BeLux</v>
          </cell>
          <cell r="BF116" t="str">
            <v/>
          </cell>
          <cell r="BG116" t="str">
            <v>PSS-18833</v>
          </cell>
          <cell r="BH116" t="str">
            <v>22021000</v>
          </cell>
          <cell r="BI116" t="str">
            <v>NL</v>
          </cell>
          <cell r="BJ116" t="str">
            <v/>
          </cell>
          <cell r="BK116" t="str">
            <v>ZD</v>
          </cell>
          <cell r="BL116" t="str">
            <v>56</v>
          </cell>
          <cell r="BM116">
            <v>2.206E-2</v>
          </cell>
        </row>
        <row r="117">
          <cell r="A117">
            <v>283745</v>
          </cell>
          <cell r="B117" t="str">
            <v>1125</v>
          </cell>
          <cell r="C117" t="str">
            <v>COCA-COLA PET 1.5L X6 EURO</v>
          </cell>
          <cell r="D117" t="str">
            <v>COCA-COLA PET 1.5L X6 EURO</v>
          </cell>
          <cell r="E117" t="str">
            <v>Coca-Cola</v>
          </cell>
          <cell r="F117" t="str">
            <v/>
          </cell>
          <cell r="G117" t="str">
            <v>PET</v>
          </cell>
          <cell r="H117" t="str">
            <v xml:space="preserve"> %</v>
          </cell>
          <cell r="I117" t="str">
            <v>6 x 1.5L</v>
          </cell>
          <cell r="J117" t="str">
            <v/>
          </cell>
          <cell r="K117">
            <v>6</v>
          </cell>
          <cell r="L117" t="str">
            <v>6% - 3%</v>
          </cell>
          <cell r="M117" t="str">
            <v>6</v>
          </cell>
          <cell r="N117" t="str">
            <v>M</v>
          </cell>
          <cell r="O117" t="str">
            <v>0</v>
          </cell>
          <cell r="P117">
            <v>1.5</v>
          </cell>
          <cell r="Q117" t="str">
            <v>5449000000439</v>
          </cell>
          <cell r="R117" t="str">
            <v>9.48 x 9.48 x 31.3</v>
          </cell>
          <cell r="S117">
            <v>1.5580000000000001</v>
          </cell>
          <cell r="T117">
            <v>1.6</v>
          </cell>
          <cell r="U117">
            <v>0</v>
          </cell>
          <cell r="V117" t="str">
            <v>6 x 1.5L</v>
          </cell>
          <cell r="W117" t="str">
            <v>SHRINK</v>
          </cell>
          <cell r="X117" t="str">
            <v>5449000050564</v>
          </cell>
          <cell r="Y117" t="str">
            <v>28.43 x 18.95 x 31.6</v>
          </cell>
          <cell r="Z117">
            <v>9.3469999999999995</v>
          </cell>
          <cell r="AA117">
            <v>9.6150000000000002</v>
          </cell>
          <cell r="AB117">
            <v>0</v>
          </cell>
          <cell r="AC117" t="str">
            <v>6 x 1.5L</v>
          </cell>
          <cell r="AD117" t="str">
            <v>SHRINKWRAPPED</v>
          </cell>
          <cell r="AE117" t="str">
            <v>5449000050564</v>
          </cell>
          <cell r="AF117" t="str">
            <v>28.43 x 18.95 x 31.6</v>
          </cell>
          <cell r="AG117">
            <v>9.3469999999999995</v>
          </cell>
          <cell r="AH117">
            <v>9.6150000000000002</v>
          </cell>
          <cell r="AI117">
            <v>0</v>
          </cell>
          <cell r="AJ117">
            <v>16</v>
          </cell>
          <cell r="AK117">
            <v>4</v>
          </cell>
          <cell r="AL117">
            <v>64</v>
          </cell>
          <cell r="AM117">
            <v>1200</v>
          </cell>
          <cell r="AN117">
            <v>800</v>
          </cell>
          <cell r="AO117">
            <v>1415</v>
          </cell>
          <cell r="AP117">
            <v>598.20799999999997</v>
          </cell>
          <cell r="AQ117">
            <v>642.03700000000003</v>
          </cell>
          <cell r="AR117">
            <v>2</v>
          </cell>
          <cell r="AS117">
            <v>0</v>
          </cell>
          <cell r="AT117" t="str">
            <v>EURO CHEP</v>
          </cell>
          <cell r="AU117" t="str">
            <v>3383260013780</v>
          </cell>
          <cell r="AV117" t="str">
            <v>ANT</v>
          </cell>
          <cell r="AW117" t="str">
            <v/>
          </cell>
          <cell r="AX117" t="str">
            <v/>
          </cell>
          <cell r="AY117" t="str">
            <v/>
          </cell>
          <cell r="AZ117" t="str">
            <v/>
          </cell>
          <cell r="BA117" t="str">
            <v/>
          </cell>
          <cell r="BB117" t="str">
            <v/>
          </cell>
          <cell r="BC117" t="str">
            <v/>
          </cell>
          <cell r="BD117" t="str">
            <v/>
          </cell>
          <cell r="BE117" t="str">
            <v>BeLux</v>
          </cell>
          <cell r="BF117" t="str">
            <v/>
          </cell>
          <cell r="BG117" t="str">
            <v>PSS-19297</v>
          </cell>
          <cell r="BH117" t="str">
            <v>22021000</v>
          </cell>
          <cell r="BI117" t="str">
            <v>BE</v>
          </cell>
          <cell r="BJ117" t="str">
            <v/>
          </cell>
          <cell r="BK117" t="str">
            <v>ZD</v>
          </cell>
          <cell r="BL117" t="str">
            <v>56</v>
          </cell>
          <cell r="BM117">
            <v>3.9438000000000001E-2</v>
          </cell>
        </row>
        <row r="118">
          <cell r="A118">
            <v>283746</v>
          </cell>
          <cell r="B118" t="str">
            <v>1126</v>
          </cell>
          <cell r="C118" t="str">
            <v>COCA-COLA ZERO PET 1.5L X6 EURO</v>
          </cell>
          <cell r="D118" t="str">
            <v>COCA-COLA ZERO PET 1.5L X6 EURO</v>
          </cell>
          <cell r="E118" t="str">
            <v>Coca-Cola Zero</v>
          </cell>
          <cell r="F118" t="str">
            <v/>
          </cell>
          <cell r="G118" t="str">
            <v>PET</v>
          </cell>
          <cell r="H118" t="str">
            <v xml:space="preserve"> %</v>
          </cell>
          <cell r="I118" t="str">
            <v>6 x 1.5L</v>
          </cell>
          <cell r="J118" t="str">
            <v/>
          </cell>
          <cell r="K118">
            <v>6</v>
          </cell>
          <cell r="L118" t="str">
            <v>6% - 3%</v>
          </cell>
          <cell r="M118" t="str">
            <v>6</v>
          </cell>
          <cell r="N118" t="str">
            <v>M</v>
          </cell>
          <cell r="O118" t="str">
            <v>0</v>
          </cell>
          <cell r="P118">
            <v>1.5</v>
          </cell>
          <cell r="Q118" t="str">
            <v>5449000133335</v>
          </cell>
          <cell r="R118" t="str">
            <v>9.48 x 9.48 x 31.3</v>
          </cell>
          <cell r="S118">
            <v>1.4970000000000001</v>
          </cell>
          <cell r="T118">
            <v>1.5389999999999999</v>
          </cell>
          <cell r="U118">
            <v>0</v>
          </cell>
          <cell r="V118" t="str">
            <v>6 x 1.5L</v>
          </cell>
          <cell r="W118" t="str">
            <v>SHRINK</v>
          </cell>
          <cell r="X118" t="str">
            <v>5449000134578</v>
          </cell>
          <cell r="Y118" t="str">
            <v>28.43 x 18.95 x 31.6</v>
          </cell>
          <cell r="Z118">
            <v>8.9819999999999993</v>
          </cell>
          <cell r="AA118">
            <v>9.25</v>
          </cell>
          <cell r="AB118">
            <v>0</v>
          </cell>
          <cell r="AC118" t="str">
            <v>6 x 1.5L</v>
          </cell>
          <cell r="AD118" t="str">
            <v>SHRINKWRAPPED</v>
          </cell>
          <cell r="AE118" t="str">
            <v>5449000134578</v>
          </cell>
          <cell r="AF118" t="str">
            <v>28.43 x 18.95 x 31.6</v>
          </cell>
          <cell r="AG118">
            <v>8.9819999999999993</v>
          </cell>
          <cell r="AH118">
            <v>9.25</v>
          </cell>
          <cell r="AI118">
            <v>0</v>
          </cell>
          <cell r="AJ118">
            <v>16</v>
          </cell>
          <cell r="AK118">
            <v>4</v>
          </cell>
          <cell r="AL118">
            <v>64</v>
          </cell>
          <cell r="AM118">
            <v>1200</v>
          </cell>
          <cell r="AN118">
            <v>800</v>
          </cell>
          <cell r="AO118">
            <v>1415</v>
          </cell>
          <cell r="AP118">
            <v>574.84799999999996</v>
          </cell>
          <cell r="AQ118">
            <v>618.65099999999995</v>
          </cell>
          <cell r="AR118">
            <v>2</v>
          </cell>
          <cell r="AS118">
            <v>0</v>
          </cell>
          <cell r="AT118" t="str">
            <v>EURO CHEP</v>
          </cell>
          <cell r="AU118" t="str">
            <v>3383260013803</v>
          </cell>
          <cell r="AV118" t="str">
            <v>ANT</v>
          </cell>
          <cell r="AW118" t="str">
            <v/>
          </cell>
          <cell r="AX118" t="str">
            <v/>
          </cell>
          <cell r="AY118" t="str">
            <v/>
          </cell>
          <cell r="AZ118" t="str">
            <v/>
          </cell>
          <cell r="BA118" t="str">
            <v/>
          </cell>
          <cell r="BB118" t="str">
            <v/>
          </cell>
          <cell r="BC118" t="str">
            <v/>
          </cell>
          <cell r="BD118" t="str">
            <v/>
          </cell>
          <cell r="BE118" t="str">
            <v>BeLux</v>
          </cell>
          <cell r="BF118" t="str">
            <v/>
          </cell>
          <cell r="BG118" t="str">
            <v>PSS-19297</v>
          </cell>
          <cell r="BH118" t="str">
            <v>22021000</v>
          </cell>
          <cell r="BI118" t="str">
            <v>BE</v>
          </cell>
          <cell r="BJ118" t="str">
            <v/>
          </cell>
          <cell r="BK118" t="str">
            <v>ZD</v>
          </cell>
          <cell r="BL118" t="str">
            <v>56</v>
          </cell>
          <cell r="BM118">
            <v>3.9438000000000001E-2</v>
          </cell>
        </row>
        <row r="119">
          <cell r="A119">
            <v>283747</v>
          </cell>
          <cell r="B119" t="str">
            <v>1127</v>
          </cell>
          <cell r="C119" t="str">
            <v>COCA-COLA LIGHT PET 1.5L X6 EURO</v>
          </cell>
          <cell r="D119" t="str">
            <v>COCA-COLA LIGHT PET 1.5L X6 EURO</v>
          </cell>
          <cell r="E119" t="str">
            <v>Coca-Cola Light</v>
          </cell>
          <cell r="F119" t="str">
            <v/>
          </cell>
          <cell r="G119" t="str">
            <v>PET</v>
          </cell>
          <cell r="H119" t="str">
            <v xml:space="preserve"> %</v>
          </cell>
          <cell r="I119" t="str">
            <v>6 x 1.5L</v>
          </cell>
          <cell r="J119" t="str">
            <v/>
          </cell>
          <cell r="K119">
            <v>6</v>
          </cell>
          <cell r="L119" t="str">
            <v>6% - 3%</v>
          </cell>
          <cell r="M119" t="str">
            <v>6</v>
          </cell>
          <cell r="N119" t="str">
            <v>M</v>
          </cell>
          <cell r="O119" t="str">
            <v>0</v>
          </cell>
          <cell r="P119">
            <v>1.5</v>
          </cell>
          <cell r="Q119" t="str">
            <v>5449000050212</v>
          </cell>
          <cell r="R119" t="str">
            <v>9.48 x 9.48 x 31.3</v>
          </cell>
          <cell r="S119">
            <v>1.4970000000000001</v>
          </cell>
          <cell r="T119">
            <v>1.5389999999999999</v>
          </cell>
          <cell r="U119">
            <v>0</v>
          </cell>
          <cell r="V119" t="str">
            <v>6 x 1.5L</v>
          </cell>
          <cell r="W119" t="str">
            <v>SHRINK</v>
          </cell>
          <cell r="X119" t="str">
            <v>5449000000484</v>
          </cell>
          <cell r="Y119" t="str">
            <v>28.43 x 18.95 x 31.6</v>
          </cell>
          <cell r="Z119">
            <v>8.98</v>
          </cell>
          <cell r="AA119">
            <v>9.2479999999999993</v>
          </cell>
          <cell r="AB119">
            <v>0</v>
          </cell>
          <cell r="AC119" t="str">
            <v>6 x 1.5L</v>
          </cell>
          <cell r="AD119" t="str">
            <v>SHRINKWRAPPED</v>
          </cell>
          <cell r="AE119" t="str">
            <v>5449000000484</v>
          </cell>
          <cell r="AF119" t="str">
            <v>28.43 x 18.95 x 31.6</v>
          </cell>
          <cell r="AG119">
            <v>8.98</v>
          </cell>
          <cell r="AH119">
            <v>9.2479999999999993</v>
          </cell>
          <cell r="AI119">
            <v>0</v>
          </cell>
          <cell r="AJ119">
            <v>16</v>
          </cell>
          <cell r="AK119">
            <v>4</v>
          </cell>
          <cell r="AL119">
            <v>64</v>
          </cell>
          <cell r="AM119">
            <v>1200</v>
          </cell>
          <cell r="AN119">
            <v>800</v>
          </cell>
          <cell r="AO119">
            <v>1415</v>
          </cell>
          <cell r="AP119">
            <v>574.72</v>
          </cell>
          <cell r="AQ119">
            <v>618.53599999999994</v>
          </cell>
          <cell r="AR119">
            <v>2</v>
          </cell>
          <cell r="AS119">
            <v>0</v>
          </cell>
          <cell r="AT119" t="str">
            <v>EURO CHEP</v>
          </cell>
          <cell r="AU119" t="str">
            <v>3383260013797</v>
          </cell>
          <cell r="AV119" t="str">
            <v>ANT</v>
          </cell>
          <cell r="AW119" t="str">
            <v/>
          </cell>
          <cell r="AX119" t="str">
            <v/>
          </cell>
          <cell r="AY119" t="str">
            <v/>
          </cell>
          <cell r="AZ119" t="str">
            <v/>
          </cell>
          <cell r="BA119" t="str">
            <v/>
          </cell>
          <cell r="BB119" t="str">
            <v/>
          </cell>
          <cell r="BC119" t="str">
            <v/>
          </cell>
          <cell r="BD119" t="str">
            <v/>
          </cell>
          <cell r="BE119" t="str">
            <v>BeLux</v>
          </cell>
          <cell r="BF119" t="str">
            <v>DF25603BE</v>
          </cell>
          <cell r="BG119" t="str">
            <v>PSS-19297</v>
          </cell>
          <cell r="BH119" t="str">
            <v>22021000</v>
          </cell>
          <cell r="BI119" t="str">
            <v>BE</v>
          </cell>
          <cell r="BJ119" t="str">
            <v/>
          </cell>
          <cell r="BK119" t="str">
            <v>ZD</v>
          </cell>
          <cell r="BL119" t="str">
            <v>56</v>
          </cell>
          <cell r="BM119">
            <v>3.9438000000000001E-2</v>
          </cell>
        </row>
        <row r="120">
          <cell r="A120">
            <v>283751</v>
          </cell>
          <cell r="B120" t="str">
            <v>1128</v>
          </cell>
          <cell r="C120" t="str">
            <v>FANTA SINAAS PET 1.5L X4 EURO</v>
          </cell>
          <cell r="D120" t="str">
            <v>FANTA ORANGE PET 1.5L X4 EURO</v>
          </cell>
          <cell r="E120" t="str">
            <v>Fanta</v>
          </cell>
          <cell r="F120" t="str">
            <v>Orange</v>
          </cell>
          <cell r="G120" t="str">
            <v>PET</v>
          </cell>
          <cell r="H120" t="str">
            <v xml:space="preserve"> %</v>
          </cell>
          <cell r="I120" t="str">
            <v>4 x 1.5L</v>
          </cell>
          <cell r="J120" t="str">
            <v/>
          </cell>
          <cell r="K120">
            <v>4</v>
          </cell>
          <cell r="L120" t="str">
            <v>6% - 3%</v>
          </cell>
          <cell r="M120" t="str">
            <v>6</v>
          </cell>
          <cell r="N120" t="str">
            <v>M</v>
          </cell>
          <cell r="O120" t="str">
            <v>0</v>
          </cell>
          <cell r="P120">
            <v>1.5</v>
          </cell>
          <cell r="Q120" t="str">
            <v>5449000052926</v>
          </cell>
          <cell r="R120" t="str">
            <v>9.48 x 9.48 x 31.6</v>
          </cell>
          <cell r="S120">
            <v>1.5649999999999999</v>
          </cell>
          <cell r="T120">
            <v>1.6060000000000001</v>
          </cell>
          <cell r="U120">
            <v>0</v>
          </cell>
          <cell r="V120" t="str">
            <v>4 x 1.5L</v>
          </cell>
          <cell r="W120" t="str">
            <v>SHRINK</v>
          </cell>
          <cell r="X120" t="str">
            <v>5449000022042</v>
          </cell>
          <cell r="Y120" t="str">
            <v>18.95 x 18.95 x 31.6</v>
          </cell>
          <cell r="Z120">
            <v>6.26</v>
          </cell>
          <cell r="AA120">
            <v>6.4390000000000001</v>
          </cell>
          <cell r="AB120">
            <v>0</v>
          </cell>
          <cell r="AC120" t="str">
            <v>4 x 1.5L</v>
          </cell>
          <cell r="AD120" t="str">
            <v>SHRINKWRAPPED</v>
          </cell>
          <cell r="AE120" t="str">
            <v>5449000022042</v>
          </cell>
          <cell r="AF120" t="str">
            <v>18.95 x 18.95 x 31.6</v>
          </cell>
          <cell r="AG120">
            <v>6.26</v>
          </cell>
          <cell r="AH120">
            <v>6.4390000000000001</v>
          </cell>
          <cell r="AI120">
            <v>0</v>
          </cell>
          <cell r="AJ120">
            <v>24</v>
          </cell>
          <cell r="AK120">
            <v>4</v>
          </cell>
          <cell r="AL120">
            <v>96</v>
          </cell>
          <cell r="AM120">
            <v>1200</v>
          </cell>
          <cell r="AN120">
            <v>800</v>
          </cell>
          <cell r="AO120">
            <v>1416</v>
          </cell>
          <cell r="AP120">
            <v>600.96</v>
          </cell>
          <cell r="AQ120">
            <v>648.678</v>
          </cell>
          <cell r="AR120">
            <v>2</v>
          </cell>
          <cell r="AS120">
            <v>0</v>
          </cell>
          <cell r="AT120" t="str">
            <v>EURO CHEP</v>
          </cell>
          <cell r="AU120" t="str">
            <v>3383260013810</v>
          </cell>
          <cell r="AV120" t="str">
            <v>ANT</v>
          </cell>
          <cell r="AW120" t="str">
            <v/>
          </cell>
          <cell r="AX120" t="str">
            <v/>
          </cell>
          <cell r="AY120" t="str">
            <v/>
          </cell>
          <cell r="AZ120" t="str">
            <v/>
          </cell>
          <cell r="BA120" t="str">
            <v/>
          </cell>
          <cell r="BB120" t="str">
            <v/>
          </cell>
          <cell r="BC120" t="str">
            <v/>
          </cell>
          <cell r="BD120" t="str">
            <v/>
          </cell>
          <cell r="BE120" t="str">
            <v>BeLux</v>
          </cell>
          <cell r="BF120" t="str">
            <v/>
          </cell>
          <cell r="BG120" t="str">
            <v>PSS-19298</v>
          </cell>
          <cell r="BH120" t="str">
            <v>22021000</v>
          </cell>
          <cell r="BI120" t="str">
            <v>BE</v>
          </cell>
          <cell r="BJ120" t="str">
            <v/>
          </cell>
          <cell r="BK120" t="str">
            <v>ZD</v>
          </cell>
          <cell r="BL120" t="str">
            <v>56</v>
          </cell>
          <cell r="BM120">
            <v>3.9348000000000001E-2</v>
          </cell>
        </row>
        <row r="121">
          <cell r="A121">
            <v>283884</v>
          </cell>
          <cell r="B121" t="str">
            <v>1011</v>
          </cell>
          <cell r="C121" t="str">
            <v>COCA-COLA ZERO VANILLA BLIK 0.33L 4X6 SLEEK</v>
          </cell>
          <cell r="D121" t="str">
            <v>COCA-COLA ZERO VANILLA BOITE 0.33L 4X6 SLEEK</v>
          </cell>
          <cell r="E121" t="str">
            <v>Coca-Cola Zero</v>
          </cell>
          <cell r="F121" t="str">
            <v>Vanilla</v>
          </cell>
          <cell r="G121" t="str">
            <v>SLEEKCAN</v>
          </cell>
          <cell r="H121" t="str">
            <v xml:space="preserve"> %</v>
          </cell>
          <cell r="I121" t="str">
            <v>4 x 6 x 0.33L</v>
          </cell>
          <cell r="J121" t="str">
            <v/>
          </cell>
          <cell r="K121">
            <v>24</v>
          </cell>
          <cell r="L121" t="str">
            <v>6% - 3%</v>
          </cell>
          <cell r="M121" t="str">
            <v>6</v>
          </cell>
          <cell r="N121" t="str">
            <v>M</v>
          </cell>
          <cell r="O121" t="str">
            <v>0</v>
          </cell>
          <cell r="P121">
            <v>0.33</v>
          </cell>
          <cell r="Q121" t="str">
            <v>5449000259769</v>
          </cell>
          <cell r="R121" t="str">
            <v>5.85 x 5.85 x 14.55</v>
          </cell>
          <cell r="S121">
            <v>0.32900000000000001</v>
          </cell>
          <cell r="T121">
            <v>0.34100000000000003</v>
          </cell>
          <cell r="U121">
            <v>0</v>
          </cell>
          <cell r="V121" t="str">
            <v>6 x 0.33L</v>
          </cell>
          <cell r="W121" t="str">
            <v>SHRINK</v>
          </cell>
          <cell r="X121" t="str">
            <v>5449000304292</v>
          </cell>
          <cell r="Y121" t="str">
            <v>17.55 x 11.7 x 14.55</v>
          </cell>
          <cell r="Z121">
            <v>1.976</v>
          </cell>
          <cell r="AA121">
            <v>2.0539999999999998</v>
          </cell>
          <cell r="AB121">
            <v>0</v>
          </cell>
          <cell r="AC121" t="str">
            <v>4 x 6 x 0.33L</v>
          </cell>
          <cell r="AD121" t="str">
            <v>TRAY WITHOUT SHRINK</v>
          </cell>
          <cell r="AE121" t="str">
            <v>5449000304308</v>
          </cell>
          <cell r="AF121" t="str">
            <v>35.8 x 23.7 x 14.75</v>
          </cell>
          <cell r="AG121">
            <v>7.9029999999999996</v>
          </cell>
          <cell r="AH121">
            <v>8.2780000000000005</v>
          </cell>
          <cell r="AI121">
            <v>0</v>
          </cell>
          <cell r="AJ121">
            <v>13</v>
          </cell>
          <cell r="AK121">
            <v>10</v>
          </cell>
          <cell r="AL121">
            <v>130</v>
          </cell>
          <cell r="AM121">
            <v>1200</v>
          </cell>
          <cell r="AN121">
            <v>1000</v>
          </cell>
          <cell r="AO121">
            <v>1638</v>
          </cell>
          <cell r="AP121">
            <v>1027.3900000000001</v>
          </cell>
          <cell r="AQ121">
            <v>1106.5229999999999</v>
          </cell>
          <cell r="AR121">
            <v>3</v>
          </cell>
          <cell r="AS121">
            <v>0</v>
          </cell>
          <cell r="AT121" t="str">
            <v>CHEP</v>
          </cell>
          <cell r="AU121" t="str">
            <v>5449000714374</v>
          </cell>
          <cell r="AV121" t="str">
            <v/>
          </cell>
          <cell r="AW121" t="str">
            <v>GHE</v>
          </cell>
          <cell r="AX121" t="str">
            <v/>
          </cell>
          <cell r="AY121" t="str">
            <v/>
          </cell>
          <cell r="AZ121" t="str">
            <v/>
          </cell>
          <cell r="BA121" t="str">
            <v/>
          </cell>
          <cell r="BB121" t="str">
            <v/>
          </cell>
          <cell r="BC121" t="str">
            <v/>
          </cell>
          <cell r="BD121" t="str">
            <v/>
          </cell>
          <cell r="BE121" t="str">
            <v>BeLux</v>
          </cell>
          <cell r="BF121" t="str">
            <v/>
          </cell>
          <cell r="BG121" t="str">
            <v>PSS - 18120</v>
          </cell>
          <cell r="BH121" t="str">
            <v>22021000</v>
          </cell>
          <cell r="BI121" t="str">
            <v>BE</v>
          </cell>
          <cell r="BJ121" t="str">
            <v/>
          </cell>
          <cell r="BK121" t="str">
            <v>ZD</v>
          </cell>
          <cell r="BL121" t="str">
            <v>56</v>
          </cell>
          <cell r="BM121">
            <v>1.18E-2</v>
          </cell>
        </row>
        <row r="122">
          <cell r="A122">
            <v>283967</v>
          </cell>
          <cell r="B122" t="str">
            <v>3739</v>
          </cell>
          <cell r="C122" t="str">
            <v>COSTA CHARACTER ROAST COLUMBIA BAG 1KG X10</v>
          </cell>
          <cell r="D122" t="str">
            <v>COSTA CHARACTER ROAST COLUMBIA BAG 1KG X10</v>
          </cell>
          <cell r="E122" t="str">
            <v>Costa Coffee</v>
          </cell>
          <cell r="F122" t="str">
            <v>Columbia</v>
          </cell>
          <cell r="G122" t="str">
            <v>BAG</v>
          </cell>
          <cell r="H122" t="str">
            <v xml:space="preserve"> %</v>
          </cell>
          <cell r="I122" t="str">
            <v>10 x 18.397L</v>
          </cell>
          <cell r="J122" t="str">
            <v/>
          </cell>
          <cell r="K122">
            <v>10</v>
          </cell>
          <cell r="L122" t="str">
            <v>6% - 3%</v>
          </cell>
          <cell r="M122" t="str">
            <v>24</v>
          </cell>
          <cell r="N122" t="str">
            <v>M</v>
          </cell>
          <cell r="O122" t="str">
            <v>0</v>
          </cell>
          <cell r="P122">
            <v>18.396999999999998</v>
          </cell>
          <cell r="Q122" t="str">
            <v>5012547002268</v>
          </cell>
          <cell r="R122" t="str">
            <v>7 x 13 x 23</v>
          </cell>
          <cell r="S122">
            <v>1</v>
          </cell>
          <cell r="T122">
            <v>1</v>
          </cell>
          <cell r="U122">
            <v>0</v>
          </cell>
          <cell r="V122" t="str">
            <v>1 x 18.397L</v>
          </cell>
          <cell r="W122" t="str">
            <v>FOIL</v>
          </cell>
          <cell r="X122" t="str">
            <v>5012547002268</v>
          </cell>
          <cell r="Y122" t="str">
            <v>7 x 13 x 23</v>
          </cell>
          <cell r="Z122">
            <v>1</v>
          </cell>
          <cell r="AA122">
            <v>1</v>
          </cell>
          <cell r="AB122">
            <v>0</v>
          </cell>
          <cell r="AC122" t="str">
            <v>10 x 18.397L</v>
          </cell>
          <cell r="AD122" t="str">
            <v>CARDBOARD</v>
          </cell>
          <cell r="AE122" t="str">
            <v>15012547002265</v>
          </cell>
          <cell r="AF122" t="str">
            <v>39.3 x 29.3 x 26</v>
          </cell>
          <cell r="AG122">
            <v>10</v>
          </cell>
          <cell r="AH122">
            <v>10.5</v>
          </cell>
          <cell r="AI122">
            <v>0</v>
          </cell>
          <cell r="AJ122">
            <v>8</v>
          </cell>
          <cell r="AK122">
            <v>6</v>
          </cell>
          <cell r="AL122">
            <v>48</v>
          </cell>
          <cell r="AM122">
            <v>1200</v>
          </cell>
          <cell r="AN122">
            <v>800</v>
          </cell>
          <cell r="AO122">
            <v>1759</v>
          </cell>
          <cell r="AP122">
            <v>480</v>
          </cell>
          <cell r="AQ122">
            <v>529.20000000000005</v>
          </cell>
          <cell r="AR122">
            <v>1</v>
          </cell>
          <cell r="AS122">
            <v>0</v>
          </cell>
          <cell r="AT122" t="str">
            <v xml:space="preserve">EURO White </v>
          </cell>
          <cell r="AU122" t="str">
            <v>3383260014251</v>
          </cell>
          <cell r="AV122" t="str">
            <v/>
          </cell>
          <cell r="AW122" t="str">
            <v/>
          </cell>
          <cell r="AX122" t="str">
            <v/>
          </cell>
          <cell r="AY122" t="str">
            <v/>
          </cell>
          <cell r="AZ122" t="str">
            <v/>
          </cell>
          <cell r="BA122" t="str">
            <v/>
          </cell>
          <cell r="BB122" t="str">
            <v/>
          </cell>
          <cell r="BC122" t="str">
            <v>Costa Limitted (CWEL)</v>
          </cell>
          <cell r="BD122" t="str">
            <v/>
          </cell>
          <cell r="BE122" t="str">
            <v>BeLux</v>
          </cell>
          <cell r="BF122" t="str">
            <v/>
          </cell>
          <cell r="BG122" t="str">
            <v>PSS-19033</v>
          </cell>
          <cell r="BH122" t="str">
            <v>09012100</v>
          </cell>
          <cell r="BI122" t="str">
            <v>GB</v>
          </cell>
          <cell r="BJ122" t="str">
            <v/>
          </cell>
          <cell r="BK122" t="str">
            <v>ZD</v>
          </cell>
          <cell r="BL122" t="str">
            <v>56</v>
          </cell>
          <cell r="BM122" t="str">
            <v/>
          </cell>
        </row>
        <row r="123">
          <cell r="A123">
            <v>283968</v>
          </cell>
          <cell r="B123" t="str">
            <v>7049</v>
          </cell>
          <cell r="C123" t="str">
            <v>COCA-COLA ZERO NO CAFFEINE BLIK 0.33L 4X6 SLEEK</v>
          </cell>
          <cell r="D123" t="str">
            <v>COCA COLA ZERO NO CAFFEINE BOITE 0.33L 4X6 SLEEK</v>
          </cell>
          <cell r="E123" t="str">
            <v>Coca-Cola Zero</v>
          </cell>
          <cell r="F123" t="str">
            <v>No Caffeine</v>
          </cell>
          <cell r="G123" t="str">
            <v>SLEEKCAN</v>
          </cell>
          <cell r="H123" t="str">
            <v xml:space="preserve"> %</v>
          </cell>
          <cell r="I123" t="str">
            <v>4 x 6 x 0.33L</v>
          </cell>
          <cell r="J123" t="str">
            <v/>
          </cell>
          <cell r="K123">
            <v>24</v>
          </cell>
          <cell r="L123" t="str">
            <v>6% - 3%</v>
          </cell>
          <cell r="M123" t="str">
            <v>6</v>
          </cell>
          <cell r="N123" t="str">
            <v>M</v>
          </cell>
          <cell r="O123" t="str">
            <v>0</v>
          </cell>
          <cell r="P123">
            <v>0.33</v>
          </cell>
          <cell r="Q123" t="str">
            <v>5449000233295</v>
          </cell>
          <cell r="R123" t="str">
            <v>5.8 x 5.8 x 14.55</v>
          </cell>
          <cell r="S123">
            <v>0.32900000000000001</v>
          </cell>
          <cell r="T123">
            <v>0.34100000000000003</v>
          </cell>
          <cell r="U123">
            <v>0</v>
          </cell>
          <cell r="V123" t="str">
            <v>6 x 0.33L</v>
          </cell>
          <cell r="W123" t="str">
            <v>SHRINK</v>
          </cell>
          <cell r="X123" t="str">
            <v>5449000233721</v>
          </cell>
          <cell r="Y123" t="str">
            <v>17.55 x 11.7 x 14.55</v>
          </cell>
          <cell r="Z123">
            <v>1.976</v>
          </cell>
          <cell r="AA123">
            <v>2.0539999999999998</v>
          </cell>
          <cell r="AB123">
            <v>0</v>
          </cell>
          <cell r="AC123" t="str">
            <v>4 x 6 x 0.33L</v>
          </cell>
          <cell r="AD123" t="str">
            <v>TRAY WITHOUT SHRINK</v>
          </cell>
          <cell r="AE123" t="str">
            <v>5449000304339</v>
          </cell>
          <cell r="AF123" t="str">
            <v>35.8 x 23.7 x 14.75</v>
          </cell>
          <cell r="AG123">
            <v>7.9039999999999999</v>
          </cell>
          <cell r="AH123">
            <v>8.2789999999999999</v>
          </cell>
          <cell r="AI123">
            <v>0</v>
          </cell>
          <cell r="AJ123">
            <v>13</v>
          </cell>
          <cell r="AK123">
            <v>10</v>
          </cell>
          <cell r="AL123">
            <v>130</v>
          </cell>
          <cell r="AM123">
            <v>1200</v>
          </cell>
          <cell r="AN123">
            <v>1000</v>
          </cell>
          <cell r="AO123">
            <v>1638</v>
          </cell>
          <cell r="AP123">
            <v>1027.52</v>
          </cell>
          <cell r="AQ123">
            <v>1106.5740000000001</v>
          </cell>
          <cell r="AR123">
            <v>3</v>
          </cell>
          <cell r="AS123">
            <v>0</v>
          </cell>
          <cell r="AT123" t="str">
            <v>CHEP</v>
          </cell>
          <cell r="AU123" t="str">
            <v>5449000714497</v>
          </cell>
          <cell r="AV123" t="str">
            <v/>
          </cell>
          <cell r="AW123" t="str">
            <v>GHE</v>
          </cell>
          <cell r="AX123" t="str">
            <v/>
          </cell>
          <cell r="AY123" t="str">
            <v/>
          </cell>
          <cell r="AZ123" t="str">
            <v/>
          </cell>
          <cell r="BA123" t="str">
            <v/>
          </cell>
          <cell r="BB123" t="str">
            <v/>
          </cell>
          <cell r="BC123" t="str">
            <v/>
          </cell>
          <cell r="BD123" t="str">
            <v/>
          </cell>
          <cell r="BE123" t="str">
            <v>BeLux</v>
          </cell>
          <cell r="BF123" t="str">
            <v/>
          </cell>
          <cell r="BG123" t="str">
            <v>PSS-18119</v>
          </cell>
          <cell r="BH123" t="str">
            <v>22021000</v>
          </cell>
          <cell r="BI123" t="str">
            <v>BE</v>
          </cell>
          <cell r="BJ123" t="str">
            <v/>
          </cell>
          <cell r="BK123" t="str">
            <v>ZD</v>
          </cell>
          <cell r="BL123" t="str">
            <v>56</v>
          </cell>
          <cell r="BM123">
            <v>1.18E-2</v>
          </cell>
        </row>
        <row r="124">
          <cell r="A124">
            <v>284091</v>
          </cell>
          <cell r="B124" t="str">
            <v>3203</v>
          </cell>
          <cell r="C124" t="str">
            <v>COCA-COLA ZERO NO CAFFEINE BLIK 0.15L 2X12</v>
          </cell>
          <cell r="D124" t="str">
            <v>COCA COLA ZERO NO CAFFEINE BOITE 0.15L 2X12</v>
          </cell>
          <cell r="E124" t="str">
            <v>Coca-Cola Zero</v>
          </cell>
          <cell r="F124" t="str">
            <v>No Caffeine</v>
          </cell>
          <cell r="G124" t="str">
            <v xml:space="preserve">CAN </v>
          </cell>
          <cell r="H124" t="str">
            <v xml:space="preserve"> %</v>
          </cell>
          <cell r="I124" t="str">
            <v>2 x 12 x 0.15L</v>
          </cell>
          <cell r="J124" t="str">
            <v/>
          </cell>
          <cell r="K124">
            <v>24</v>
          </cell>
          <cell r="L124" t="str">
            <v>6% - 3%</v>
          </cell>
          <cell r="M124" t="str">
            <v>6</v>
          </cell>
          <cell r="N124" t="str">
            <v>M</v>
          </cell>
          <cell r="O124" t="str">
            <v>0</v>
          </cell>
          <cell r="P124">
            <v>0.15</v>
          </cell>
          <cell r="Q124" t="str">
            <v>90490286</v>
          </cell>
          <cell r="R124" t="str">
            <v>5.35 x 5.35 x 8.87</v>
          </cell>
          <cell r="S124">
            <v>0.15</v>
          </cell>
          <cell r="T124">
            <v>0.159</v>
          </cell>
          <cell r="U124">
            <v>0</v>
          </cell>
          <cell r="V124" t="str">
            <v>12 x 0.15L</v>
          </cell>
          <cell r="W124" t="str">
            <v>CARDBOARD</v>
          </cell>
          <cell r="X124" t="str">
            <v>5449000306180</v>
          </cell>
          <cell r="Y124" t="str">
            <v>21.4 x 16.2 x 8.95</v>
          </cell>
          <cell r="Z124">
            <v>1.796</v>
          </cell>
          <cell r="AA124">
            <v>1.9550000000000001</v>
          </cell>
          <cell r="AB124">
            <v>0</v>
          </cell>
          <cell r="AC124" t="str">
            <v>2 x 12 x 0.15L</v>
          </cell>
          <cell r="AD124" t="str">
            <v>TRAY OVER CARDBOARD</v>
          </cell>
          <cell r="AE124" t="str">
            <v>5449000306197</v>
          </cell>
          <cell r="AF124" t="str">
            <v>33.1 x 21.7 x 9.2</v>
          </cell>
          <cell r="AG124">
            <v>3.5920000000000001</v>
          </cell>
          <cell r="AH124">
            <v>3.9649999999999999</v>
          </cell>
          <cell r="AI124">
            <v>0</v>
          </cell>
          <cell r="AJ124">
            <v>16</v>
          </cell>
          <cell r="AK124">
            <v>15</v>
          </cell>
          <cell r="AL124">
            <v>240</v>
          </cell>
          <cell r="AM124">
            <v>1200</v>
          </cell>
          <cell r="AN124">
            <v>1000</v>
          </cell>
          <cell r="AO124">
            <v>1543</v>
          </cell>
          <cell r="AP124">
            <v>862.08</v>
          </cell>
          <cell r="AQ124">
            <v>981.99599999999998</v>
          </cell>
          <cell r="AR124">
            <v>3</v>
          </cell>
          <cell r="AS124">
            <v>0</v>
          </cell>
          <cell r="AT124" t="str">
            <v>CHEP</v>
          </cell>
          <cell r="AU124" t="str">
            <v>5449000715487</v>
          </cell>
          <cell r="AV124" t="str">
            <v/>
          </cell>
          <cell r="AW124" t="str">
            <v>GHE</v>
          </cell>
          <cell r="AX124" t="str">
            <v/>
          </cell>
          <cell r="AY124" t="str">
            <v/>
          </cell>
          <cell r="AZ124" t="str">
            <v/>
          </cell>
          <cell r="BA124" t="str">
            <v/>
          </cell>
          <cell r="BB124" t="str">
            <v/>
          </cell>
          <cell r="BC124" t="str">
            <v/>
          </cell>
          <cell r="BD124" t="str">
            <v/>
          </cell>
          <cell r="BE124" t="str">
            <v>BeLux</v>
          </cell>
          <cell r="BF124" t="str">
            <v>DF25400BE</v>
          </cell>
          <cell r="BG124" t="str">
            <v>PSS-17427</v>
          </cell>
          <cell r="BH124" t="str">
            <v>22021000</v>
          </cell>
          <cell r="BI124" t="str">
            <v>BE</v>
          </cell>
          <cell r="BJ124" t="str">
            <v/>
          </cell>
          <cell r="BK124" t="str">
            <v>ZD</v>
          </cell>
          <cell r="BL124" t="str">
            <v>56</v>
          </cell>
          <cell r="BM124">
            <v>8.6400000000000001E-3</v>
          </cell>
        </row>
        <row r="125">
          <cell r="A125">
            <v>284123</v>
          </cell>
          <cell r="B125" t="str">
            <v>2210</v>
          </cell>
          <cell r="C125" t="str">
            <v>COCA-COLA ZERO BLIK 0.33L X15 HP SLEEK 7 LAYERS</v>
          </cell>
          <cell r="D125" t="str">
            <v>COCA-COLA ZERO BOITE 0.33L X15 HP SLEEK 7 LAYERS</v>
          </cell>
          <cell r="E125" t="str">
            <v>Coca-Cola Zero</v>
          </cell>
          <cell r="F125" t="str">
            <v/>
          </cell>
          <cell r="G125" t="str">
            <v>SLEEKCAN</v>
          </cell>
          <cell r="H125" t="str">
            <v xml:space="preserve"> %</v>
          </cell>
          <cell r="I125" t="str">
            <v>77 x 15 x 0.33L</v>
          </cell>
          <cell r="J125" t="str">
            <v/>
          </cell>
          <cell r="K125">
            <v>1155</v>
          </cell>
          <cell r="L125" t="str">
            <v>6% - 3%</v>
          </cell>
          <cell r="M125" t="str">
            <v>6</v>
          </cell>
          <cell r="N125" t="str">
            <v>M</v>
          </cell>
          <cell r="O125" t="str">
            <v>0</v>
          </cell>
          <cell r="P125">
            <v>0.33</v>
          </cell>
          <cell r="Q125" t="str">
            <v>5000112638745</v>
          </cell>
          <cell r="R125" t="str">
            <v>5.85 x 5.85 x 14.55</v>
          </cell>
          <cell r="S125">
            <v>0.32900000000000001</v>
          </cell>
          <cell r="T125">
            <v>0.34100000000000003</v>
          </cell>
          <cell r="U125">
            <v>0</v>
          </cell>
          <cell r="V125" t="str">
            <v>15 x 0.33L</v>
          </cell>
          <cell r="W125" t="str">
            <v>SHRINK</v>
          </cell>
          <cell r="X125" t="str">
            <v>5449000288622</v>
          </cell>
          <cell r="Y125" t="str">
            <v>29.25 x 17.55 x 14.7</v>
          </cell>
          <cell r="Z125">
            <v>4.9400000000000004</v>
          </cell>
          <cell r="AA125">
            <v>5.1529999999999996</v>
          </cell>
          <cell r="AB125">
            <v>0</v>
          </cell>
          <cell r="AC125" t="str">
            <v>77 x 15 x 0.33L</v>
          </cell>
          <cell r="AD125" t="str">
            <v>HALF PALLET</v>
          </cell>
          <cell r="AE125" t="str">
            <v>3383260014640</v>
          </cell>
          <cell r="AF125" t="str">
            <v>101 x 60 x 119.7</v>
          </cell>
          <cell r="AG125">
            <v>380.38</v>
          </cell>
          <cell r="AH125">
            <v>412.54899999999998</v>
          </cell>
          <cell r="AI125">
            <v>0</v>
          </cell>
          <cell r="AJ125">
            <v>2</v>
          </cell>
          <cell r="AK125">
            <v>1</v>
          </cell>
          <cell r="AL125">
            <v>2</v>
          </cell>
          <cell r="AM125">
            <v>1200</v>
          </cell>
          <cell r="AN125">
            <v>1010</v>
          </cell>
          <cell r="AO125">
            <v>1355</v>
          </cell>
          <cell r="AP125">
            <v>760.76</v>
          </cell>
          <cell r="AQ125">
            <v>855.09699999999998</v>
          </cell>
          <cell r="AR125">
            <v>3</v>
          </cell>
          <cell r="AS125">
            <v>0</v>
          </cell>
          <cell r="AT125" t="str">
            <v>1xCHEP + 2x1/2 CHEP</v>
          </cell>
          <cell r="AU125" t="str">
            <v>3383260014657</v>
          </cell>
          <cell r="AV125" t="str">
            <v/>
          </cell>
          <cell r="AW125" t="str">
            <v>GHE</v>
          </cell>
          <cell r="AX125" t="str">
            <v/>
          </cell>
          <cell r="AY125" t="str">
            <v/>
          </cell>
          <cell r="AZ125" t="str">
            <v/>
          </cell>
          <cell r="BA125" t="str">
            <v/>
          </cell>
          <cell r="BB125" t="str">
            <v/>
          </cell>
          <cell r="BC125" t="str">
            <v/>
          </cell>
          <cell r="BD125" t="str">
            <v/>
          </cell>
          <cell r="BE125" t="str">
            <v>BeLux</v>
          </cell>
          <cell r="BF125" t="str">
            <v/>
          </cell>
          <cell r="BG125" t="str">
            <v>PSS-19447</v>
          </cell>
          <cell r="BH125" t="str">
            <v>22021000</v>
          </cell>
          <cell r="BI125" t="str">
            <v>BE</v>
          </cell>
          <cell r="BJ125" t="str">
            <v/>
          </cell>
          <cell r="BK125" t="str">
            <v>ZD</v>
          </cell>
          <cell r="BL125" t="str">
            <v>56</v>
          </cell>
          <cell r="BM125">
            <v>1.18E-2</v>
          </cell>
        </row>
        <row r="126">
          <cell r="A126">
            <v>284126</v>
          </cell>
          <cell r="B126" t="str">
            <v>2209</v>
          </cell>
          <cell r="C126" t="str">
            <v>COCA-COLA BLIK 0.33L X15 HP SLEEK 7 LAYERS</v>
          </cell>
          <cell r="D126" t="str">
            <v>COCA-COLA BOITE 0.33L X15 HP SLEEK 7 LAYERS</v>
          </cell>
          <cell r="E126" t="str">
            <v>Coca-Cola</v>
          </cell>
          <cell r="F126" t="str">
            <v/>
          </cell>
          <cell r="G126" t="str">
            <v>SLEEKCAN</v>
          </cell>
          <cell r="H126" t="str">
            <v xml:space="preserve"> %</v>
          </cell>
          <cell r="I126" t="str">
            <v>77 x 15 x 0.33L</v>
          </cell>
          <cell r="J126" t="str">
            <v/>
          </cell>
          <cell r="K126">
            <v>1155</v>
          </cell>
          <cell r="L126" t="str">
            <v>6% - 3%</v>
          </cell>
          <cell r="M126" t="str">
            <v>12</v>
          </cell>
          <cell r="N126" t="str">
            <v>M</v>
          </cell>
          <cell r="O126" t="str">
            <v>0</v>
          </cell>
          <cell r="P126">
            <v>0.33</v>
          </cell>
          <cell r="Q126" t="str">
            <v>5000112638769</v>
          </cell>
          <cell r="R126" t="str">
            <v>5.85 x 5.85 x 14.55</v>
          </cell>
          <cell r="S126">
            <v>0.34300000000000003</v>
          </cell>
          <cell r="T126">
            <v>0.35499999999999998</v>
          </cell>
          <cell r="U126">
            <v>0</v>
          </cell>
          <cell r="V126" t="str">
            <v>15 x 0.33L</v>
          </cell>
          <cell r="W126" t="str">
            <v>SHRINK</v>
          </cell>
          <cell r="X126" t="str">
            <v>5449000288639</v>
          </cell>
          <cell r="Y126" t="str">
            <v>29.25 x 17.55 x 14.7</v>
          </cell>
          <cell r="Z126">
            <v>5.141</v>
          </cell>
          <cell r="AA126">
            <v>5.3540000000000001</v>
          </cell>
          <cell r="AB126">
            <v>0</v>
          </cell>
          <cell r="AC126" t="str">
            <v>77 x 15 x 0.33L</v>
          </cell>
          <cell r="AD126" t="str">
            <v>HALF PALLET</v>
          </cell>
          <cell r="AE126" t="str">
            <v>3383260014626</v>
          </cell>
          <cell r="AF126" t="str">
            <v>101 x 60 x 119.7</v>
          </cell>
          <cell r="AG126">
            <v>395.85700000000003</v>
          </cell>
          <cell r="AH126">
            <v>428.02300000000002</v>
          </cell>
          <cell r="AI126">
            <v>0</v>
          </cell>
          <cell r="AJ126">
            <v>2</v>
          </cell>
          <cell r="AK126">
            <v>1</v>
          </cell>
          <cell r="AL126">
            <v>2</v>
          </cell>
          <cell r="AM126">
            <v>1200</v>
          </cell>
          <cell r="AN126">
            <v>1010</v>
          </cell>
          <cell r="AO126">
            <v>1355</v>
          </cell>
          <cell r="AP126">
            <v>791.71400000000006</v>
          </cell>
          <cell r="AQ126">
            <v>886.04700000000003</v>
          </cell>
          <cell r="AR126">
            <v>3</v>
          </cell>
          <cell r="AS126">
            <v>0</v>
          </cell>
          <cell r="AT126" t="str">
            <v>1xCHEP + 2x1/2 CHEP</v>
          </cell>
          <cell r="AU126" t="str">
            <v>3383260014633</v>
          </cell>
          <cell r="AV126" t="str">
            <v/>
          </cell>
          <cell r="AW126" t="str">
            <v>GHE</v>
          </cell>
          <cell r="AX126" t="str">
            <v/>
          </cell>
          <cell r="AY126" t="str">
            <v/>
          </cell>
          <cell r="AZ126" t="str">
            <v/>
          </cell>
          <cell r="BA126" t="str">
            <v/>
          </cell>
          <cell r="BB126" t="str">
            <v/>
          </cell>
          <cell r="BC126" t="str">
            <v/>
          </cell>
          <cell r="BD126" t="str">
            <v/>
          </cell>
          <cell r="BE126" t="str">
            <v>BeLux</v>
          </cell>
          <cell r="BF126" t="str">
            <v/>
          </cell>
          <cell r="BG126" t="str">
            <v>PSS-19447</v>
          </cell>
          <cell r="BH126" t="str">
            <v>22021000</v>
          </cell>
          <cell r="BI126" t="str">
            <v>BE</v>
          </cell>
          <cell r="BJ126" t="str">
            <v/>
          </cell>
          <cell r="BK126" t="str">
            <v>ZD</v>
          </cell>
          <cell r="BL126" t="str">
            <v>56</v>
          </cell>
          <cell r="BM126">
            <v>1.18E-2</v>
          </cell>
        </row>
        <row r="127">
          <cell r="A127">
            <v>284181</v>
          </cell>
          <cell r="B127" t="str">
            <v>6230</v>
          </cell>
          <cell r="C127" t="str">
            <v>COSTA BISCUIT 7G X300</v>
          </cell>
          <cell r="D127" t="str">
            <v>COSTA BISCUIT 7G X300</v>
          </cell>
          <cell r="E127" t="str">
            <v>Costa Biscuit</v>
          </cell>
          <cell r="F127" t="str">
            <v>Costa Biscuit</v>
          </cell>
          <cell r="G127" t="str">
            <v>WRAPPING</v>
          </cell>
          <cell r="H127" t="str">
            <v xml:space="preserve"> %</v>
          </cell>
          <cell r="I127" t="str">
            <v>300 x 7G</v>
          </cell>
          <cell r="J127" t="str">
            <v/>
          </cell>
          <cell r="K127">
            <v>300</v>
          </cell>
          <cell r="L127" t="str">
            <v>6% - 3%</v>
          </cell>
          <cell r="M127" t="str">
            <v>360</v>
          </cell>
          <cell r="N127" t="str">
            <v>D</v>
          </cell>
          <cell r="O127" t="str">
            <v>0</v>
          </cell>
          <cell r="P127" t="str">
            <v>7G</v>
          </cell>
          <cell r="Q127" t="str">
            <v>n/a</v>
          </cell>
          <cell r="R127" t="str">
            <v>13.5 x 5 x 8</v>
          </cell>
          <cell r="S127">
            <v>7.0000000000000001E-3</v>
          </cell>
          <cell r="T127">
            <v>0</v>
          </cell>
          <cell r="U127">
            <v>0</v>
          </cell>
          <cell r="V127" t="str">
            <v>1 x 7G</v>
          </cell>
          <cell r="W127" t="str">
            <v>INDIVIDUAL WRAPPED</v>
          </cell>
          <cell r="X127" t="str">
            <v>n/a</v>
          </cell>
          <cell r="Y127" t="str">
            <v>13.5 x 5 x 8</v>
          </cell>
          <cell r="Z127">
            <v>7.0000000000000001E-3</v>
          </cell>
          <cell r="AA127">
            <v>0</v>
          </cell>
          <cell r="AB127">
            <v>0</v>
          </cell>
          <cell r="AC127" t="str">
            <v>300 x 7G</v>
          </cell>
          <cell r="AD127" t="str">
            <v>CARDBOARD</v>
          </cell>
          <cell r="AE127" t="str">
            <v>5425034751448</v>
          </cell>
          <cell r="AF127" t="str">
            <v>38.5 x 20 x 16.5</v>
          </cell>
          <cell r="AG127">
            <v>2.1</v>
          </cell>
          <cell r="AH127">
            <v>2.2999999999999998</v>
          </cell>
          <cell r="AI127">
            <v>0</v>
          </cell>
          <cell r="AJ127">
            <v>12</v>
          </cell>
          <cell r="AK127">
            <v>9</v>
          </cell>
          <cell r="AL127">
            <v>108</v>
          </cell>
          <cell r="AM127">
            <v>1200</v>
          </cell>
          <cell r="AN127">
            <v>800</v>
          </cell>
          <cell r="AO127">
            <v>1474</v>
          </cell>
          <cell r="AP127">
            <v>226.8</v>
          </cell>
          <cell r="AQ127">
            <v>273.60000000000002</v>
          </cell>
          <cell r="AR127">
            <v>1</v>
          </cell>
          <cell r="AS127">
            <v>0</v>
          </cell>
          <cell r="AT127" t="str">
            <v xml:space="preserve">EURO White </v>
          </cell>
          <cell r="AU127" t="str">
            <v>5425034751455</v>
          </cell>
          <cell r="AV127" t="str">
            <v/>
          </cell>
          <cell r="AW127" t="str">
            <v/>
          </cell>
          <cell r="AX127" t="str">
            <v/>
          </cell>
          <cell r="AY127" t="str">
            <v/>
          </cell>
          <cell r="AZ127" t="str">
            <v/>
          </cell>
          <cell r="BA127" t="str">
            <v/>
          </cell>
          <cell r="BB127" t="str">
            <v/>
          </cell>
          <cell r="BC127" t="str">
            <v/>
          </cell>
          <cell r="BD127" t="str">
            <v/>
          </cell>
          <cell r="BE127" t="str">
            <v>BeLux</v>
          </cell>
          <cell r="BF127" t="str">
            <v/>
          </cell>
          <cell r="BG127" t="str">
            <v>PSS-19452</v>
          </cell>
          <cell r="BH127" t="str">
            <v>19059055</v>
          </cell>
          <cell r="BI127" t="str">
            <v>BE</v>
          </cell>
          <cell r="BJ127" t="str">
            <v/>
          </cell>
          <cell r="BK127" t="str">
            <v>ZD</v>
          </cell>
          <cell r="BL127" t="str">
            <v>56</v>
          </cell>
          <cell r="BM127" t="str">
            <v/>
          </cell>
        </row>
        <row r="128">
          <cell r="A128">
            <v>284190</v>
          </cell>
          <cell r="B128" t="str">
            <v>3394</v>
          </cell>
          <cell r="C128" t="str">
            <v>MONSTER ENERGY ULTRA WATERMELON BLIK 0.50L X24</v>
          </cell>
          <cell r="D128" t="str">
            <v>MONSTER ENERGY ULTRA WATERMELON BOITE 0.50L X24</v>
          </cell>
          <cell r="E128" t="str">
            <v>Monster</v>
          </cell>
          <cell r="F128" t="str">
            <v>Energy Ultra Watermelon</v>
          </cell>
          <cell r="G128" t="str">
            <v xml:space="preserve">CAN </v>
          </cell>
          <cell r="H128" t="str">
            <v xml:space="preserve"> %</v>
          </cell>
          <cell r="I128" t="str">
            <v>24 x 0.5L</v>
          </cell>
          <cell r="J128" t="str">
            <v/>
          </cell>
          <cell r="K128">
            <v>24</v>
          </cell>
          <cell r="L128" t="str">
            <v>6% - 3%</v>
          </cell>
          <cell r="M128" t="str">
            <v>24</v>
          </cell>
          <cell r="N128" t="str">
            <v>M</v>
          </cell>
          <cell r="O128" t="str">
            <v>8</v>
          </cell>
          <cell r="P128">
            <v>0.5</v>
          </cell>
          <cell r="Q128" t="str">
            <v>5060896621814</v>
          </cell>
          <cell r="R128" t="str">
            <v>6.65 x 6.65 x 16.8</v>
          </cell>
          <cell r="S128">
            <v>0.503</v>
          </cell>
          <cell r="T128">
            <v>0.51900000000000002</v>
          </cell>
          <cell r="U128">
            <v>0</v>
          </cell>
          <cell r="V128" t="str">
            <v>1 x 0.5L</v>
          </cell>
          <cell r="W128" t="str">
            <v>CAN</v>
          </cell>
          <cell r="X128" t="str">
            <v>5060896621814</v>
          </cell>
          <cell r="Y128" t="str">
            <v>6.65 x 6.65 x 16.8</v>
          </cell>
          <cell r="Z128">
            <v>0.503</v>
          </cell>
          <cell r="AA128">
            <v>0.51900000000000002</v>
          </cell>
          <cell r="AB128">
            <v>0</v>
          </cell>
          <cell r="AC128" t="str">
            <v>24 x 0.5L</v>
          </cell>
          <cell r="AD128" t="str">
            <v>TRAY WITH SHRINK</v>
          </cell>
          <cell r="AE128" t="str">
            <v>5060896621821</v>
          </cell>
          <cell r="AF128" t="str">
            <v>40.5 x 27.2 x 17.1</v>
          </cell>
          <cell r="AG128">
            <v>12.061999999999999</v>
          </cell>
          <cell r="AH128">
            <v>12.552</v>
          </cell>
          <cell r="AI128">
            <v>0</v>
          </cell>
          <cell r="AJ128">
            <v>10</v>
          </cell>
          <cell r="AK128">
            <v>8</v>
          </cell>
          <cell r="AL128">
            <v>80</v>
          </cell>
          <cell r="AM128">
            <v>1217</v>
          </cell>
          <cell r="AN128">
            <v>1000</v>
          </cell>
          <cell r="AO128">
            <v>1529</v>
          </cell>
          <cell r="AP128">
            <v>964.96</v>
          </cell>
          <cell r="AQ128">
            <v>1034.8599999999999</v>
          </cell>
          <cell r="AR128">
            <v>3</v>
          </cell>
          <cell r="AS128">
            <v>0</v>
          </cell>
          <cell r="AT128" t="str">
            <v>CHEP</v>
          </cell>
          <cell r="AU128" t="str">
            <v>5060896621838</v>
          </cell>
          <cell r="AV128" t="str">
            <v/>
          </cell>
          <cell r="AW128" t="str">
            <v/>
          </cell>
          <cell r="AX128" t="str">
            <v>DUN</v>
          </cell>
          <cell r="AY128" t="str">
            <v/>
          </cell>
          <cell r="AZ128" t="str">
            <v/>
          </cell>
          <cell r="BA128" t="str">
            <v/>
          </cell>
          <cell r="BB128" t="str">
            <v/>
          </cell>
          <cell r="BC128" t="str">
            <v>DIS (HANS); Dis (MOND)</v>
          </cell>
          <cell r="BD128" t="str">
            <v/>
          </cell>
          <cell r="BE128" t="str">
            <v>BeLux</v>
          </cell>
          <cell r="BF128" t="str">
            <v>DF24225BE</v>
          </cell>
          <cell r="BG128" t="str">
            <v>PSS-03613</v>
          </cell>
          <cell r="BH128" t="str">
            <v>22021000</v>
          </cell>
          <cell r="BI128" t="str">
            <v>BE</v>
          </cell>
          <cell r="BJ128" t="str">
            <v/>
          </cell>
          <cell r="BK128" t="str">
            <v>ZD</v>
          </cell>
          <cell r="BL128" t="str">
            <v>56</v>
          </cell>
          <cell r="BM128">
            <v>1.6099999999999996E-2</v>
          </cell>
        </row>
        <row r="129">
          <cell r="A129">
            <v>284206</v>
          </cell>
          <cell r="B129" t="str">
            <v>6227</v>
          </cell>
          <cell r="C129" t="str">
            <v>MONSTER JUICED KHAOTIC BLIK 0.50L X24</v>
          </cell>
          <cell r="D129" t="str">
            <v>MONSTER JUICED KHAOTIC BOITE 0.50L X24</v>
          </cell>
          <cell r="E129" t="str">
            <v>Monster</v>
          </cell>
          <cell r="F129" t="str">
            <v>Juiced Khaotic</v>
          </cell>
          <cell r="G129" t="str">
            <v xml:space="preserve">CAN </v>
          </cell>
          <cell r="H129" t="str">
            <v xml:space="preserve"> %</v>
          </cell>
          <cell r="I129" t="str">
            <v>24 x 0.5L</v>
          </cell>
          <cell r="J129" t="str">
            <v/>
          </cell>
          <cell r="K129">
            <v>24</v>
          </cell>
          <cell r="L129" t="str">
            <v>6% - 3%</v>
          </cell>
          <cell r="M129" t="str">
            <v>24</v>
          </cell>
          <cell r="N129" t="str">
            <v>M</v>
          </cell>
          <cell r="O129" t="str">
            <v>8</v>
          </cell>
          <cell r="P129">
            <v>0.5</v>
          </cell>
          <cell r="Q129" t="str">
            <v>5060896622071</v>
          </cell>
          <cell r="R129" t="str">
            <v>6.65 x 6.65 x 16.8</v>
          </cell>
          <cell r="S129">
            <v>0.51700000000000002</v>
          </cell>
          <cell r="T129">
            <v>0.53300000000000003</v>
          </cell>
          <cell r="U129">
            <v>0</v>
          </cell>
          <cell r="V129" t="str">
            <v>1 x 0.5L</v>
          </cell>
          <cell r="W129" t="str">
            <v>CAN</v>
          </cell>
          <cell r="X129" t="str">
            <v>5060896622071</v>
          </cell>
          <cell r="Y129" t="str">
            <v>6.65 x 6.65 x 16.8</v>
          </cell>
          <cell r="Z129">
            <v>0.51700000000000002</v>
          </cell>
          <cell r="AA129">
            <v>0.53300000000000003</v>
          </cell>
          <cell r="AB129">
            <v>0</v>
          </cell>
          <cell r="AC129" t="str">
            <v>24 x 0.5L</v>
          </cell>
          <cell r="AD129" t="str">
            <v>TRAY WITH SHRINK</v>
          </cell>
          <cell r="AE129" t="str">
            <v>5060896622088</v>
          </cell>
          <cell r="AF129" t="str">
            <v>40.5 x 27.2 x 17.1</v>
          </cell>
          <cell r="AG129">
            <v>12.409000000000001</v>
          </cell>
          <cell r="AH129">
            <v>12.898999999999999</v>
          </cell>
          <cell r="AI129">
            <v>0</v>
          </cell>
          <cell r="AJ129">
            <v>10</v>
          </cell>
          <cell r="AK129">
            <v>8</v>
          </cell>
          <cell r="AL129">
            <v>80</v>
          </cell>
          <cell r="AM129">
            <v>1217</v>
          </cell>
          <cell r="AN129">
            <v>1000</v>
          </cell>
          <cell r="AO129">
            <v>1529</v>
          </cell>
          <cell r="AP129">
            <v>992.72</v>
          </cell>
          <cell r="AQ129">
            <v>1062.604</v>
          </cell>
          <cell r="AR129">
            <v>3</v>
          </cell>
          <cell r="AS129">
            <v>0</v>
          </cell>
          <cell r="AT129" t="str">
            <v>CHEP</v>
          </cell>
          <cell r="AU129" t="str">
            <v>5060896622095</v>
          </cell>
          <cell r="AV129" t="str">
            <v/>
          </cell>
          <cell r="AW129" t="str">
            <v/>
          </cell>
          <cell r="AX129" t="str">
            <v>DUN</v>
          </cell>
          <cell r="AY129" t="str">
            <v/>
          </cell>
          <cell r="AZ129" t="str">
            <v/>
          </cell>
          <cell r="BA129" t="str">
            <v/>
          </cell>
          <cell r="BB129" t="str">
            <v/>
          </cell>
          <cell r="BC129" t="str">
            <v>DIS (HANS); Dis (MOND)</v>
          </cell>
          <cell r="BD129" t="str">
            <v/>
          </cell>
          <cell r="BE129" t="str">
            <v>BeLux</v>
          </cell>
          <cell r="BF129" t="str">
            <v/>
          </cell>
          <cell r="BG129" t="str">
            <v>PSS-03613</v>
          </cell>
          <cell r="BH129" t="str">
            <v>22021000</v>
          </cell>
          <cell r="BI129" t="str">
            <v>BE</v>
          </cell>
          <cell r="BJ129" t="str">
            <v/>
          </cell>
          <cell r="BK129" t="str">
            <v>ZD</v>
          </cell>
          <cell r="BL129" t="str">
            <v>56</v>
          </cell>
          <cell r="BM129">
            <v>1.6099999999999996E-2</v>
          </cell>
        </row>
        <row r="130">
          <cell r="A130">
            <v>284211</v>
          </cell>
          <cell r="B130" t="str">
            <v>6233</v>
          </cell>
          <cell r="C130" t="str">
            <v>ROSPORT VIVA PET 1.5L X6 ECHEP</v>
          </cell>
          <cell r="D130" t="str">
            <v>ROSPORT VIVA PET 1.5L X6 ECHEP</v>
          </cell>
          <cell r="E130" t="str">
            <v>Rosport</v>
          </cell>
          <cell r="F130" t="str">
            <v>Viva</v>
          </cell>
          <cell r="G130" t="str">
            <v>PET</v>
          </cell>
          <cell r="H130" t="str">
            <v xml:space="preserve"> %</v>
          </cell>
          <cell r="I130" t="str">
            <v>6 x 1.5L</v>
          </cell>
          <cell r="J130" t="str">
            <v/>
          </cell>
          <cell r="K130">
            <v>6</v>
          </cell>
          <cell r="L130" t="str">
            <v>6% - 3%</v>
          </cell>
          <cell r="M130" t="str">
            <v>12</v>
          </cell>
          <cell r="N130" t="str">
            <v>M*</v>
          </cell>
          <cell r="O130" t="str">
            <v>0</v>
          </cell>
          <cell r="P130">
            <v>1.5</v>
          </cell>
          <cell r="Q130" t="str">
            <v>5450038030596</v>
          </cell>
          <cell r="R130" t="str">
            <v>8.7 x 8.7 x 33.7</v>
          </cell>
          <cell r="S130">
            <v>1.496</v>
          </cell>
          <cell r="T130">
            <v>1.5309999999999999</v>
          </cell>
          <cell r="U130">
            <v>0</v>
          </cell>
          <cell r="V130" t="str">
            <v>6 x 1.5L</v>
          </cell>
          <cell r="W130" t="str">
            <v>SHRINK</v>
          </cell>
          <cell r="X130" t="str">
            <v>5450038030695</v>
          </cell>
          <cell r="Y130" t="str">
            <v>26.1 x 17.4 x 33.7</v>
          </cell>
          <cell r="Z130">
            <v>8.9740000000000002</v>
          </cell>
          <cell r="AA130">
            <v>9.2050000000000001</v>
          </cell>
          <cell r="AB130">
            <v>0</v>
          </cell>
          <cell r="AC130" t="str">
            <v>6 x 1.5L</v>
          </cell>
          <cell r="AD130" t="str">
            <v>SHRINKWRAPPED</v>
          </cell>
          <cell r="AE130" t="str">
            <v>5450038030695</v>
          </cell>
          <cell r="AF130" t="str">
            <v>26.1 x 17.4 x 33.7</v>
          </cell>
          <cell r="AG130">
            <v>8.9740000000000002</v>
          </cell>
          <cell r="AH130">
            <v>9.2050000000000001</v>
          </cell>
          <cell r="AI130">
            <v>0</v>
          </cell>
          <cell r="AJ130">
            <v>21</v>
          </cell>
          <cell r="AK130">
            <v>4</v>
          </cell>
          <cell r="AL130">
            <v>84</v>
          </cell>
          <cell r="AM130">
            <v>1200</v>
          </cell>
          <cell r="AN130">
            <v>800</v>
          </cell>
          <cell r="AO130">
            <v>1492</v>
          </cell>
          <cell r="AP130">
            <v>753.81600000000003</v>
          </cell>
          <cell r="AQ130">
            <v>799.87099999999998</v>
          </cell>
          <cell r="AR130">
            <v>1.5</v>
          </cell>
          <cell r="AS130">
            <v>0</v>
          </cell>
          <cell r="AT130" t="str">
            <v>EURO CHEP</v>
          </cell>
          <cell r="AU130" t="str">
            <v>5450038930674</v>
          </cell>
          <cell r="AV130" t="str">
            <v/>
          </cell>
          <cell r="AW130" t="str">
            <v/>
          </cell>
          <cell r="AX130" t="str">
            <v/>
          </cell>
          <cell r="AY130" t="str">
            <v/>
          </cell>
          <cell r="AZ130" t="str">
            <v/>
          </cell>
          <cell r="BA130" t="str">
            <v/>
          </cell>
          <cell r="BB130" t="str">
            <v/>
          </cell>
          <cell r="BC130" t="str">
            <v>Rosport (ROSP)</v>
          </cell>
          <cell r="BD130" t="str">
            <v/>
          </cell>
          <cell r="BE130" t="str">
            <v>Luxembourg</v>
          </cell>
          <cell r="BF130" t="str">
            <v/>
          </cell>
          <cell r="BG130" t="str">
            <v>PSS-19480</v>
          </cell>
          <cell r="BH130" t="str">
            <v>22011019</v>
          </cell>
          <cell r="BI130" t="str">
            <v>BE</v>
          </cell>
          <cell r="BJ130" t="str">
            <v/>
          </cell>
          <cell r="BK130" t="str">
            <v>ZD</v>
          </cell>
          <cell r="BL130" t="str">
            <v>56</v>
          </cell>
          <cell r="BM130">
            <v>4.2359000000000008E-2</v>
          </cell>
        </row>
        <row r="131">
          <cell r="A131">
            <v>284213</v>
          </cell>
          <cell r="B131" t="str">
            <v>6228</v>
          </cell>
          <cell r="C131" t="str">
            <v>ROSPORT BLUE PET 1.00L X6 ECHEP</v>
          </cell>
          <cell r="D131" t="str">
            <v>ROSPORT BLUE PET 1.00L X6 ECHEP</v>
          </cell>
          <cell r="E131" t="str">
            <v>Rosport</v>
          </cell>
          <cell r="F131" t="str">
            <v>Blue</v>
          </cell>
          <cell r="G131" t="str">
            <v>PET</v>
          </cell>
          <cell r="H131" t="str">
            <v xml:space="preserve"> %</v>
          </cell>
          <cell r="I131" t="str">
            <v>6 x 1L</v>
          </cell>
          <cell r="J131" t="str">
            <v/>
          </cell>
          <cell r="K131">
            <v>6</v>
          </cell>
          <cell r="L131" t="str">
            <v>6% - 3%</v>
          </cell>
          <cell r="M131" t="str">
            <v>6</v>
          </cell>
          <cell r="N131" t="str">
            <v>M*</v>
          </cell>
          <cell r="O131" t="str">
            <v>0</v>
          </cell>
          <cell r="P131">
            <v>1</v>
          </cell>
          <cell r="Q131" t="str">
            <v>5450038020573</v>
          </cell>
          <cell r="R131" t="str">
            <v>8 x 8 x 31.2</v>
          </cell>
          <cell r="S131">
            <v>0.998</v>
          </cell>
          <cell r="T131">
            <v>1.038</v>
          </cell>
          <cell r="U131">
            <v>0</v>
          </cell>
          <cell r="V131" t="str">
            <v>6 x 1L</v>
          </cell>
          <cell r="W131" t="str">
            <v>SHRINK</v>
          </cell>
          <cell r="X131" t="str">
            <v>5450038020672</v>
          </cell>
          <cell r="Y131" t="str">
            <v>24 x 16 x 31.5</v>
          </cell>
          <cell r="Z131">
            <v>5.9880000000000004</v>
          </cell>
          <cell r="AA131">
            <v>6.242</v>
          </cell>
          <cell r="AB131">
            <v>0</v>
          </cell>
          <cell r="AC131" t="str">
            <v>6 x 1L</v>
          </cell>
          <cell r="AD131" t="str">
            <v>SHRINKWRAPPED</v>
          </cell>
          <cell r="AE131" t="str">
            <v>5450038020672</v>
          </cell>
          <cell r="AF131" t="str">
            <v>24 x 16 x 31.5</v>
          </cell>
          <cell r="AG131">
            <v>5.9880000000000004</v>
          </cell>
          <cell r="AH131">
            <v>6.242</v>
          </cell>
          <cell r="AI131">
            <v>0</v>
          </cell>
          <cell r="AJ131">
            <v>25</v>
          </cell>
          <cell r="AK131">
            <v>5</v>
          </cell>
          <cell r="AL131">
            <v>125</v>
          </cell>
          <cell r="AM131">
            <v>1200</v>
          </cell>
          <cell r="AN131">
            <v>800</v>
          </cell>
          <cell r="AO131">
            <v>1719</v>
          </cell>
          <cell r="AP131">
            <v>748.5</v>
          </cell>
          <cell r="AQ131">
            <v>810.55799999999999</v>
          </cell>
          <cell r="AR131">
            <v>1.5</v>
          </cell>
          <cell r="AS131">
            <v>0</v>
          </cell>
          <cell r="AT131" t="str">
            <v>EURO CHEP</v>
          </cell>
          <cell r="AU131" t="str">
            <v>5450038820678</v>
          </cell>
          <cell r="AV131" t="str">
            <v/>
          </cell>
          <cell r="AW131" t="str">
            <v/>
          </cell>
          <cell r="AX131" t="str">
            <v/>
          </cell>
          <cell r="AY131" t="str">
            <v/>
          </cell>
          <cell r="AZ131" t="str">
            <v/>
          </cell>
          <cell r="BA131" t="str">
            <v/>
          </cell>
          <cell r="BB131" t="str">
            <v/>
          </cell>
          <cell r="BC131" t="str">
            <v>Rosport (ROSP)</v>
          </cell>
          <cell r="BD131" t="str">
            <v/>
          </cell>
          <cell r="BE131" t="str">
            <v>Luxembourg</v>
          </cell>
          <cell r="BF131" t="str">
            <v/>
          </cell>
          <cell r="BG131" t="str">
            <v>PSS-19481</v>
          </cell>
          <cell r="BH131" t="str">
            <v>22011019</v>
          </cell>
          <cell r="BI131" t="str">
            <v>BE</v>
          </cell>
          <cell r="BJ131" t="str">
            <v/>
          </cell>
          <cell r="BK131" t="str">
            <v>ZD</v>
          </cell>
          <cell r="BL131" t="str">
            <v>56</v>
          </cell>
          <cell r="BM131">
            <v>2.1362000000000003E-2</v>
          </cell>
        </row>
        <row r="132">
          <cell r="A132">
            <v>284288</v>
          </cell>
          <cell r="B132" t="str">
            <v>6235</v>
          </cell>
          <cell r="C132" t="str">
            <v>OLYMPIA MILK BIB 10L</v>
          </cell>
          <cell r="D132" t="str">
            <v>OLYMPIA MILK BIB 10L</v>
          </cell>
          <cell r="E132" t="str">
            <v>Olympia Milk</v>
          </cell>
          <cell r="F132" t="str">
            <v/>
          </cell>
          <cell r="G132" t="str">
            <v>BIB</v>
          </cell>
          <cell r="H132" t="str">
            <v xml:space="preserve"> %</v>
          </cell>
          <cell r="I132" t="str">
            <v>1 x 10L</v>
          </cell>
          <cell r="J132" t="str">
            <v/>
          </cell>
          <cell r="K132">
            <v>1</v>
          </cell>
          <cell r="L132" t="str">
            <v>6% - 3%</v>
          </cell>
          <cell r="M132" t="str">
            <v>180</v>
          </cell>
          <cell r="N132" t="str">
            <v>D</v>
          </cell>
          <cell r="O132" t="str">
            <v>0</v>
          </cell>
          <cell r="P132">
            <v>10</v>
          </cell>
          <cell r="Q132" t="str">
            <v>5413471003619</v>
          </cell>
          <cell r="R132" t="str">
            <v>27 x 22.5 x 18</v>
          </cell>
          <cell r="S132">
            <v>10.31</v>
          </cell>
          <cell r="T132">
            <v>10.917</v>
          </cell>
          <cell r="U132">
            <v>0</v>
          </cell>
          <cell r="V132" t="str">
            <v>1 x 10L</v>
          </cell>
          <cell r="W132" t="str">
            <v>BIB</v>
          </cell>
          <cell r="X132" t="str">
            <v>5413471003619</v>
          </cell>
          <cell r="Y132" t="str">
            <v>27 x 22.5 x 18</v>
          </cell>
          <cell r="Z132">
            <v>10.31</v>
          </cell>
          <cell r="AA132">
            <v>10.917</v>
          </cell>
          <cell r="AB132">
            <v>0</v>
          </cell>
          <cell r="AC132" t="str">
            <v>1 x 10L</v>
          </cell>
          <cell r="AD132" t="str">
            <v>BIB</v>
          </cell>
          <cell r="AE132" t="str">
            <v>5413471003619</v>
          </cell>
          <cell r="AF132" t="str">
            <v>27 x 22.5 x 18</v>
          </cell>
          <cell r="AG132">
            <v>10.31</v>
          </cell>
          <cell r="AH132">
            <v>10.917</v>
          </cell>
          <cell r="AI132">
            <v>0</v>
          </cell>
          <cell r="AJ132">
            <v>20</v>
          </cell>
          <cell r="AK132">
            <v>4</v>
          </cell>
          <cell r="AL132">
            <v>80</v>
          </cell>
          <cell r="AM132">
            <v>1200</v>
          </cell>
          <cell r="AN132">
            <v>800</v>
          </cell>
          <cell r="AO132">
            <v>864</v>
          </cell>
          <cell r="AP132">
            <v>824.8</v>
          </cell>
          <cell r="AQ132">
            <v>898.36099999999999</v>
          </cell>
          <cell r="AR132">
            <v>1</v>
          </cell>
          <cell r="AS132">
            <v>0</v>
          </cell>
          <cell r="AT132" t="str">
            <v xml:space="preserve">EURO White </v>
          </cell>
          <cell r="AU132" t="str">
            <v>3383260014855</v>
          </cell>
          <cell r="AV132" t="str">
            <v/>
          </cell>
          <cell r="AW132" t="str">
            <v/>
          </cell>
          <cell r="AX132" t="str">
            <v/>
          </cell>
          <cell r="AY132" t="str">
            <v/>
          </cell>
          <cell r="AZ132" t="str">
            <v/>
          </cell>
          <cell r="BA132" t="str">
            <v/>
          </cell>
          <cell r="BB132" t="str">
            <v/>
          </cell>
          <cell r="BC132" t="str">
            <v/>
          </cell>
          <cell r="BD132" t="str">
            <v/>
          </cell>
          <cell r="BE132" t="str">
            <v>BeLux</v>
          </cell>
          <cell r="BF132" t="str">
            <v/>
          </cell>
          <cell r="BG132" t="str">
            <v>PSS-19498</v>
          </cell>
          <cell r="BH132" t="str">
            <v>04012019</v>
          </cell>
          <cell r="BI132" t="str">
            <v>BE</v>
          </cell>
          <cell r="BJ132" t="str">
            <v/>
          </cell>
          <cell r="BK132" t="str">
            <v>ZD</v>
          </cell>
          <cell r="BL132" t="str">
            <v>56</v>
          </cell>
          <cell r="BM132" t="str">
            <v/>
          </cell>
        </row>
        <row r="133">
          <cell r="A133">
            <v>284431</v>
          </cell>
          <cell r="B133" t="str">
            <v>6236</v>
          </cell>
          <cell r="C133" t="str">
            <v>FUZE TEA BLACK TEA PEACH ELDERFLOWER NO SUGAR PET 0.40L 6X4</v>
          </cell>
          <cell r="D133" t="str">
            <v>FUZE TEA BLACK TEA PEACH ELDERFLOWER NO SUGAR PET 0.40L 6X4</v>
          </cell>
          <cell r="E133" t="str">
            <v>Fuze tea</v>
          </cell>
          <cell r="F133" t="str">
            <v>Black Tea Peach Elderflower No Sugar</v>
          </cell>
          <cell r="G133" t="str">
            <v>PET</v>
          </cell>
          <cell r="H133" t="str">
            <v xml:space="preserve"> %</v>
          </cell>
          <cell r="I133" t="str">
            <v>6 x 4 x 0.4L</v>
          </cell>
          <cell r="J133" t="str">
            <v/>
          </cell>
          <cell r="K133">
            <v>24</v>
          </cell>
          <cell r="L133" t="str">
            <v>6% - 3%</v>
          </cell>
          <cell r="M133" t="str">
            <v>6</v>
          </cell>
          <cell r="N133" t="str">
            <v>M</v>
          </cell>
          <cell r="O133" t="str">
            <v>10</v>
          </cell>
          <cell r="P133">
            <v>0.4</v>
          </cell>
          <cell r="Q133" t="str">
            <v>5449000294760</v>
          </cell>
          <cell r="R133" t="str">
            <v>6.31 x 6.31 x 19.5</v>
          </cell>
          <cell r="S133">
            <v>0.4</v>
          </cell>
          <cell r="T133">
            <v>0.42299999999999999</v>
          </cell>
          <cell r="U133">
            <v>0</v>
          </cell>
          <cell r="V133" t="str">
            <v>4 x 0.4L</v>
          </cell>
          <cell r="W133" t="str">
            <v>SHRINK</v>
          </cell>
          <cell r="X133" t="str">
            <v>5449000308498</v>
          </cell>
          <cell r="Y133" t="str">
            <v>12.7 x 12.7 x 19.5</v>
          </cell>
          <cell r="Z133">
            <v>1.5980000000000001</v>
          </cell>
          <cell r="AA133">
            <v>1.696</v>
          </cell>
          <cell r="AB133">
            <v>0</v>
          </cell>
          <cell r="AC133" t="str">
            <v>6 x 4 x 0.4L</v>
          </cell>
          <cell r="AD133" t="str">
            <v>SHRINKWRAP OVER SHRINKWRAP</v>
          </cell>
          <cell r="AE133" t="str">
            <v>5449000308511</v>
          </cell>
          <cell r="AF133" t="str">
            <v>38 x 25.3 x 19.5</v>
          </cell>
          <cell r="AG133">
            <v>9.5890000000000004</v>
          </cell>
          <cell r="AH133">
            <v>10.207000000000001</v>
          </cell>
          <cell r="AI133">
            <v>0</v>
          </cell>
          <cell r="AJ133">
            <v>12</v>
          </cell>
          <cell r="AK133">
            <v>7</v>
          </cell>
          <cell r="AL133">
            <v>84</v>
          </cell>
          <cell r="AM133">
            <v>1200</v>
          </cell>
          <cell r="AN133">
            <v>1013</v>
          </cell>
          <cell r="AO133">
            <v>1535</v>
          </cell>
          <cell r="AP133">
            <v>805.476</v>
          </cell>
          <cell r="AQ133">
            <v>890.346</v>
          </cell>
          <cell r="AR133">
            <v>1</v>
          </cell>
          <cell r="AS133">
            <v>0</v>
          </cell>
          <cell r="AT133" t="str">
            <v>CHEP</v>
          </cell>
          <cell r="AU133" t="str">
            <v>5449000717221</v>
          </cell>
          <cell r="AV133" t="str">
            <v/>
          </cell>
          <cell r="AW133" t="str">
            <v/>
          </cell>
          <cell r="AX133" t="str">
            <v/>
          </cell>
          <cell r="AY133" t="str">
            <v>DON</v>
          </cell>
          <cell r="AZ133" t="str">
            <v/>
          </cell>
          <cell r="BA133" t="str">
            <v/>
          </cell>
          <cell r="BB133" t="str">
            <v/>
          </cell>
          <cell r="BC133" t="str">
            <v/>
          </cell>
          <cell r="BD133" t="str">
            <v/>
          </cell>
          <cell r="BE133" t="str">
            <v>BeLux</v>
          </cell>
          <cell r="BF133" t="str">
            <v>DF26149BE</v>
          </cell>
          <cell r="BG133" t="str">
            <v>PSS-17697</v>
          </cell>
          <cell r="BH133" t="str">
            <v>22021000</v>
          </cell>
          <cell r="BI133" t="str">
            <v>NL</v>
          </cell>
          <cell r="BJ133" t="str">
            <v/>
          </cell>
          <cell r="BK133" t="str">
            <v>ZD</v>
          </cell>
          <cell r="BL133" t="str">
            <v>56</v>
          </cell>
          <cell r="BM133">
            <v>2.2699999999999998E-2</v>
          </cell>
        </row>
        <row r="134">
          <cell r="A134">
            <v>284436</v>
          </cell>
          <cell r="B134" t="str">
            <v>3923</v>
          </cell>
          <cell r="C134" t="str">
            <v>FUZE TEA BLACK TEA PEACH HIBISCUS BLIK 0.33L 4X6 SLEEK</v>
          </cell>
          <cell r="D134" t="str">
            <v>FUZE TEA BLACK TEA PEACH HIBISCUS BOITE 0.33L 4X6 SLEEK</v>
          </cell>
          <cell r="E134" t="str">
            <v>Fuze tea</v>
          </cell>
          <cell r="F134" t="str">
            <v xml:space="preserve">Black Tea Peach Hibiscus </v>
          </cell>
          <cell r="G134" t="str">
            <v>SLEEKCAN</v>
          </cell>
          <cell r="H134" t="str">
            <v xml:space="preserve"> %</v>
          </cell>
          <cell r="I134" t="str">
            <v>4 x 6 x 0.33L</v>
          </cell>
          <cell r="J134" t="str">
            <v/>
          </cell>
          <cell r="K134">
            <v>24</v>
          </cell>
          <cell r="L134" t="str">
            <v>6% - 3%</v>
          </cell>
          <cell r="M134" t="str">
            <v>12</v>
          </cell>
          <cell r="N134" t="str">
            <v>M</v>
          </cell>
          <cell r="O134" t="str">
            <v>0</v>
          </cell>
          <cell r="P134">
            <v>0.33</v>
          </cell>
          <cell r="Q134" t="str">
            <v>5449000236890</v>
          </cell>
          <cell r="R134" t="str">
            <v>5.8 x 5.8 x 14.55</v>
          </cell>
          <cell r="S134">
            <v>0.33500000000000002</v>
          </cell>
          <cell r="T134">
            <v>0.34699999999999998</v>
          </cell>
          <cell r="U134">
            <v>0</v>
          </cell>
          <cell r="V134" t="str">
            <v>6 x 0.33L</v>
          </cell>
          <cell r="W134" t="str">
            <v>SHRINK</v>
          </cell>
          <cell r="X134" t="str">
            <v>5449000308818</v>
          </cell>
          <cell r="Y134" t="str">
            <v>17.55 x 11.7 x 14.55</v>
          </cell>
          <cell r="Z134">
            <v>2.0099999999999998</v>
          </cell>
          <cell r="AA134">
            <v>2.0880000000000001</v>
          </cell>
          <cell r="AB134">
            <v>0</v>
          </cell>
          <cell r="AC134" t="str">
            <v>4 x 6 x 0.33L</v>
          </cell>
          <cell r="AD134" t="str">
            <v>TRAY WITHOUT SHRINK</v>
          </cell>
          <cell r="AE134" t="str">
            <v>5449000308825</v>
          </cell>
          <cell r="AF134" t="str">
            <v>35.8 x 23.7 x 14.75</v>
          </cell>
          <cell r="AG134">
            <v>8.0410000000000004</v>
          </cell>
          <cell r="AH134">
            <v>8.4160000000000004</v>
          </cell>
          <cell r="AI134">
            <v>0</v>
          </cell>
          <cell r="AJ134">
            <v>13</v>
          </cell>
          <cell r="AK134">
            <v>10</v>
          </cell>
          <cell r="AL134">
            <v>130</v>
          </cell>
          <cell r="AM134">
            <v>1200</v>
          </cell>
          <cell r="AN134">
            <v>1000</v>
          </cell>
          <cell r="AO134">
            <v>1638</v>
          </cell>
          <cell r="AP134">
            <v>1045.33</v>
          </cell>
          <cell r="AQ134">
            <v>1124.376</v>
          </cell>
          <cell r="AR134">
            <v>3</v>
          </cell>
          <cell r="AS134">
            <v>0</v>
          </cell>
          <cell r="AT134" t="str">
            <v>CHEP</v>
          </cell>
          <cell r="AU134" t="str">
            <v>5449000717610</v>
          </cell>
          <cell r="AV134" t="str">
            <v/>
          </cell>
          <cell r="AW134" t="str">
            <v>GHE</v>
          </cell>
          <cell r="AX134" t="str">
            <v/>
          </cell>
          <cell r="AY134" t="str">
            <v/>
          </cell>
          <cell r="AZ134" t="str">
            <v/>
          </cell>
          <cell r="BA134" t="str">
            <v/>
          </cell>
          <cell r="BB134" t="str">
            <v/>
          </cell>
          <cell r="BC134" t="str">
            <v/>
          </cell>
          <cell r="BD134" t="str">
            <v/>
          </cell>
          <cell r="BE134" t="str">
            <v>BeLux</v>
          </cell>
          <cell r="BF134" t="str">
            <v/>
          </cell>
          <cell r="BG134" t="str">
            <v>PSS-18119</v>
          </cell>
          <cell r="BH134" t="str">
            <v>22021000</v>
          </cell>
          <cell r="BI134" t="str">
            <v>BE</v>
          </cell>
          <cell r="BJ134" t="str">
            <v/>
          </cell>
          <cell r="BK134" t="str">
            <v>ZD</v>
          </cell>
          <cell r="BL134" t="str">
            <v>56</v>
          </cell>
          <cell r="BM134">
            <v>1.18E-2</v>
          </cell>
        </row>
        <row r="135">
          <cell r="A135">
            <v>284437</v>
          </cell>
          <cell r="B135" t="str">
            <v>3924</v>
          </cell>
          <cell r="C135" t="str">
            <v>FUZE TEA GREEN TEA MANGO CHAMOMILE BLIK 0.33L 4X6 SLEEK</v>
          </cell>
          <cell r="D135" t="str">
            <v>FUZE TEA GREEN TEA MANGO CHAMOMILE BOITE 0.33L 4X6 SLEEK</v>
          </cell>
          <cell r="E135" t="str">
            <v>Fuze tea</v>
          </cell>
          <cell r="F135" t="str">
            <v>Green Tea Mango Chamomile</v>
          </cell>
          <cell r="G135" t="str">
            <v>SLEEKCAN</v>
          </cell>
          <cell r="H135" t="str">
            <v xml:space="preserve"> %</v>
          </cell>
          <cell r="I135" t="str">
            <v>4 x 6 x 0.33L</v>
          </cell>
          <cell r="J135" t="str">
            <v/>
          </cell>
          <cell r="K135">
            <v>24</v>
          </cell>
          <cell r="L135" t="str">
            <v>6% - 3%</v>
          </cell>
          <cell r="M135" t="str">
            <v>9</v>
          </cell>
          <cell r="N135" t="str">
            <v>M</v>
          </cell>
          <cell r="O135" t="str">
            <v>0</v>
          </cell>
          <cell r="P135">
            <v>0.33</v>
          </cell>
          <cell r="Q135" t="str">
            <v>5449000236258</v>
          </cell>
          <cell r="R135" t="str">
            <v>5.8 x 5.8 x 14.55</v>
          </cell>
          <cell r="S135">
            <v>0.33500000000000002</v>
          </cell>
          <cell r="T135">
            <v>0.34699999999999998</v>
          </cell>
          <cell r="U135">
            <v>0</v>
          </cell>
          <cell r="V135" t="str">
            <v>6 x 0.33L</v>
          </cell>
          <cell r="W135" t="str">
            <v>SHRINK</v>
          </cell>
          <cell r="X135" t="str">
            <v>5449000308832</v>
          </cell>
          <cell r="Y135" t="str">
            <v>17.55 x 11.7 x 14.55</v>
          </cell>
          <cell r="Z135">
            <v>2.0099999999999998</v>
          </cell>
          <cell r="AA135">
            <v>2.0880000000000001</v>
          </cell>
          <cell r="AB135">
            <v>0</v>
          </cell>
          <cell r="AC135" t="str">
            <v>4 x 6 x 0.33L</v>
          </cell>
          <cell r="AD135" t="str">
            <v>TRAY WITHOUT SHRINK</v>
          </cell>
          <cell r="AE135" t="str">
            <v>5449000308849</v>
          </cell>
          <cell r="AF135" t="str">
            <v>35.8 x 23.7 x 14.75</v>
          </cell>
          <cell r="AG135">
            <v>8.0399999999999991</v>
          </cell>
          <cell r="AH135">
            <v>8.4149999999999991</v>
          </cell>
          <cell r="AI135">
            <v>0</v>
          </cell>
          <cell r="AJ135">
            <v>13</v>
          </cell>
          <cell r="AK135">
            <v>10</v>
          </cell>
          <cell r="AL135">
            <v>130</v>
          </cell>
          <cell r="AM135">
            <v>1200</v>
          </cell>
          <cell r="AN135">
            <v>1000</v>
          </cell>
          <cell r="AO135">
            <v>1638</v>
          </cell>
          <cell r="AP135">
            <v>1045.2</v>
          </cell>
          <cell r="AQ135">
            <v>1124.335</v>
          </cell>
          <cell r="AR135">
            <v>3</v>
          </cell>
          <cell r="AS135">
            <v>0</v>
          </cell>
          <cell r="AT135" t="str">
            <v>CHEP</v>
          </cell>
          <cell r="AU135" t="str">
            <v>5449000717627</v>
          </cell>
          <cell r="AV135" t="str">
            <v/>
          </cell>
          <cell r="AW135" t="str">
            <v>GHE</v>
          </cell>
          <cell r="AX135" t="str">
            <v/>
          </cell>
          <cell r="AY135" t="str">
            <v/>
          </cell>
          <cell r="AZ135" t="str">
            <v/>
          </cell>
          <cell r="BA135" t="str">
            <v/>
          </cell>
          <cell r="BB135" t="str">
            <v/>
          </cell>
          <cell r="BC135" t="str">
            <v/>
          </cell>
          <cell r="BD135" t="str">
            <v/>
          </cell>
          <cell r="BE135" t="str">
            <v>BeLux</v>
          </cell>
          <cell r="BF135" t="str">
            <v/>
          </cell>
          <cell r="BG135" t="str">
            <v>PSS-18119</v>
          </cell>
          <cell r="BH135" t="str">
            <v>22021000</v>
          </cell>
          <cell r="BI135" t="str">
            <v>BE</v>
          </cell>
          <cell r="BJ135" t="str">
            <v/>
          </cell>
          <cell r="BK135" t="str">
            <v>ZD</v>
          </cell>
          <cell r="BL135" t="str">
            <v>56</v>
          </cell>
          <cell r="BM135">
            <v>1.18E-2</v>
          </cell>
        </row>
        <row r="136">
          <cell r="A136">
            <v>284441</v>
          </cell>
          <cell r="B136" t="str">
            <v>3925</v>
          </cell>
          <cell r="C136" t="str">
            <v>FUZE TEA SPARKLING BLACK TEA BLIK 0.33L 4X6 SLEEK</v>
          </cell>
          <cell r="D136" t="str">
            <v>FUZE TEA SPARKLING BLACK TEA BOITE 0.33L 4X6 SLEEK</v>
          </cell>
          <cell r="E136" t="str">
            <v>Fuze tea</v>
          </cell>
          <cell r="F136" t="str">
            <v>Sparkling Black tea</v>
          </cell>
          <cell r="G136" t="str">
            <v>SLEEKCAN</v>
          </cell>
          <cell r="H136" t="str">
            <v xml:space="preserve"> %</v>
          </cell>
          <cell r="I136" t="str">
            <v>4 x 6 x 0.33L</v>
          </cell>
          <cell r="J136" t="str">
            <v/>
          </cell>
          <cell r="K136">
            <v>24</v>
          </cell>
          <cell r="L136" t="str">
            <v>6% - 3%</v>
          </cell>
          <cell r="M136" t="str">
            <v>12</v>
          </cell>
          <cell r="N136" t="str">
            <v>M</v>
          </cell>
          <cell r="O136" t="str">
            <v>0</v>
          </cell>
          <cell r="P136">
            <v>0.33</v>
          </cell>
          <cell r="Q136" t="str">
            <v>5449000297549</v>
          </cell>
          <cell r="R136" t="str">
            <v>5.8 x 5.8 x 14.55</v>
          </cell>
          <cell r="S136">
            <v>0.33500000000000002</v>
          </cell>
          <cell r="T136">
            <v>0.34699999999999998</v>
          </cell>
          <cell r="U136">
            <v>0</v>
          </cell>
          <cell r="V136" t="str">
            <v>6 x 0.33L</v>
          </cell>
          <cell r="W136" t="str">
            <v>SHRINK</v>
          </cell>
          <cell r="X136" t="str">
            <v>5449000308870</v>
          </cell>
          <cell r="Y136" t="str">
            <v>17.55 x 11.7 x 14.55</v>
          </cell>
          <cell r="Z136">
            <v>2.0110000000000001</v>
          </cell>
          <cell r="AA136">
            <v>2.089</v>
          </cell>
          <cell r="AB136">
            <v>0</v>
          </cell>
          <cell r="AC136" t="str">
            <v>4 x 6 x 0.33L</v>
          </cell>
          <cell r="AD136" t="str">
            <v>TRAY WITHOUT SHRINK</v>
          </cell>
          <cell r="AE136" t="str">
            <v>5449000308887</v>
          </cell>
          <cell r="AF136" t="str">
            <v>35.8 x 23.7 x 14.75</v>
          </cell>
          <cell r="AG136">
            <v>8.0440000000000005</v>
          </cell>
          <cell r="AH136">
            <v>8.4190000000000005</v>
          </cell>
          <cell r="AI136">
            <v>0</v>
          </cell>
          <cell r="AJ136">
            <v>13</v>
          </cell>
          <cell r="AK136">
            <v>10</v>
          </cell>
          <cell r="AL136">
            <v>130</v>
          </cell>
          <cell r="AM136">
            <v>1200</v>
          </cell>
          <cell r="AN136">
            <v>1000</v>
          </cell>
          <cell r="AO136">
            <v>1638</v>
          </cell>
          <cell r="AP136">
            <v>1045.72</v>
          </cell>
          <cell r="AQ136">
            <v>1124.7470000000001</v>
          </cell>
          <cell r="AR136">
            <v>3</v>
          </cell>
          <cell r="AS136">
            <v>0</v>
          </cell>
          <cell r="AT136" t="str">
            <v>CHEP</v>
          </cell>
          <cell r="AU136" t="str">
            <v>5449000717641</v>
          </cell>
          <cell r="AV136" t="str">
            <v/>
          </cell>
          <cell r="AW136" t="str">
            <v>GHE</v>
          </cell>
          <cell r="AX136" t="str">
            <v/>
          </cell>
          <cell r="AY136" t="str">
            <v/>
          </cell>
          <cell r="AZ136" t="str">
            <v/>
          </cell>
          <cell r="BA136" t="str">
            <v/>
          </cell>
          <cell r="BB136" t="str">
            <v/>
          </cell>
          <cell r="BC136" t="str">
            <v/>
          </cell>
          <cell r="BD136" t="str">
            <v/>
          </cell>
          <cell r="BE136" t="str">
            <v>BeLux</v>
          </cell>
          <cell r="BF136" t="str">
            <v/>
          </cell>
          <cell r="BG136" t="str">
            <v>PSS-18119</v>
          </cell>
          <cell r="BH136" t="str">
            <v>22021000</v>
          </cell>
          <cell r="BI136" t="str">
            <v>BE</v>
          </cell>
          <cell r="BJ136" t="str">
            <v/>
          </cell>
          <cell r="BK136" t="str">
            <v>ZD</v>
          </cell>
          <cell r="BL136" t="str">
            <v>56</v>
          </cell>
          <cell r="BM136">
            <v>1.18E-2</v>
          </cell>
        </row>
        <row r="137">
          <cell r="A137">
            <v>284443</v>
          </cell>
          <cell r="B137" t="str">
            <v>7057</v>
          </cell>
          <cell r="C137" t="str">
            <v>COCA-COLA ZERO LEMON PET 0.50L 4X6</v>
          </cell>
          <cell r="D137" t="str">
            <v>COCA-COLA ZERO LEMON PET 0.50L 4X6</v>
          </cell>
          <cell r="E137" t="str">
            <v>Coca-Cola Zero</v>
          </cell>
          <cell r="F137" t="str">
            <v>Lemon</v>
          </cell>
          <cell r="G137" t="str">
            <v>PET</v>
          </cell>
          <cell r="H137" t="str">
            <v xml:space="preserve"> %</v>
          </cell>
          <cell r="I137" t="str">
            <v>4 x 6 x 0.5L</v>
          </cell>
          <cell r="J137" t="str">
            <v/>
          </cell>
          <cell r="K137">
            <v>24</v>
          </cell>
          <cell r="L137" t="str">
            <v>6% - 3%</v>
          </cell>
          <cell r="M137" t="str">
            <v>4</v>
          </cell>
          <cell r="N137" t="str">
            <v>M</v>
          </cell>
          <cell r="O137" t="str">
            <v>0</v>
          </cell>
          <cell r="P137">
            <v>0.5</v>
          </cell>
          <cell r="Q137" t="str">
            <v>5449000227553</v>
          </cell>
          <cell r="R137" t="str">
            <v>6.55 x 6.55 x 23.3</v>
          </cell>
          <cell r="S137">
            <v>0.499</v>
          </cell>
          <cell r="T137">
            <v>0.52100000000000002</v>
          </cell>
          <cell r="U137">
            <v>0</v>
          </cell>
          <cell r="V137" t="str">
            <v>6 x 0.5L</v>
          </cell>
          <cell r="W137" t="str">
            <v>SHRINK</v>
          </cell>
          <cell r="X137" t="str">
            <v>5449000242730</v>
          </cell>
          <cell r="Y137" t="str">
            <v>19.65 x 13.1 x 23.3</v>
          </cell>
          <cell r="Z137">
            <v>2.9940000000000002</v>
          </cell>
          <cell r="AA137">
            <v>3.137</v>
          </cell>
          <cell r="AB137">
            <v>0</v>
          </cell>
          <cell r="AC137" t="str">
            <v>4 x 6 x 0.5L</v>
          </cell>
          <cell r="AD137" t="str">
            <v>SHRINKWRAP OVER SHRINKWRAP</v>
          </cell>
          <cell r="AE137" t="str">
            <v>5449000309310</v>
          </cell>
          <cell r="AF137" t="str">
            <v>39.3 x 26.2 x 23.3</v>
          </cell>
          <cell r="AG137">
            <v>11.974</v>
          </cell>
          <cell r="AH137">
            <v>12.567</v>
          </cell>
          <cell r="AI137">
            <v>0</v>
          </cell>
          <cell r="AJ137">
            <v>12</v>
          </cell>
          <cell r="AK137">
            <v>7</v>
          </cell>
          <cell r="AL137">
            <v>84</v>
          </cell>
          <cell r="AM137">
            <v>1200</v>
          </cell>
          <cell r="AN137">
            <v>1048</v>
          </cell>
          <cell r="AO137">
            <v>1791</v>
          </cell>
          <cell r="AP137">
            <v>1005.816</v>
          </cell>
          <cell r="AQ137">
            <v>1086.2650000000001</v>
          </cell>
          <cell r="AR137">
            <v>2</v>
          </cell>
          <cell r="AS137">
            <v>0</v>
          </cell>
          <cell r="AT137" t="str">
            <v>CHEP</v>
          </cell>
          <cell r="AU137" t="str">
            <v>5449000718099</v>
          </cell>
          <cell r="AV137" t="str">
            <v>ANT</v>
          </cell>
          <cell r="AW137" t="str">
            <v/>
          </cell>
          <cell r="AX137" t="str">
            <v/>
          </cell>
          <cell r="AY137" t="str">
            <v/>
          </cell>
          <cell r="AZ137" t="str">
            <v/>
          </cell>
          <cell r="BA137" t="str">
            <v/>
          </cell>
          <cell r="BB137" t="str">
            <v/>
          </cell>
          <cell r="BC137" t="str">
            <v/>
          </cell>
          <cell r="BD137" t="str">
            <v/>
          </cell>
          <cell r="BE137" t="str">
            <v>BeLux</v>
          </cell>
          <cell r="BF137" t="str">
            <v/>
          </cell>
          <cell r="BG137" t="str">
            <v>PSS-17760</v>
          </cell>
          <cell r="BH137" t="str">
            <v>22021000</v>
          </cell>
          <cell r="BI137" t="str">
            <v>BE</v>
          </cell>
          <cell r="BJ137" t="str">
            <v/>
          </cell>
          <cell r="BK137" t="str">
            <v>ZD</v>
          </cell>
          <cell r="BL137" t="str">
            <v>56</v>
          </cell>
          <cell r="BM137">
            <v>2.2110000000000005E-2</v>
          </cell>
        </row>
        <row r="138">
          <cell r="A138">
            <v>284456</v>
          </cell>
          <cell r="B138" t="str">
            <v>3736</v>
          </cell>
          <cell r="C138" t="str">
            <v>FUZE TEA BLACK TEA PEACH HIBISCUS PET 0.40L 4X6</v>
          </cell>
          <cell r="D138" t="str">
            <v>FUZE TEA BLACK TEA PEACH HIBISCUS PET 0.40L 4X6</v>
          </cell>
          <cell r="E138" t="str">
            <v>Fuze tea</v>
          </cell>
          <cell r="F138" t="str">
            <v xml:space="preserve">Black Tea Peach Hibiscus </v>
          </cell>
          <cell r="G138" t="str">
            <v>PET</v>
          </cell>
          <cell r="H138" t="str">
            <v xml:space="preserve"> %</v>
          </cell>
          <cell r="I138" t="str">
            <v>4 x 6 x 0.4L</v>
          </cell>
          <cell r="J138" t="str">
            <v/>
          </cell>
          <cell r="K138">
            <v>24</v>
          </cell>
          <cell r="L138" t="str">
            <v>6% - 3%</v>
          </cell>
          <cell r="M138" t="str">
            <v>12</v>
          </cell>
          <cell r="N138" t="str">
            <v>M</v>
          </cell>
          <cell r="O138" t="str">
            <v>9</v>
          </cell>
          <cell r="P138">
            <v>0.4</v>
          </cell>
          <cell r="Q138" t="str">
            <v>5449000237972</v>
          </cell>
          <cell r="R138" t="str">
            <v>6.31 x 6.31 x 19.5</v>
          </cell>
          <cell r="S138">
            <v>0.40600000000000003</v>
          </cell>
          <cell r="T138">
            <v>0.42899999999999999</v>
          </cell>
          <cell r="U138">
            <v>0</v>
          </cell>
          <cell r="V138" t="str">
            <v>6 x 0.4L</v>
          </cell>
          <cell r="W138" t="str">
            <v>SHRINK</v>
          </cell>
          <cell r="X138" t="str">
            <v>5449000302434</v>
          </cell>
          <cell r="Y138" t="str">
            <v>19.05 x 12.7 x 19.5</v>
          </cell>
          <cell r="Z138">
            <v>2.4369999999999998</v>
          </cell>
          <cell r="AA138">
            <v>2.5840000000000001</v>
          </cell>
          <cell r="AB138">
            <v>0</v>
          </cell>
          <cell r="AC138" t="str">
            <v>4 x 6 x 0.4L</v>
          </cell>
          <cell r="AD138" t="str">
            <v>SHRINKWRAPPED</v>
          </cell>
          <cell r="AE138" t="str">
            <v>5449000309099</v>
          </cell>
          <cell r="AF138" t="str">
            <v>38 x 25.3 x 19.5</v>
          </cell>
          <cell r="AG138">
            <v>9.7460000000000004</v>
          </cell>
          <cell r="AH138">
            <v>10.364000000000001</v>
          </cell>
          <cell r="AI138">
            <v>0</v>
          </cell>
          <cell r="AJ138">
            <v>12</v>
          </cell>
          <cell r="AK138">
            <v>7</v>
          </cell>
          <cell r="AL138">
            <v>84</v>
          </cell>
          <cell r="AM138">
            <v>1200</v>
          </cell>
          <cell r="AN138">
            <v>1013</v>
          </cell>
          <cell r="AO138">
            <v>1535</v>
          </cell>
          <cell r="AP138">
            <v>818.66399999999999</v>
          </cell>
          <cell r="AQ138">
            <v>903.53899999999999</v>
          </cell>
          <cell r="AR138">
            <v>1</v>
          </cell>
          <cell r="AS138">
            <v>0</v>
          </cell>
          <cell r="AT138" t="str">
            <v>CHEP</v>
          </cell>
          <cell r="AU138" t="str">
            <v>5449000717795</v>
          </cell>
          <cell r="AV138" t="str">
            <v/>
          </cell>
          <cell r="AW138" t="str">
            <v/>
          </cell>
          <cell r="AX138" t="str">
            <v>DUN</v>
          </cell>
          <cell r="AY138" t="str">
            <v>DON</v>
          </cell>
          <cell r="AZ138" t="str">
            <v/>
          </cell>
          <cell r="BA138" t="str">
            <v/>
          </cell>
          <cell r="BB138" t="str">
            <v/>
          </cell>
          <cell r="BC138" t="str">
            <v>Halle (HALL)</v>
          </cell>
          <cell r="BD138" t="str">
            <v/>
          </cell>
          <cell r="BE138" t="str">
            <v>BeLux</v>
          </cell>
          <cell r="BF138" t="str">
            <v/>
          </cell>
          <cell r="BG138" t="str">
            <v>PSS-19551</v>
          </cell>
          <cell r="BH138" t="str">
            <v>22021000</v>
          </cell>
          <cell r="BI138" t="str">
            <v>NL</v>
          </cell>
          <cell r="BJ138" t="str">
            <v/>
          </cell>
          <cell r="BK138" t="str">
            <v>ZD</v>
          </cell>
          <cell r="BL138" t="str">
            <v>56</v>
          </cell>
          <cell r="BM138">
            <v>2.2699999999999998E-2</v>
          </cell>
        </row>
        <row r="139">
          <cell r="A139">
            <v>284460</v>
          </cell>
          <cell r="B139" t="str">
            <v>3737</v>
          </cell>
          <cell r="C139" t="str">
            <v>FUZE TEA GREEN TEA MANGO CHAMOMILE PET 0.40L 4X6</v>
          </cell>
          <cell r="D139" t="str">
            <v>FUZE TEA GREEN TEA MANGO CHAMOMILE PET 0.40L 4X6</v>
          </cell>
          <cell r="E139" t="str">
            <v>Fuze tea</v>
          </cell>
          <cell r="F139" t="str">
            <v>Green Tea Mango Chamomile</v>
          </cell>
          <cell r="G139" t="str">
            <v>PET</v>
          </cell>
          <cell r="H139" t="str">
            <v xml:space="preserve"> %</v>
          </cell>
          <cell r="I139" t="str">
            <v>4 x 6 x 0.4L</v>
          </cell>
          <cell r="J139" t="str">
            <v/>
          </cell>
          <cell r="K139">
            <v>24</v>
          </cell>
          <cell r="L139" t="str">
            <v>6% - 3%</v>
          </cell>
          <cell r="M139" t="str">
            <v>7</v>
          </cell>
          <cell r="N139" t="str">
            <v>M</v>
          </cell>
          <cell r="O139" t="str">
            <v>9</v>
          </cell>
          <cell r="P139">
            <v>0.4</v>
          </cell>
          <cell r="Q139" t="str">
            <v>5449000232489</v>
          </cell>
          <cell r="R139" t="str">
            <v>6.31 x 6.31 x 19.5</v>
          </cell>
          <cell r="S139">
            <v>0.40600000000000003</v>
          </cell>
          <cell r="T139">
            <v>0.42899999999999999</v>
          </cell>
          <cell r="U139">
            <v>0</v>
          </cell>
          <cell r="V139" t="str">
            <v>6 x 0.4L</v>
          </cell>
          <cell r="W139" t="str">
            <v>SHRINK</v>
          </cell>
          <cell r="X139" t="str">
            <v>5449000309075</v>
          </cell>
          <cell r="Y139" t="str">
            <v>19.05 x 12.7 x 19.5</v>
          </cell>
          <cell r="Z139">
            <v>2.4359999999999999</v>
          </cell>
          <cell r="AA139">
            <v>2.5830000000000002</v>
          </cell>
          <cell r="AB139">
            <v>0</v>
          </cell>
          <cell r="AC139" t="str">
            <v>4 x 6 x 0.4L</v>
          </cell>
          <cell r="AD139" t="str">
            <v>SHRINKWRAPPED</v>
          </cell>
          <cell r="AE139" t="str">
            <v>5449000309082</v>
          </cell>
          <cell r="AF139" t="str">
            <v>38 x 25.3 x 19.5</v>
          </cell>
          <cell r="AG139">
            <v>9.7449999999999992</v>
          </cell>
          <cell r="AH139">
            <v>10.364000000000001</v>
          </cell>
          <cell r="AI139">
            <v>0</v>
          </cell>
          <cell r="AJ139">
            <v>12</v>
          </cell>
          <cell r="AK139">
            <v>7</v>
          </cell>
          <cell r="AL139">
            <v>84</v>
          </cell>
          <cell r="AM139">
            <v>1200</v>
          </cell>
          <cell r="AN139">
            <v>1013</v>
          </cell>
          <cell r="AO139">
            <v>1535</v>
          </cell>
          <cell r="AP139">
            <v>818.58</v>
          </cell>
          <cell r="AQ139">
            <v>903.50599999999997</v>
          </cell>
          <cell r="AR139">
            <v>1</v>
          </cell>
          <cell r="AS139">
            <v>0</v>
          </cell>
          <cell r="AT139" t="str">
            <v>CHEP</v>
          </cell>
          <cell r="AU139" t="str">
            <v>5449000717788</v>
          </cell>
          <cell r="AV139" t="str">
            <v/>
          </cell>
          <cell r="AW139" t="str">
            <v/>
          </cell>
          <cell r="AX139" t="str">
            <v>DUN</v>
          </cell>
          <cell r="AY139" t="str">
            <v>DON</v>
          </cell>
          <cell r="AZ139" t="str">
            <v/>
          </cell>
          <cell r="BA139" t="str">
            <v/>
          </cell>
          <cell r="BB139" t="str">
            <v/>
          </cell>
          <cell r="BC139" t="str">
            <v>Halle (HALL)</v>
          </cell>
          <cell r="BD139" t="str">
            <v/>
          </cell>
          <cell r="BE139" t="str">
            <v>BeLux</v>
          </cell>
          <cell r="BF139" t="str">
            <v/>
          </cell>
          <cell r="BG139" t="str">
            <v>PSS-19551</v>
          </cell>
          <cell r="BH139" t="str">
            <v>22021000</v>
          </cell>
          <cell r="BI139" t="str">
            <v>NL</v>
          </cell>
          <cell r="BJ139" t="str">
            <v/>
          </cell>
          <cell r="BK139" t="str">
            <v>ZD</v>
          </cell>
          <cell r="BL139" t="str">
            <v>56</v>
          </cell>
          <cell r="BM139">
            <v>2.2699999999999998E-2</v>
          </cell>
        </row>
        <row r="140">
          <cell r="A140">
            <v>284494</v>
          </cell>
          <cell r="B140" t="str">
            <v>4050</v>
          </cell>
          <cell r="C140" t="str">
            <v>PDE COCA-COLA BLIK 0.33L X24 11LAY</v>
          </cell>
          <cell r="D140" t="str">
            <v>PDE COCA-COLA BOITE 0.33L X24 11LAY</v>
          </cell>
          <cell r="E140" t="str">
            <v>Coca-Cola</v>
          </cell>
          <cell r="F140" t="str">
            <v/>
          </cell>
          <cell r="G140" t="str">
            <v xml:space="preserve">CAN </v>
          </cell>
          <cell r="H140" t="str">
            <v xml:space="preserve"> %</v>
          </cell>
          <cell r="I140" t="str">
            <v>24 x 0.33L</v>
          </cell>
          <cell r="J140" t="str">
            <v/>
          </cell>
          <cell r="K140">
            <v>24</v>
          </cell>
          <cell r="L140" t="str">
            <v>N/A</v>
          </cell>
          <cell r="M140" t="str">
            <v>12</v>
          </cell>
          <cell r="N140" t="str">
            <v>M</v>
          </cell>
          <cell r="O140" t="str">
            <v>0</v>
          </cell>
          <cell r="P140">
            <v>0.33</v>
          </cell>
          <cell r="Q140" t="str">
            <v>5000112545326</v>
          </cell>
          <cell r="R140" t="str">
            <v>6.65 x 6.65 x 11.55</v>
          </cell>
          <cell r="S140">
            <v>0.34300000000000003</v>
          </cell>
          <cell r="T140">
            <v>0.35599999999999998</v>
          </cell>
          <cell r="U140">
            <v>0</v>
          </cell>
          <cell r="V140" t="str">
            <v>1 x 0.33L</v>
          </cell>
          <cell r="W140" t="str">
            <v>CAN</v>
          </cell>
          <cell r="X140" t="str">
            <v>5000112545326</v>
          </cell>
          <cell r="Y140" t="str">
            <v>6.65 x 6.65 x 11.55</v>
          </cell>
          <cell r="Z140">
            <v>0.34300000000000003</v>
          </cell>
          <cell r="AA140">
            <v>0.35599999999999998</v>
          </cell>
          <cell r="AB140">
            <v>0</v>
          </cell>
          <cell r="AC140" t="str">
            <v>24 x 0.33L</v>
          </cell>
          <cell r="AD140" t="str">
            <v>TRAY WITH SHRINK</v>
          </cell>
          <cell r="AE140" t="str">
            <v>5740600997656</v>
          </cell>
          <cell r="AF140" t="str">
            <v>40.4 x 27.1 x 11.8</v>
          </cell>
          <cell r="AG140">
            <v>8.2249999999999996</v>
          </cell>
          <cell r="AH140">
            <v>8.6159999999999997</v>
          </cell>
          <cell r="AI140">
            <v>0</v>
          </cell>
          <cell r="AJ140">
            <v>9</v>
          </cell>
          <cell r="AK140">
            <v>11</v>
          </cell>
          <cell r="AL140">
            <v>99</v>
          </cell>
          <cell r="AM140">
            <v>1217</v>
          </cell>
          <cell r="AN140">
            <v>813</v>
          </cell>
          <cell r="AO140">
            <v>1436</v>
          </cell>
          <cell r="AP140">
            <v>814.27499999999998</v>
          </cell>
          <cell r="AQ140">
            <v>878.28499999999997</v>
          </cell>
          <cell r="AR140">
            <v>3</v>
          </cell>
          <cell r="AS140">
            <v>0</v>
          </cell>
          <cell r="AT140" t="str">
            <v xml:space="preserve">EURO One-way </v>
          </cell>
          <cell r="AU140" t="str">
            <v>5449000900647</v>
          </cell>
          <cell r="AV140" t="str">
            <v/>
          </cell>
          <cell r="AW140" t="str">
            <v>GHE</v>
          </cell>
          <cell r="AX140" t="str">
            <v/>
          </cell>
          <cell r="AY140" t="str">
            <v/>
          </cell>
          <cell r="AZ140" t="str">
            <v/>
          </cell>
          <cell r="BA140" t="str">
            <v/>
          </cell>
          <cell r="BB140" t="str">
            <v>GRI</v>
          </cell>
          <cell r="BC140" t="str">
            <v/>
          </cell>
          <cell r="BD140" t="str">
            <v/>
          </cell>
          <cell r="BE140" t="str">
            <v>Germany</v>
          </cell>
          <cell r="BF140" t="str">
            <v/>
          </cell>
          <cell r="BG140" t="str">
            <v>PSS-19514</v>
          </cell>
          <cell r="BH140" t="str">
            <v>22021000</v>
          </cell>
          <cell r="BI140" t="str">
            <v>BE</v>
          </cell>
          <cell r="BJ140" t="str">
            <v/>
          </cell>
          <cell r="BK140" t="str">
            <v>ZD</v>
          </cell>
          <cell r="BL140" t="str">
            <v>56</v>
          </cell>
          <cell r="BM140">
            <v>1.2530000000000001E-2</v>
          </cell>
        </row>
        <row r="141">
          <cell r="A141">
            <v>284496</v>
          </cell>
          <cell r="B141" t="str">
            <v>4053</v>
          </cell>
          <cell r="C141" t="str">
            <v>PDE FANTA LEMON BLIK 0.33L X24 11LAY</v>
          </cell>
          <cell r="D141" t="str">
            <v>PDE FANTA CITRON BOITE 0.33L X24 11LAY</v>
          </cell>
          <cell r="E141" t="str">
            <v>Fanta</v>
          </cell>
          <cell r="F141" t="str">
            <v>Lemon</v>
          </cell>
          <cell r="G141" t="str">
            <v xml:space="preserve">CAN </v>
          </cell>
          <cell r="H141" t="str">
            <v xml:space="preserve"> %</v>
          </cell>
          <cell r="I141" t="str">
            <v>24 x 0.33L</v>
          </cell>
          <cell r="J141" t="str">
            <v/>
          </cell>
          <cell r="K141">
            <v>24</v>
          </cell>
          <cell r="L141" t="str">
            <v>N/A</v>
          </cell>
          <cell r="M141" t="str">
            <v>12</v>
          </cell>
          <cell r="N141" t="str">
            <v>M</v>
          </cell>
          <cell r="O141" t="str">
            <v>0</v>
          </cell>
          <cell r="P141">
            <v>0.33</v>
          </cell>
          <cell r="Q141" t="str">
            <v>5449000286932</v>
          </cell>
          <cell r="R141" t="str">
            <v>6.65 x 6.65 x 11.55</v>
          </cell>
          <cell r="S141">
            <v>0.33900000000000002</v>
          </cell>
          <cell r="T141">
            <v>0.35199999999999998</v>
          </cell>
          <cell r="U141">
            <v>0</v>
          </cell>
          <cell r="V141" t="str">
            <v>1 x 0.33L</v>
          </cell>
          <cell r="W141" t="str">
            <v>CAN</v>
          </cell>
          <cell r="X141" t="str">
            <v>5449000286932</v>
          </cell>
          <cell r="Y141" t="str">
            <v>6.65 x 6.65 x 11.55</v>
          </cell>
          <cell r="Z141">
            <v>0.33900000000000002</v>
          </cell>
          <cell r="AA141">
            <v>0.35199999999999998</v>
          </cell>
          <cell r="AB141">
            <v>0</v>
          </cell>
          <cell r="AC141" t="str">
            <v>24 x 0.33L</v>
          </cell>
          <cell r="AD141" t="str">
            <v>TRAY WITH SHRINK</v>
          </cell>
          <cell r="AE141" t="str">
            <v>5449000286949</v>
          </cell>
          <cell r="AF141" t="str">
            <v>40.4 x 27.1 x 11.8</v>
          </cell>
          <cell r="AG141">
            <v>8.1470000000000002</v>
          </cell>
          <cell r="AH141">
            <v>8.5370000000000008</v>
          </cell>
          <cell r="AI141">
            <v>0</v>
          </cell>
          <cell r="AJ141">
            <v>9</v>
          </cell>
          <cell r="AK141">
            <v>11</v>
          </cell>
          <cell r="AL141">
            <v>99</v>
          </cell>
          <cell r="AM141">
            <v>1217</v>
          </cell>
          <cell r="AN141">
            <v>813</v>
          </cell>
          <cell r="AO141">
            <v>1436</v>
          </cell>
          <cell r="AP141">
            <v>806.553</v>
          </cell>
          <cell r="AQ141">
            <v>870.50699999999995</v>
          </cell>
          <cell r="AR141">
            <v>3</v>
          </cell>
          <cell r="AS141">
            <v>0</v>
          </cell>
          <cell r="AT141" t="str">
            <v xml:space="preserve">EURO One-way </v>
          </cell>
          <cell r="AU141" t="str">
            <v>5449000718280</v>
          </cell>
          <cell r="AV141" t="str">
            <v/>
          </cell>
          <cell r="AW141" t="str">
            <v>GHE</v>
          </cell>
          <cell r="AX141" t="str">
            <v/>
          </cell>
          <cell r="AY141" t="str">
            <v/>
          </cell>
          <cell r="AZ141" t="str">
            <v/>
          </cell>
          <cell r="BA141" t="str">
            <v/>
          </cell>
          <cell r="BB141" t="str">
            <v/>
          </cell>
          <cell r="BC141" t="str">
            <v/>
          </cell>
          <cell r="BD141" t="str">
            <v/>
          </cell>
          <cell r="BE141" t="str">
            <v>Germany</v>
          </cell>
          <cell r="BF141" t="str">
            <v/>
          </cell>
          <cell r="BG141" t="str">
            <v>PSS-19514</v>
          </cell>
          <cell r="BH141" t="str">
            <v>22021000</v>
          </cell>
          <cell r="BI141" t="str">
            <v>BE</v>
          </cell>
          <cell r="BJ141" t="str">
            <v/>
          </cell>
          <cell r="BK141" t="str">
            <v>ZD</v>
          </cell>
          <cell r="BL141" t="str">
            <v>56</v>
          </cell>
          <cell r="BM141">
            <v>1.2500000000000001E-2</v>
          </cell>
        </row>
        <row r="142">
          <cell r="A142">
            <v>284497</v>
          </cell>
          <cell r="B142" t="str">
            <v>4052</v>
          </cell>
          <cell r="C142" t="str">
            <v>PDE FANTA KIWI STRAWBERRY BLIK 0.33L X24 11LAY</v>
          </cell>
          <cell r="D142" t="str">
            <v>PDE FANTA KIWI STRAWBERRY BOITE 0.33L X24 11LAY</v>
          </cell>
          <cell r="E142" t="str">
            <v>Fanta</v>
          </cell>
          <cell r="F142" t="str">
            <v>Kiwi Strawberry</v>
          </cell>
          <cell r="G142" t="str">
            <v xml:space="preserve">CAN </v>
          </cell>
          <cell r="H142" t="str">
            <v xml:space="preserve"> %</v>
          </cell>
          <cell r="I142" t="str">
            <v>24 x 0.33L</v>
          </cell>
          <cell r="J142" t="str">
            <v/>
          </cell>
          <cell r="K142">
            <v>24</v>
          </cell>
          <cell r="L142" t="str">
            <v>N/A</v>
          </cell>
          <cell r="M142" t="str">
            <v>12</v>
          </cell>
          <cell r="N142" t="str">
            <v>M</v>
          </cell>
          <cell r="O142" t="str">
            <v>0</v>
          </cell>
          <cell r="P142">
            <v>0.33</v>
          </cell>
          <cell r="Q142" t="str">
            <v>5740700987984</v>
          </cell>
          <cell r="R142" t="str">
            <v>6.65 x 6.65 x 11.55</v>
          </cell>
          <cell r="S142">
            <v>0.34200000000000003</v>
          </cell>
          <cell r="T142">
            <v>0.35499999999999998</v>
          </cell>
          <cell r="U142">
            <v>0</v>
          </cell>
          <cell r="V142" t="str">
            <v>1 x 0.33L</v>
          </cell>
          <cell r="W142" t="str">
            <v>CAN</v>
          </cell>
          <cell r="X142" t="str">
            <v>5740700987984</v>
          </cell>
          <cell r="Y142" t="str">
            <v>6.65 x 6.65 x 11.55</v>
          </cell>
          <cell r="Z142">
            <v>0.34200000000000003</v>
          </cell>
          <cell r="AA142">
            <v>0.35499999999999998</v>
          </cell>
          <cell r="AB142">
            <v>0</v>
          </cell>
          <cell r="AC142" t="str">
            <v>24 x 0.33L</v>
          </cell>
          <cell r="AD142" t="str">
            <v>TRAY WITH SHRINK</v>
          </cell>
          <cell r="AE142" t="str">
            <v>5740700987977</v>
          </cell>
          <cell r="AF142" t="str">
            <v>40.4 x 27.1 x 11.8</v>
          </cell>
          <cell r="AG142">
            <v>8.2129999999999992</v>
          </cell>
          <cell r="AH142">
            <v>8.6039999999999992</v>
          </cell>
          <cell r="AI142">
            <v>0</v>
          </cell>
          <cell r="AJ142">
            <v>9</v>
          </cell>
          <cell r="AK142">
            <v>11</v>
          </cell>
          <cell r="AL142">
            <v>99</v>
          </cell>
          <cell r="AM142">
            <v>1217</v>
          </cell>
          <cell r="AN142">
            <v>813</v>
          </cell>
          <cell r="AO142">
            <v>1436</v>
          </cell>
          <cell r="AP142">
            <v>813.08699999999999</v>
          </cell>
          <cell r="AQ142">
            <v>877.10199999999998</v>
          </cell>
          <cell r="AR142">
            <v>3</v>
          </cell>
          <cell r="AS142">
            <v>0</v>
          </cell>
          <cell r="AT142" t="str">
            <v xml:space="preserve">EURO One-way </v>
          </cell>
          <cell r="AU142" t="str">
            <v>5449000718310</v>
          </cell>
          <cell r="AV142" t="str">
            <v/>
          </cell>
          <cell r="AW142" t="str">
            <v>GHE</v>
          </cell>
          <cell r="AX142" t="str">
            <v/>
          </cell>
          <cell r="AY142" t="str">
            <v/>
          </cell>
          <cell r="AZ142" t="str">
            <v/>
          </cell>
          <cell r="BA142" t="str">
            <v/>
          </cell>
          <cell r="BB142" t="str">
            <v/>
          </cell>
          <cell r="BC142" t="str">
            <v/>
          </cell>
          <cell r="BD142" t="str">
            <v/>
          </cell>
          <cell r="BE142" t="str">
            <v>Germany</v>
          </cell>
          <cell r="BF142" t="str">
            <v/>
          </cell>
          <cell r="BG142" t="str">
            <v>PSS-19514</v>
          </cell>
          <cell r="BH142" t="str">
            <v>22021000</v>
          </cell>
          <cell r="BI142" t="str">
            <v>BE</v>
          </cell>
          <cell r="BJ142" t="str">
            <v/>
          </cell>
          <cell r="BK142" t="str">
            <v>ZD</v>
          </cell>
          <cell r="BL142" t="str">
            <v>56</v>
          </cell>
          <cell r="BM142">
            <v>1.2500000000000001E-2</v>
          </cell>
        </row>
        <row r="143">
          <cell r="A143">
            <v>284519</v>
          </cell>
          <cell r="B143" t="str">
            <v>8922</v>
          </cell>
          <cell r="C143" t="str">
            <v>PDE FUZE TEA BLACK TEA PEACH BLIK 0.33L X24 11LAY</v>
          </cell>
          <cell r="D143" t="str">
            <v>PDE FUZE TEA BLACK TEA PEACH BOITE 0.33L X24 11LAY</v>
          </cell>
          <cell r="E143" t="str">
            <v>Fuze tea</v>
          </cell>
          <cell r="F143" t="str">
            <v xml:space="preserve">Black Tea Peach </v>
          </cell>
          <cell r="G143" t="str">
            <v xml:space="preserve">CAN </v>
          </cell>
          <cell r="H143" t="str">
            <v xml:space="preserve"> %</v>
          </cell>
          <cell r="I143" t="str">
            <v>24 x 0.33L</v>
          </cell>
          <cell r="J143" t="str">
            <v>11LAY</v>
          </cell>
          <cell r="K143">
            <v>24</v>
          </cell>
          <cell r="L143" t="str">
            <v>N/A</v>
          </cell>
          <cell r="M143" t="str">
            <v>12</v>
          </cell>
          <cell r="N143" t="str">
            <v>M</v>
          </cell>
          <cell r="O143" t="str">
            <v>0</v>
          </cell>
          <cell r="P143">
            <v>0.33</v>
          </cell>
          <cell r="Q143" t="str">
            <v>57088815</v>
          </cell>
          <cell r="R143" t="str">
            <v>6.65 x 6.65 x 11.55</v>
          </cell>
          <cell r="S143">
            <v>0.33500000000000002</v>
          </cell>
          <cell r="T143">
            <v>0.34799999999999998</v>
          </cell>
          <cell r="U143">
            <v>0</v>
          </cell>
          <cell r="V143" t="str">
            <v>1 x 0.33L</v>
          </cell>
          <cell r="W143" t="str">
            <v>CAN</v>
          </cell>
          <cell r="X143" t="str">
            <v>57088815</v>
          </cell>
          <cell r="Y143" t="str">
            <v>6.65 x 6.65 x 11.55</v>
          </cell>
          <cell r="Z143">
            <v>0.33500000000000002</v>
          </cell>
          <cell r="AA143">
            <v>0.34799999999999998</v>
          </cell>
          <cell r="AB143">
            <v>0</v>
          </cell>
          <cell r="AC143" t="str">
            <v>24 x 0.33L</v>
          </cell>
          <cell r="AD143" t="str">
            <v>TRAY WITH SHRINK</v>
          </cell>
          <cell r="AE143" t="str">
            <v>5740600982898</v>
          </cell>
          <cell r="AF143" t="str">
            <v>40.4 x 27.1 x 11.8</v>
          </cell>
          <cell r="AG143">
            <v>8.0399999999999991</v>
          </cell>
          <cell r="AH143">
            <v>8.4309999999999992</v>
          </cell>
          <cell r="AI143">
            <v>0</v>
          </cell>
          <cell r="AJ143">
            <v>9</v>
          </cell>
          <cell r="AK143">
            <v>11</v>
          </cell>
          <cell r="AL143">
            <v>99</v>
          </cell>
          <cell r="AM143">
            <v>1217</v>
          </cell>
          <cell r="AN143">
            <v>813</v>
          </cell>
          <cell r="AO143">
            <v>1436</v>
          </cell>
          <cell r="AP143">
            <v>795.96</v>
          </cell>
          <cell r="AQ143">
            <v>859.96900000000005</v>
          </cell>
          <cell r="AR143">
            <v>3</v>
          </cell>
          <cell r="AS143">
            <v>0</v>
          </cell>
          <cell r="AT143" t="str">
            <v xml:space="preserve">EURO One-way </v>
          </cell>
          <cell r="AU143" t="str">
            <v>5449000718563</v>
          </cell>
          <cell r="AV143" t="str">
            <v/>
          </cell>
          <cell r="AW143" t="str">
            <v>GHE</v>
          </cell>
          <cell r="AX143" t="str">
            <v/>
          </cell>
          <cell r="AY143" t="str">
            <v/>
          </cell>
          <cell r="AZ143" t="str">
            <v/>
          </cell>
          <cell r="BA143" t="str">
            <v/>
          </cell>
          <cell r="BB143" t="str">
            <v/>
          </cell>
          <cell r="BC143" t="str">
            <v/>
          </cell>
          <cell r="BD143" t="str">
            <v/>
          </cell>
          <cell r="BE143" t="str">
            <v>Germany</v>
          </cell>
          <cell r="BF143" t="str">
            <v/>
          </cell>
          <cell r="BG143" t="str">
            <v>PSS-19514</v>
          </cell>
          <cell r="BH143" t="str">
            <v>22021000</v>
          </cell>
          <cell r="BI143" t="str">
            <v>BE</v>
          </cell>
          <cell r="BJ143" t="str">
            <v/>
          </cell>
          <cell r="BK143" t="str">
            <v>ZD</v>
          </cell>
          <cell r="BL143" t="str">
            <v>56</v>
          </cell>
          <cell r="BM143">
            <v>1.2500000000000001E-2</v>
          </cell>
        </row>
        <row r="144">
          <cell r="A144">
            <v>284521</v>
          </cell>
          <cell r="B144" t="str">
            <v>4051</v>
          </cell>
          <cell r="C144" t="str">
            <v>PDE FANTA EXOTIC BLIK 0.33L X24 11LAY</v>
          </cell>
          <cell r="D144" t="str">
            <v>PDE FANTA EXOTIC BOITE 0.33L X24 11LAY</v>
          </cell>
          <cell r="E144" t="str">
            <v>Fanta</v>
          </cell>
          <cell r="F144" t="str">
            <v>Exotic</v>
          </cell>
          <cell r="G144" t="str">
            <v xml:space="preserve">CAN </v>
          </cell>
          <cell r="H144" t="str">
            <v xml:space="preserve"> %</v>
          </cell>
          <cell r="I144" t="str">
            <v>24 x 0.33L</v>
          </cell>
          <cell r="J144" t="str">
            <v>11LAY</v>
          </cell>
          <cell r="K144">
            <v>24</v>
          </cell>
          <cell r="L144" t="str">
            <v>N/A</v>
          </cell>
          <cell r="M144" t="str">
            <v>12</v>
          </cell>
          <cell r="N144" t="str">
            <v>M</v>
          </cell>
          <cell r="O144" t="str">
            <v>0</v>
          </cell>
          <cell r="P144">
            <v>0.33</v>
          </cell>
          <cell r="Q144" t="str">
            <v>5740700996153</v>
          </cell>
          <cell r="R144" t="str">
            <v>6.65 x 6.65 x 11.55</v>
          </cell>
          <cell r="S144">
            <v>0.34599999999999997</v>
          </cell>
          <cell r="T144">
            <v>0.35899999999999999</v>
          </cell>
          <cell r="U144">
            <v>0</v>
          </cell>
          <cell r="V144" t="str">
            <v>1 x 0.33L</v>
          </cell>
          <cell r="W144" t="str">
            <v>CAN</v>
          </cell>
          <cell r="X144" t="str">
            <v>5740700996153</v>
          </cell>
          <cell r="Y144" t="str">
            <v>6.65 x 6.65 x 11.55</v>
          </cell>
          <cell r="Z144">
            <v>0.34599999999999997</v>
          </cell>
          <cell r="AA144">
            <v>0.35899999999999999</v>
          </cell>
          <cell r="AB144">
            <v>0</v>
          </cell>
          <cell r="AC144" t="str">
            <v>24 x 0.33L</v>
          </cell>
          <cell r="AD144" t="str">
            <v>TRAY WITH SHRINK</v>
          </cell>
          <cell r="AE144" t="str">
            <v>5740800880796</v>
          </cell>
          <cell r="AF144" t="str">
            <v>40.4 x 27.1 x 11.8</v>
          </cell>
          <cell r="AG144">
            <v>8.3049999999999997</v>
          </cell>
          <cell r="AH144">
            <v>8.6959999999999997</v>
          </cell>
          <cell r="AI144">
            <v>0</v>
          </cell>
          <cell r="AJ144">
            <v>9</v>
          </cell>
          <cell r="AK144">
            <v>11</v>
          </cell>
          <cell r="AL144">
            <v>99</v>
          </cell>
          <cell r="AM144">
            <v>1217</v>
          </cell>
          <cell r="AN144">
            <v>813</v>
          </cell>
          <cell r="AO144">
            <v>1436</v>
          </cell>
          <cell r="AP144">
            <v>822.19500000000005</v>
          </cell>
          <cell r="AQ144">
            <v>886.18899999999996</v>
          </cell>
          <cell r="AR144">
            <v>3</v>
          </cell>
          <cell r="AS144">
            <v>0</v>
          </cell>
          <cell r="AT144" t="str">
            <v xml:space="preserve">EURO One-way </v>
          </cell>
          <cell r="AU144" t="str">
            <v>5449000718570</v>
          </cell>
          <cell r="AV144" t="str">
            <v/>
          </cell>
          <cell r="AW144" t="str">
            <v>GHE</v>
          </cell>
          <cell r="AX144" t="str">
            <v/>
          </cell>
          <cell r="AY144" t="str">
            <v/>
          </cell>
          <cell r="AZ144" t="str">
            <v/>
          </cell>
          <cell r="BA144" t="str">
            <v/>
          </cell>
          <cell r="BB144" t="str">
            <v/>
          </cell>
          <cell r="BC144" t="str">
            <v/>
          </cell>
          <cell r="BD144" t="str">
            <v/>
          </cell>
          <cell r="BE144" t="str">
            <v>Germany</v>
          </cell>
          <cell r="BF144" t="str">
            <v/>
          </cell>
          <cell r="BG144" t="str">
            <v>PSS-19514</v>
          </cell>
          <cell r="BH144" t="str">
            <v>22021000</v>
          </cell>
          <cell r="BI144" t="str">
            <v>BE</v>
          </cell>
          <cell r="BJ144" t="str">
            <v/>
          </cell>
          <cell r="BK144" t="str">
            <v>ZD</v>
          </cell>
          <cell r="BL144" t="str">
            <v>56</v>
          </cell>
          <cell r="BM144">
            <v>1.2500000000000001E-2</v>
          </cell>
        </row>
        <row r="145">
          <cell r="A145">
            <v>284528</v>
          </cell>
          <cell r="B145" t="str">
            <v>2214</v>
          </cell>
          <cell r="C145" t="str">
            <v>MONSTER ENERGY ULTRA GOLDEN PINAPLE BLIK 0.50L X24</v>
          </cell>
          <cell r="D145" t="str">
            <v>MONSTER ENERGY ULTRA GOLDEN PINAPLE BOITE 0.50L X24</v>
          </cell>
          <cell r="E145" t="str">
            <v>Monster</v>
          </cell>
          <cell r="F145" t="str">
            <v>Ultra Gold</v>
          </cell>
          <cell r="G145" t="str">
            <v xml:space="preserve">CAN </v>
          </cell>
          <cell r="H145" t="str">
            <v xml:space="preserve"> %</v>
          </cell>
          <cell r="I145" t="str">
            <v>24 x 0.5L</v>
          </cell>
          <cell r="J145" t="str">
            <v/>
          </cell>
          <cell r="K145">
            <v>24</v>
          </cell>
          <cell r="L145" t="str">
            <v>6% - 3%</v>
          </cell>
          <cell r="M145" t="str">
            <v>24</v>
          </cell>
          <cell r="N145" t="str">
            <v>M</v>
          </cell>
          <cell r="O145" t="str">
            <v>8</v>
          </cell>
          <cell r="P145">
            <v>0.5</v>
          </cell>
          <cell r="Q145" t="str">
            <v>5060896624280</v>
          </cell>
          <cell r="R145" t="str">
            <v>6.65 x 6.65 x 16.8</v>
          </cell>
          <cell r="S145">
            <v>0.502</v>
          </cell>
          <cell r="T145">
            <v>0.51800000000000002</v>
          </cell>
          <cell r="U145">
            <v>0</v>
          </cell>
          <cell r="V145" t="str">
            <v>1 x 0.5L</v>
          </cell>
          <cell r="W145" t="str">
            <v>CAN</v>
          </cell>
          <cell r="X145" t="str">
            <v>5060896624280</v>
          </cell>
          <cell r="Y145" t="str">
            <v>6.65 x 6.65 x 16.8</v>
          </cell>
          <cell r="Z145">
            <v>0.502</v>
          </cell>
          <cell r="AA145">
            <v>0.51800000000000002</v>
          </cell>
          <cell r="AB145">
            <v>0</v>
          </cell>
          <cell r="AC145" t="str">
            <v>24 x 0.5L</v>
          </cell>
          <cell r="AD145" t="str">
            <v>TRAY WITH SHRINK</v>
          </cell>
          <cell r="AE145" t="str">
            <v>5060896624907</v>
          </cell>
          <cell r="AF145" t="str">
            <v>40.5 x 27.2 x 17.1</v>
          </cell>
          <cell r="AG145">
            <v>12.057</v>
          </cell>
          <cell r="AH145">
            <v>12.548</v>
          </cell>
          <cell r="AI145">
            <v>0</v>
          </cell>
          <cell r="AJ145">
            <v>10</v>
          </cell>
          <cell r="AK145">
            <v>8</v>
          </cell>
          <cell r="AL145">
            <v>80</v>
          </cell>
          <cell r="AM145">
            <v>1217</v>
          </cell>
          <cell r="AN145">
            <v>1000</v>
          </cell>
          <cell r="AO145">
            <v>1529</v>
          </cell>
          <cell r="AP145">
            <v>964.56</v>
          </cell>
          <cell r="AQ145">
            <v>1034.4760000000001</v>
          </cell>
          <cell r="AR145">
            <v>3</v>
          </cell>
          <cell r="AS145">
            <v>0</v>
          </cell>
          <cell r="AT145" t="str">
            <v>CHEP</v>
          </cell>
          <cell r="AU145" t="str">
            <v>5060896624914</v>
          </cell>
          <cell r="AV145" t="str">
            <v/>
          </cell>
          <cell r="AW145" t="str">
            <v/>
          </cell>
          <cell r="AX145" t="str">
            <v>DUN</v>
          </cell>
          <cell r="AY145" t="str">
            <v/>
          </cell>
          <cell r="AZ145" t="str">
            <v/>
          </cell>
          <cell r="BA145" t="str">
            <v/>
          </cell>
          <cell r="BB145" t="str">
            <v/>
          </cell>
          <cell r="BC145" t="str">
            <v>DIS (HANS); Dis (MOND)</v>
          </cell>
          <cell r="BD145" t="str">
            <v/>
          </cell>
          <cell r="BE145" t="str">
            <v>BeLux</v>
          </cell>
          <cell r="BF145" t="str">
            <v/>
          </cell>
          <cell r="BG145" t="str">
            <v>PSS-03613</v>
          </cell>
          <cell r="BH145" t="str">
            <v>22021000</v>
          </cell>
          <cell r="BI145" t="str">
            <v>BE</v>
          </cell>
          <cell r="BJ145" t="str">
            <v/>
          </cell>
          <cell r="BK145" t="str">
            <v>ZD</v>
          </cell>
          <cell r="BL145" t="str">
            <v>56</v>
          </cell>
          <cell r="BM145">
            <v>1.6099999999999996E-2</v>
          </cell>
        </row>
        <row r="146">
          <cell r="A146">
            <v>284587</v>
          </cell>
          <cell r="B146" t="str">
            <v>6240</v>
          </cell>
          <cell r="C146" t="str">
            <v>FUZE TEA BLACK TEA PEACH HIBISCUS BLIK 0.33L X24</v>
          </cell>
          <cell r="D146" t="str">
            <v>FUZE TEA BLACK TEA PEACH HIBISCUS BOITE 0.33L X24</v>
          </cell>
          <cell r="E146" t="str">
            <v>Fuze tea</v>
          </cell>
          <cell r="F146" t="str">
            <v xml:space="preserve">Black Tea Peach Hibiscus </v>
          </cell>
          <cell r="G146" t="str">
            <v xml:space="preserve">CAN </v>
          </cell>
          <cell r="H146" t="str">
            <v xml:space="preserve"> %</v>
          </cell>
          <cell r="I146" t="str">
            <v>24 x 0.33L</v>
          </cell>
          <cell r="J146" t="str">
            <v/>
          </cell>
          <cell r="K146">
            <v>24</v>
          </cell>
          <cell r="L146" t="str">
            <v>6% - 3%</v>
          </cell>
          <cell r="M146" t="str">
            <v>12</v>
          </cell>
          <cell r="N146" t="str">
            <v>M</v>
          </cell>
          <cell r="O146" t="str">
            <v>0</v>
          </cell>
          <cell r="P146">
            <v>0.33</v>
          </cell>
          <cell r="Q146" t="str">
            <v>5449000236760</v>
          </cell>
          <cell r="R146" t="str">
            <v>6.65 x 6.65 x 11.55</v>
          </cell>
          <cell r="S146">
            <v>0.33500000000000002</v>
          </cell>
          <cell r="T146">
            <v>0.35899999999999999</v>
          </cell>
          <cell r="U146">
            <v>0</v>
          </cell>
          <cell r="V146" t="str">
            <v>1 x 0.33L</v>
          </cell>
          <cell r="W146" t="str">
            <v>CAN</v>
          </cell>
          <cell r="X146" t="str">
            <v>5449000236760</v>
          </cell>
          <cell r="Y146" t="str">
            <v>6.65 x 6.65 x 11.55</v>
          </cell>
          <cell r="Z146">
            <v>0.33500000000000002</v>
          </cell>
          <cell r="AA146">
            <v>0.35899999999999999</v>
          </cell>
          <cell r="AB146">
            <v>0</v>
          </cell>
          <cell r="AC146" t="str">
            <v>24 x 0.33L</v>
          </cell>
          <cell r="AD146" t="str">
            <v>TRAY WITH SHRINK</v>
          </cell>
          <cell r="AE146" t="str">
            <v>5449000237729</v>
          </cell>
          <cell r="AF146" t="str">
            <v>40.4 x 27.1 x 11.8</v>
          </cell>
          <cell r="AG146">
            <v>8.0399999999999991</v>
          </cell>
          <cell r="AH146">
            <v>8.6950000000000003</v>
          </cell>
          <cell r="AI146">
            <v>0</v>
          </cell>
          <cell r="AJ146">
            <v>10</v>
          </cell>
          <cell r="AK146">
            <v>12</v>
          </cell>
          <cell r="AL146">
            <v>120</v>
          </cell>
          <cell r="AM146">
            <v>1217</v>
          </cell>
          <cell r="AN146">
            <v>1000</v>
          </cell>
          <cell r="AO146">
            <v>1579</v>
          </cell>
          <cell r="AP146">
            <v>964.8</v>
          </cell>
          <cell r="AQ146">
            <v>1073.6690000000001</v>
          </cell>
          <cell r="AR146">
            <v>3</v>
          </cell>
          <cell r="AS146">
            <v>0</v>
          </cell>
          <cell r="AT146" t="str">
            <v>CHEP</v>
          </cell>
          <cell r="AU146" t="str">
            <v>5449000669094</v>
          </cell>
          <cell r="AV146" t="str">
            <v/>
          </cell>
          <cell r="AW146" t="str">
            <v>GHE</v>
          </cell>
          <cell r="AX146" t="str">
            <v/>
          </cell>
          <cell r="AY146" t="str">
            <v/>
          </cell>
          <cell r="AZ146" t="str">
            <v/>
          </cell>
          <cell r="BA146" t="str">
            <v/>
          </cell>
          <cell r="BB146" t="str">
            <v/>
          </cell>
          <cell r="BC146" t="str">
            <v/>
          </cell>
          <cell r="BD146" t="str">
            <v/>
          </cell>
          <cell r="BE146" t="str">
            <v>BeLux</v>
          </cell>
          <cell r="BF146" t="str">
            <v/>
          </cell>
          <cell r="BG146" t="str">
            <v>PSS-16887</v>
          </cell>
          <cell r="BH146" t="str">
            <v>22021000</v>
          </cell>
          <cell r="BI146" t="str">
            <v>BE</v>
          </cell>
          <cell r="BJ146" t="str">
            <v/>
          </cell>
          <cell r="BK146" t="str">
            <v>ZD</v>
          </cell>
          <cell r="BL146" t="str">
            <v>56</v>
          </cell>
          <cell r="BM146">
            <v>1.2500000000000001E-2</v>
          </cell>
        </row>
        <row r="147">
          <cell r="A147">
            <v>284603</v>
          </cell>
          <cell r="B147" t="str">
            <v>2217</v>
          </cell>
          <cell r="C147" t="str">
            <v>COCA-COLA ZERO NO CAFFEINE BLIK 0.33L X15 SLEEK</v>
          </cell>
          <cell r="D147" t="str">
            <v>COCA COLA ZERO NO CAFFEINE BOITE 0.33L X15 SLEEK</v>
          </cell>
          <cell r="E147" t="str">
            <v>Coca-Cola Zero</v>
          </cell>
          <cell r="F147" t="str">
            <v>No Caffeine</v>
          </cell>
          <cell r="G147" t="str">
            <v>SLEEKCAN</v>
          </cell>
          <cell r="H147" t="str">
            <v xml:space="preserve"> %</v>
          </cell>
          <cell r="I147" t="str">
            <v>15 x 0.33L</v>
          </cell>
          <cell r="J147" t="str">
            <v/>
          </cell>
          <cell r="K147">
            <v>15</v>
          </cell>
          <cell r="L147" t="str">
            <v>6% - 3%</v>
          </cell>
          <cell r="M147" t="str">
            <v>6</v>
          </cell>
          <cell r="N147" t="str">
            <v>M</v>
          </cell>
          <cell r="O147" t="str">
            <v>0</v>
          </cell>
          <cell r="P147">
            <v>0.33</v>
          </cell>
          <cell r="Q147" t="str">
            <v>5449000233295</v>
          </cell>
          <cell r="R147" t="str">
            <v>5.85 x 5.85 x 14.55</v>
          </cell>
          <cell r="S147">
            <v>0.32900000000000001</v>
          </cell>
          <cell r="T147">
            <v>0.34100000000000003</v>
          </cell>
          <cell r="U147">
            <v>0</v>
          </cell>
          <cell r="V147" t="str">
            <v>15 x 0.33L</v>
          </cell>
          <cell r="W147" t="str">
            <v>SHRINK</v>
          </cell>
          <cell r="X147" t="str">
            <v>5449000310408</v>
          </cell>
          <cell r="Y147" t="str">
            <v>29.25 x 17.55 x 14.7</v>
          </cell>
          <cell r="Z147">
            <v>4.9390000000000001</v>
          </cell>
          <cell r="AA147">
            <v>5.1529999999999996</v>
          </cell>
          <cell r="AB147">
            <v>0</v>
          </cell>
          <cell r="AC147" t="str">
            <v>15 x 0.33L</v>
          </cell>
          <cell r="AD147" t="str">
            <v>SHRINKWRAPPED</v>
          </cell>
          <cell r="AE147" t="str">
            <v>5449000310408</v>
          </cell>
          <cell r="AF147" t="str">
            <v>29.25 x 17.55 x 14.7</v>
          </cell>
          <cell r="AG147">
            <v>4.9390000000000001</v>
          </cell>
          <cell r="AH147">
            <v>5.1529999999999996</v>
          </cell>
          <cell r="AI147">
            <v>0</v>
          </cell>
          <cell r="AJ147">
            <v>22</v>
          </cell>
          <cell r="AK147">
            <v>9</v>
          </cell>
          <cell r="AL147">
            <v>198</v>
          </cell>
          <cell r="AM147">
            <v>1200</v>
          </cell>
          <cell r="AN147">
            <v>1000</v>
          </cell>
          <cell r="AO147">
            <v>1486</v>
          </cell>
          <cell r="AP147">
            <v>977.92200000000003</v>
          </cell>
          <cell r="AQ147">
            <v>1050.605</v>
          </cell>
          <cell r="AR147">
            <v>3</v>
          </cell>
          <cell r="AS147">
            <v>0</v>
          </cell>
          <cell r="AT147" t="str">
            <v>CHEP</v>
          </cell>
          <cell r="AU147" t="str">
            <v>5449000718945</v>
          </cell>
          <cell r="AV147" t="str">
            <v/>
          </cell>
          <cell r="AW147" t="str">
            <v>GHE</v>
          </cell>
          <cell r="AX147" t="str">
            <v/>
          </cell>
          <cell r="AY147" t="str">
            <v/>
          </cell>
          <cell r="AZ147" t="str">
            <v/>
          </cell>
          <cell r="BA147" t="str">
            <v/>
          </cell>
          <cell r="BB147" t="str">
            <v/>
          </cell>
          <cell r="BC147" t="str">
            <v/>
          </cell>
          <cell r="BD147" t="str">
            <v/>
          </cell>
          <cell r="BE147" t="str">
            <v>BeLux</v>
          </cell>
          <cell r="BF147" t="str">
            <v/>
          </cell>
          <cell r="BG147" t="str">
            <v>PSS-18126</v>
          </cell>
          <cell r="BH147" t="str">
            <v>22021000</v>
          </cell>
          <cell r="BI147" t="str">
            <v>BE</v>
          </cell>
          <cell r="BJ147" t="str">
            <v/>
          </cell>
          <cell r="BK147" t="str">
            <v>ZD</v>
          </cell>
          <cell r="BL147" t="str">
            <v>56</v>
          </cell>
          <cell r="BM147">
            <v>1.18E-2</v>
          </cell>
        </row>
        <row r="148">
          <cell r="A148">
            <v>284606</v>
          </cell>
          <cell r="B148" t="str">
            <v>6241</v>
          </cell>
          <cell r="C148" t="str">
            <v>COCA-COLA ZERO PET 0.50L X6 ECHEP</v>
          </cell>
          <cell r="D148" t="str">
            <v>COCA-COLA ZERO PET 0.50L X6 ECHEP</v>
          </cell>
          <cell r="E148" t="str">
            <v>Coca-Cola Zero</v>
          </cell>
          <cell r="F148" t="str">
            <v/>
          </cell>
          <cell r="G148" t="str">
            <v>PET</v>
          </cell>
          <cell r="H148" t="str">
            <v xml:space="preserve"> %</v>
          </cell>
          <cell r="I148" t="str">
            <v>6 x 0.5L</v>
          </cell>
          <cell r="J148" t="str">
            <v/>
          </cell>
          <cell r="K148">
            <v>6</v>
          </cell>
          <cell r="L148" t="str">
            <v>6% - 3%</v>
          </cell>
          <cell r="M148" t="str">
            <v>4</v>
          </cell>
          <cell r="N148" t="str">
            <v>M</v>
          </cell>
          <cell r="O148" t="str">
            <v>0</v>
          </cell>
          <cell r="P148">
            <v>0.5</v>
          </cell>
          <cell r="Q148" t="str">
            <v>5449000131836</v>
          </cell>
          <cell r="R148" t="str">
            <v>6.55 x 6.55 x 23.3</v>
          </cell>
          <cell r="S148">
            <v>0.499</v>
          </cell>
          <cell r="T148">
            <v>0.52100000000000002</v>
          </cell>
          <cell r="U148">
            <v>0</v>
          </cell>
          <cell r="V148" t="str">
            <v>6 x 0.5L</v>
          </cell>
          <cell r="W148" t="str">
            <v>SHRINK</v>
          </cell>
          <cell r="X148" t="str">
            <v>5449000134554</v>
          </cell>
          <cell r="Y148" t="str">
            <v>19.65 x 13.1 x 23.3</v>
          </cell>
          <cell r="Z148">
            <v>2.9940000000000002</v>
          </cell>
          <cell r="AA148">
            <v>3.137</v>
          </cell>
          <cell r="AB148">
            <v>0</v>
          </cell>
          <cell r="AC148" t="str">
            <v>6 x 0.5L</v>
          </cell>
          <cell r="AD148" t="str">
            <v>SHRINKWRAPPED</v>
          </cell>
          <cell r="AE148" t="str">
            <v>5449000134554</v>
          </cell>
          <cell r="AF148" t="str">
            <v>19.65 x 13.1 x 23.3</v>
          </cell>
          <cell r="AG148">
            <v>2.9940000000000002</v>
          </cell>
          <cell r="AH148">
            <v>3.137</v>
          </cell>
          <cell r="AI148">
            <v>0</v>
          </cell>
          <cell r="AJ148">
            <v>36</v>
          </cell>
          <cell r="AK148">
            <v>6</v>
          </cell>
          <cell r="AL148">
            <v>216</v>
          </cell>
          <cell r="AM148">
            <v>1200</v>
          </cell>
          <cell r="AN148">
            <v>800</v>
          </cell>
          <cell r="AO148">
            <v>1549</v>
          </cell>
          <cell r="AP148">
            <v>646.70399999999995</v>
          </cell>
          <cell r="AQ148">
            <v>702.95899999999995</v>
          </cell>
          <cell r="AR148">
            <v>1</v>
          </cell>
          <cell r="AS148">
            <v>0</v>
          </cell>
          <cell r="AT148" t="str">
            <v>EURO CHEP</v>
          </cell>
          <cell r="AU148" t="str">
            <v>3383260015173</v>
          </cell>
          <cell r="AV148" t="str">
            <v/>
          </cell>
          <cell r="AW148" t="str">
            <v/>
          </cell>
          <cell r="AX148" t="str">
            <v/>
          </cell>
          <cell r="AY148" t="str">
            <v/>
          </cell>
          <cell r="AZ148" t="str">
            <v/>
          </cell>
          <cell r="BA148" t="str">
            <v/>
          </cell>
          <cell r="BB148" t="str">
            <v/>
          </cell>
          <cell r="BC148" t="str">
            <v>Antwerp Repack (ANTW)</v>
          </cell>
          <cell r="BD148" t="str">
            <v/>
          </cell>
          <cell r="BE148" t="str">
            <v>BeLux</v>
          </cell>
          <cell r="BF148" t="str">
            <v/>
          </cell>
          <cell r="BG148" t="str">
            <v>PSS-19574</v>
          </cell>
          <cell r="BH148" t="str">
            <v>22021000</v>
          </cell>
          <cell r="BI148" t="str">
            <v>BE</v>
          </cell>
          <cell r="BJ148" t="str">
            <v/>
          </cell>
          <cell r="BK148" t="str">
            <v>ZD</v>
          </cell>
          <cell r="BL148" t="str">
            <v>56</v>
          </cell>
          <cell r="BM148">
            <v>2.2110000000000005E-2</v>
          </cell>
        </row>
        <row r="149">
          <cell r="A149">
            <v>284607</v>
          </cell>
          <cell r="B149" t="str">
            <v>6242</v>
          </cell>
          <cell r="C149" t="str">
            <v>COCA-COLA PET 0.50L X6 ECHEP</v>
          </cell>
          <cell r="D149" t="str">
            <v>COCA-COLA PET 0.50L X6 ECHEP</v>
          </cell>
          <cell r="E149" t="str">
            <v>Coca-Cola</v>
          </cell>
          <cell r="F149" t="str">
            <v/>
          </cell>
          <cell r="G149" t="str">
            <v>PET</v>
          </cell>
          <cell r="H149" t="str">
            <v xml:space="preserve"> %</v>
          </cell>
          <cell r="I149" t="str">
            <v>6 x 0.5L</v>
          </cell>
          <cell r="J149" t="str">
            <v/>
          </cell>
          <cell r="K149">
            <v>6</v>
          </cell>
          <cell r="L149" t="str">
            <v>6% - 3%</v>
          </cell>
          <cell r="M149" t="str">
            <v>4</v>
          </cell>
          <cell r="N149" t="str">
            <v>M</v>
          </cell>
          <cell r="O149" t="str">
            <v>0</v>
          </cell>
          <cell r="P149">
            <v>0.5</v>
          </cell>
          <cell r="Q149" t="str">
            <v>54491472</v>
          </cell>
          <cell r="R149" t="str">
            <v>6.55 x 6.55 x 23.3</v>
          </cell>
          <cell r="S149">
            <v>0.51900000000000002</v>
          </cell>
          <cell r="T149">
            <v>0.54100000000000004</v>
          </cell>
          <cell r="U149">
            <v>0</v>
          </cell>
          <cell r="V149" t="str">
            <v>6 x 0.5L</v>
          </cell>
          <cell r="W149" t="str">
            <v>SHRINK</v>
          </cell>
          <cell r="X149" t="str">
            <v>5449000021199</v>
          </cell>
          <cell r="Y149" t="str">
            <v>19.65 x 13.1 x 23.3</v>
          </cell>
          <cell r="Z149">
            <v>3.1160000000000001</v>
          </cell>
          <cell r="AA149">
            <v>3.2589999999999999</v>
          </cell>
          <cell r="AB149">
            <v>0</v>
          </cell>
          <cell r="AC149" t="str">
            <v>6 x 0.5L</v>
          </cell>
          <cell r="AD149" t="str">
            <v>SHRINKWRAPPED</v>
          </cell>
          <cell r="AE149" t="str">
            <v>5449000021199</v>
          </cell>
          <cell r="AF149" t="str">
            <v>19.65 x 13.1 x 23.3</v>
          </cell>
          <cell r="AG149">
            <v>3.1160000000000001</v>
          </cell>
          <cell r="AH149">
            <v>3.2589999999999999</v>
          </cell>
          <cell r="AI149">
            <v>0</v>
          </cell>
          <cell r="AJ149">
            <v>36</v>
          </cell>
          <cell r="AK149">
            <v>6</v>
          </cell>
          <cell r="AL149">
            <v>216</v>
          </cell>
          <cell r="AM149">
            <v>1200</v>
          </cell>
          <cell r="AN149">
            <v>800</v>
          </cell>
          <cell r="AO149">
            <v>1549</v>
          </cell>
          <cell r="AP149">
            <v>673.05600000000004</v>
          </cell>
          <cell r="AQ149">
            <v>729.26800000000003</v>
          </cell>
          <cell r="AR149">
            <v>1</v>
          </cell>
          <cell r="AS149">
            <v>0</v>
          </cell>
          <cell r="AT149" t="str">
            <v>EURO CHEP</v>
          </cell>
          <cell r="AU149" t="str">
            <v>3383260015180</v>
          </cell>
          <cell r="AV149" t="str">
            <v/>
          </cell>
          <cell r="AW149" t="str">
            <v/>
          </cell>
          <cell r="AX149" t="str">
            <v/>
          </cell>
          <cell r="AY149" t="str">
            <v/>
          </cell>
          <cell r="AZ149" t="str">
            <v/>
          </cell>
          <cell r="BA149" t="str">
            <v/>
          </cell>
          <cell r="BB149" t="str">
            <v/>
          </cell>
          <cell r="BC149" t="str">
            <v>Antwerp Repack (ANTW)</v>
          </cell>
          <cell r="BD149" t="str">
            <v/>
          </cell>
          <cell r="BE149" t="str">
            <v>BeLux</v>
          </cell>
          <cell r="BF149" t="str">
            <v/>
          </cell>
          <cell r="BG149" t="str">
            <v>PSS-19574</v>
          </cell>
          <cell r="BH149" t="str">
            <v>22021000</v>
          </cell>
          <cell r="BI149" t="str">
            <v>BE</v>
          </cell>
          <cell r="BJ149" t="str">
            <v/>
          </cell>
          <cell r="BK149" t="str">
            <v>ZD</v>
          </cell>
          <cell r="BL149" t="str">
            <v>56</v>
          </cell>
          <cell r="BM149">
            <v>2.2110000000000005E-2</v>
          </cell>
        </row>
        <row r="150">
          <cell r="A150">
            <v>284620</v>
          </cell>
          <cell r="B150" t="str">
            <v>6244</v>
          </cell>
          <cell r="C150" t="str">
            <v>COCA-COLA REGULAR(20) / COCA-COLA ZERO(20) PET 1.00L X6 HP DD</v>
          </cell>
          <cell r="D150" t="str">
            <v>COCA-COLA REGULAR(20) / COCA-COLA ZERO(20) PET 1.00L X6 HP DD</v>
          </cell>
          <cell r="E150" t="str">
            <v>Coca-Cola/ Coca-Cola Zero</v>
          </cell>
          <cell r="F150" t="str">
            <v>Mix</v>
          </cell>
          <cell r="G150" t="str">
            <v>PET</v>
          </cell>
          <cell r="H150" t="str">
            <v xml:space="preserve"> %</v>
          </cell>
          <cell r="I150" t="str">
            <v>40 x 6 x 1L</v>
          </cell>
          <cell r="J150" t="str">
            <v/>
          </cell>
          <cell r="K150">
            <v>240</v>
          </cell>
          <cell r="L150" t="str">
            <v>6% - 3%</v>
          </cell>
          <cell r="M150" t="str">
            <v>6</v>
          </cell>
          <cell r="N150" t="str">
            <v>M</v>
          </cell>
          <cell r="O150" t="str">
            <v>0</v>
          </cell>
          <cell r="P150">
            <v>1</v>
          </cell>
          <cell r="Q150" t="str">
            <v>n/a</v>
          </cell>
          <cell r="R150" t="str">
            <v>8.4 x 8.4 x 27.2</v>
          </cell>
          <cell r="S150">
            <v>1.018</v>
          </cell>
          <cell r="T150">
            <v>1.054</v>
          </cell>
          <cell r="U150">
            <v>0</v>
          </cell>
          <cell r="V150" t="str">
            <v>6 x 1L</v>
          </cell>
          <cell r="W150" t="str">
            <v>SHRINK</v>
          </cell>
          <cell r="X150" t="str">
            <v>n/a</v>
          </cell>
          <cell r="Y150" t="str">
            <v>25.2 x 16.8 x 27.7</v>
          </cell>
          <cell r="Z150">
            <v>6.11</v>
          </cell>
          <cell r="AA150">
            <v>6.3449999999999998</v>
          </cell>
          <cell r="AB150">
            <v>0</v>
          </cell>
          <cell r="AC150" t="str">
            <v>40 x 6 x 1L</v>
          </cell>
          <cell r="AD150" t="str">
            <v>HALF PALLET</v>
          </cell>
          <cell r="AE150" t="str">
            <v>3383260015203</v>
          </cell>
          <cell r="AF150" t="str">
            <v>80 x 60 x 127.1</v>
          </cell>
          <cell r="AG150">
            <v>244.4</v>
          </cell>
          <cell r="AH150">
            <v>267.68099999999998</v>
          </cell>
          <cell r="AI150">
            <v>0</v>
          </cell>
          <cell r="AJ150">
            <v>2</v>
          </cell>
          <cell r="AK150">
            <v>1</v>
          </cell>
          <cell r="AL150">
            <v>2</v>
          </cell>
          <cell r="AM150">
            <v>1200</v>
          </cell>
          <cell r="AN150">
            <v>800</v>
          </cell>
          <cell r="AO150">
            <v>1415</v>
          </cell>
          <cell r="AP150">
            <v>488.8</v>
          </cell>
          <cell r="AQ150">
            <v>560.36199999999997</v>
          </cell>
          <cell r="AR150">
            <v>1</v>
          </cell>
          <cell r="AS150">
            <v>0</v>
          </cell>
          <cell r="AT150" t="str">
            <v>1xECHEP + 2x Dusseldorfer CHEP</v>
          </cell>
          <cell r="AU150" t="str">
            <v>3383260015210</v>
          </cell>
          <cell r="AV150" t="str">
            <v/>
          </cell>
          <cell r="AW150" t="str">
            <v/>
          </cell>
          <cell r="AX150" t="str">
            <v/>
          </cell>
          <cell r="AY150" t="str">
            <v/>
          </cell>
          <cell r="AZ150" t="str">
            <v/>
          </cell>
          <cell r="BA150" t="str">
            <v/>
          </cell>
          <cell r="BB150" t="str">
            <v/>
          </cell>
          <cell r="BC150" t="str">
            <v>Antwerp Repack (ANTW)</v>
          </cell>
          <cell r="BD150" t="str">
            <v/>
          </cell>
          <cell r="BE150" t="str">
            <v>BeLux</v>
          </cell>
          <cell r="BF150" t="str">
            <v/>
          </cell>
          <cell r="BG150" t="str">
            <v>PSS-19576</v>
          </cell>
          <cell r="BH150" t="str">
            <v>22021000</v>
          </cell>
          <cell r="BI150" t="str">
            <v>BE</v>
          </cell>
          <cell r="BJ150" t="str">
            <v/>
          </cell>
          <cell r="BK150" t="str">
            <v>ZD</v>
          </cell>
          <cell r="BL150" t="str">
            <v>56</v>
          </cell>
          <cell r="BM150" t="str">
            <v/>
          </cell>
        </row>
        <row r="151">
          <cell r="A151">
            <v>284644</v>
          </cell>
          <cell r="B151" t="str">
            <v>3157</v>
          </cell>
          <cell r="C151" t="str">
            <v>FANTA EXOTIC PET 1.5L X4 EURO</v>
          </cell>
          <cell r="D151" t="str">
            <v>FANTA EXOTIC PET 1.5L X4 EURO</v>
          </cell>
          <cell r="E151" t="str">
            <v>Fanta</v>
          </cell>
          <cell r="F151" t="str">
            <v>Exotic</v>
          </cell>
          <cell r="G151" t="str">
            <v>PET</v>
          </cell>
          <cell r="H151" t="str">
            <v xml:space="preserve"> %</v>
          </cell>
          <cell r="I151" t="str">
            <v>4 x 1.5L</v>
          </cell>
          <cell r="J151" t="str">
            <v/>
          </cell>
          <cell r="K151">
            <v>4</v>
          </cell>
          <cell r="L151" t="str">
            <v>6% - 3%</v>
          </cell>
          <cell r="M151" t="str">
            <v>6</v>
          </cell>
          <cell r="N151" t="str">
            <v>M</v>
          </cell>
          <cell r="O151" t="str">
            <v>0</v>
          </cell>
          <cell r="P151">
            <v>1.5</v>
          </cell>
          <cell r="Q151" t="str">
            <v>5449000015594</v>
          </cell>
          <cell r="R151" t="str">
            <v>9.48 x 9.48 x 31.6</v>
          </cell>
          <cell r="S151">
            <v>1.534</v>
          </cell>
          <cell r="T151">
            <v>1.536</v>
          </cell>
          <cell r="U151">
            <v>0</v>
          </cell>
          <cell r="V151" t="str">
            <v>4 x 1.5L</v>
          </cell>
          <cell r="W151" t="str">
            <v>SHRINK</v>
          </cell>
          <cell r="X151" t="str">
            <v>5449000211330</v>
          </cell>
          <cell r="Y151" t="str">
            <v>18.95 x 18.95 x 31.6</v>
          </cell>
          <cell r="Z151">
            <v>6.1360000000000001</v>
          </cell>
          <cell r="AA151">
            <v>6.1589999999999998</v>
          </cell>
          <cell r="AB151">
            <v>0</v>
          </cell>
          <cell r="AC151" t="str">
            <v>4 x 1.5L</v>
          </cell>
          <cell r="AD151" t="str">
            <v>SHRINKWRAPPED</v>
          </cell>
          <cell r="AE151" t="str">
            <v>5449000211330</v>
          </cell>
          <cell r="AF151" t="str">
            <v>18.95 x 18.95 x 31.6</v>
          </cell>
          <cell r="AG151">
            <v>6.1360000000000001</v>
          </cell>
          <cell r="AH151">
            <v>6.1589999999999998</v>
          </cell>
          <cell r="AI151">
            <v>0</v>
          </cell>
          <cell r="AJ151">
            <v>24</v>
          </cell>
          <cell r="AK151">
            <v>4</v>
          </cell>
          <cell r="AL151">
            <v>96</v>
          </cell>
          <cell r="AM151">
            <v>1200</v>
          </cell>
          <cell r="AN151">
            <v>800</v>
          </cell>
          <cell r="AO151">
            <v>1416</v>
          </cell>
          <cell r="AP151">
            <v>589.05600000000004</v>
          </cell>
          <cell r="AQ151">
            <v>616.45799999999997</v>
          </cell>
          <cell r="AR151">
            <v>2</v>
          </cell>
          <cell r="AS151">
            <v>0</v>
          </cell>
          <cell r="AT151" t="str">
            <v>EURO CHEP</v>
          </cell>
          <cell r="AU151" t="str">
            <v>3383260015241</v>
          </cell>
          <cell r="AV151" t="str">
            <v/>
          </cell>
          <cell r="AW151" t="str">
            <v/>
          </cell>
          <cell r="AX151" t="str">
            <v/>
          </cell>
          <cell r="AY151" t="str">
            <v/>
          </cell>
          <cell r="AZ151" t="str">
            <v/>
          </cell>
          <cell r="BA151" t="str">
            <v/>
          </cell>
          <cell r="BB151" t="str">
            <v/>
          </cell>
          <cell r="BC151" t="str">
            <v>Antwerp Repack (ANTW)</v>
          </cell>
          <cell r="BD151" t="str">
            <v/>
          </cell>
          <cell r="BE151" t="str">
            <v>BeLux</v>
          </cell>
          <cell r="BF151" t="str">
            <v/>
          </cell>
          <cell r="BG151" t="str">
            <v>PSS-19579</v>
          </cell>
          <cell r="BH151" t="str">
            <v>22021000</v>
          </cell>
          <cell r="BI151" t="str">
            <v>BE</v>
          </cell>
          <cell r="BJ151" t="str">
            <v/>
          </cell>
          <cell r="BK151" t="str">
            <v>ZD</v>
          </cell>
          <cell r="BL151" t="str">
            <v>56</v>
          </cell>
          <cell r="BM151">
            <v>3.9348000000000001E-2</v>
          </cell>
        </row>
        <row r="152">
          <cell r="A152">
            <v>284685</v>
          </cell>
          <cell r="B152" t="str">
            <v>6247</v>
          </cell>
          <cell r="C152" t="str">
            <v>COCA-COLA ZERO NO CAFFEINE PET 1.5L X6 EURO</v>
          </cell>
          <cell r="D152" t="str">
            <v>COCA COLA ZERO NO CAFFEINE PET 1.5L X6 EURO</v>
          </cell>
          <cell r="E152" t="str">
            <v>Coca-Cola Zero</v>
          </cell>
          <cell r="F152" t="str">
            <v>No Caffeine</v>
          </cell>
          <cell r="G152" t="str">
            <v>PET</v>
          </cell>
          <cell r="H152" t="str">
            <v xml:space="preserve"> %</v>
          </cell>
          <cell r="I152" t="str">
            <v>6 x 1.5L</v>
          </cell>
          <cell r="J152" t="str">
            <v/>
          </cell>
          <cell r="K152">
            <v>6</v>
          </cell>
          <cell r="L152" t="str">
            <v>6% - 3%</v>
          </cell>
          <cell r="M152" t="str">
            <v>6</v>
          </cell>
          <cell r="N152" t="str">
            <v>M</v>
          </cell>
          <cell r="O152" t="str">
            <v>0</v>
          </cell>
          <cell r="P152">
            <v>1.5</v>
          </cell>
          <cell r="Q152" t="str">
            <v>5449000169358</v>
          </cell>
          <cell r="R152" t="str">
            <v>9.48 x 9.48 x 31.6</v>
          </cell>
          <cell r="S152">
            <v>1.4970000000000001</v>
          </cell>
          <cell r="T152">
            <v>1.5389999999999999</v>
          </cell>
          <cell r="U152">
            <v>0</v>
          </cell>
          <cell r="V152" t="str">
            <v>6 x 1.5L</v>
          </cell>
          <cell r="W152" t="str">
            <v>SHRINK</v>
          </cell>
          <cell r="X152" t="str">
            <v>5449000179197</v>
          </cell>
          <cell r="Y152" t="str">
            <v>28.43 x 18.95 x 31.6</v>
          </cell>
          <cell r="Z152">
            <v>8.9819999999999993</v>
          </cell>
          <cell r="AA152">
            <v>9.25</v>
          </cell>
          <cell r="AB152">
            <v>0</v>
          </cell>
          <cell r="AC152" t="str">
            <v>6 x 1.5L</v>
          </cell>
          <cell r="AD152" t="str">
            <v>SHRINKWRAPPED</v>
          </cell>
          <cell r="AE152" t="str">
            <v>5449000179197</v>
          </cell>
          <cell r="AF152" t="str">
            <v>28.43 x 18.95 x 31.6</v>
          </cell>
          <cell r="AG152">
            <v>8.9819999999999993</v>
          </cell>
          <cell r="AH152">
            <v>9.25</v>
          </cell>
          <cell r="AI152">
            <v>0</v>
          </cell>
          <cell r="AJ152">
            <v>16</v>
          </cell>
          <cell r="AK152">
            <v>4</v>
          </cell>
          <cell r="AL152">
            <v>64</v>
          </cell>
          <cell r="AM152">
            <v>1200</v>
          </cell>
          <cell r="AN152">
            <v>800</v>
          </cell>
          <cell r="AO152">
            <v>1415</v>
          </cell>
          <cell r="AP152">
            <v>574.84799999999996</v>
          </cell>
          <cell r="AQ152">
            <v>618.34199999999998</v>
          </cell>
          <cell r="AR152">
            <v>2</v>
          </cell>
          <cell r="AS152">
            <v>0</v>
          </cell>
          <cell r="AT152" t="str">
            <v>EURO CHEP</v>
          </cell>
          <cell r="AU152" t="str">
            <v>5449000719386</v>
          </cell>
          <cell r="AV152" t="str">
            <v>ANT</v>
          </cell>
          <cell r="AW152" t="str">
            <v/>
          </cell>
          <cell r="AX152" t="str">
            <v/>
          </cell>
          <cell r="AY152" t="str">
            <v/>
          </cell>
          <cell r="AZ152" t="str">
            <v/>
          </cell>
          <cell r="BA152" t="str">
            <v/>
          </cell>
          <cell r="BB152" t="str">
            <v/>
          </cell>
          <cell r="BC152" t="str">
            <v/>
          </cell>
          <cell r="BD152" t="str">
            <v/>
          </cell>
          <cell r="BE152" t="str">
            <v>BeLux</v>
          </cell>
          <cell r="BF152" t="str">
            <v>DF25603BE</v>
          </cell>
          <cell r="BG152" t="str">
            <v>PSS-19296</v>
          </cell>
          <cell r="BH152" t="str">
            <v>22021000</v>
          </cell>
          <cell r="BI152" t="str">
            <v>BE</v>
          </cell>
          <cell r="BJ152" t="str">
            <v/>
          </cell>
          <cell r="BK152" t="str">
            <v>ZD</v>
          </cell>
          <cell r="BL152" t="str">
            <v>56</v>
          </cell>
          <cell r="BM152">
            <v>3.9438000000000001E-2</v>
          </cell>
        </row>
        <row r="153">
          <cell r="A153">
            <v>284689</v>
          </cell>
          <cell r="B153" t="str">
            <v>3187</v>
          </cell>
          <cell r="C153" t="str">
            <v>COCA-COLA BLIK 0.33L X30 SLEEK EURO</v>
          </cell>
          <cell r="D153" t="str">
            <v>COCA-COLA BOITE 0.33L X30 SLEEK EURO</v>
          </cell>
          <cell r="E153" t="str">
            <v>Coca-Cola</v>
          </cell>
          <cell r="F153" t="str">
            <v/>
          </cell>
          <cell r="G153" t="str">
            <v>SLEEKCAN</v>
          </cell>
          <cell r="H153" t="str">
            <v xml:space="preserve"> %</v>
          </cell>
          <cell r="I153" t="str">
            <v>30 x 0.33L</v>
          </cell>
          <cell r="J153" t="str">
            <v/>
          </cell>
          <cell r="K153">
            <v>30</v>
          </cell>
          <cell r="L153" t="str">
            <v>6% - 3%</v>
          </cell>
          <cell r="M153" t="str">
            <v>12</v>
          </cell>
          <cell r="N153" t="str">
            <v>M</v>
          </cell>
          <cell r="O153" t="str">
            <v>0</v>
          </cell>
          <cell r="P153">
            <v>0.33</v>
          </cell>
          <cell r="Q153" t="str">
            <v>5000112638769</v>
          </cell>
          <cell r="R153" t="str">
            <v>5.85 x 5.85 x 14.55</v>
          </cell>
          <cell r="S153">
            <v>0.34300000000000003</v>
          </cell>
          <cell r="T153">
            <v>0.35499999999999998</v>
          </cell>
          <cell r="U153">
            <v>0</v>
          </cell>
          <cell r="V153" t="str">
            <v>1 x 0.33L</v>
          </cell>
          <cell r="W153" t="str">
            <v>CAN</v>
          </cell>
          <cell r="X153" t="str">
            <v>5000112638769</v>
          </cell>
          <cell r="Y153" t="str">
            <v>5.85 x 5.85 x 14.55</v>
          </cell>
          <cell r="Z153">
            <v>0.34300000000000003</v>
          </cell>
          <cell r="AA153">
            <v>0.35499999999999998</v>
          </cell>
          <cell r="AB153">
            <v>0</v>
          </cell>
          <cell r="AC153" t="str">
            <v>30 x 0.33L</v>
          </cell>
          <cell r="AD153" t="str">
            <v>TRAY WITH SHRINK</v>
          </cell>
          <cell r="AE153" t="str">
            <v>5000112658576</v>
          </cell>
          <cell r="AF153" t="str">
            <v>35.35 x 29.35 x 14.7</v>
          </cell>
          <cell r="AG153">
            <v>10.282</v>
          </cell>
          <cell r="AH153">
            <v>10.742000000000001</v>
          </cell>
          <cell r="AI153">
            <v>0</v>
          </cell>
          <cell r="AJ153">
            <v>8</v>
          </cell>
          <cell r="AK153">
            <v>9</v>
          </cell>
          <cell r="AL153">
            <v>72</v>
          </cell>
          <cell r="AM153">
            <v>1200</v>
          </cell>
          <cell r="AN153">
            <v>800</v>
          </cell>
          <cell r="AO153">
            <v>1470</v>
          </cell>
          <cell r="AP153">
            <v>740.30399999999997</v>
          </cell>
          <cell r="AQ153">
            <v>799.23400000000004</v>
          </cell>
          <cell r="AR153">
            <v>1.5</v>
          </cell>
          <cell r="AS153">
            <v>0</v>
          </cell>
          <cell r="AT153" t="str">
            <v>EURO CHEP</v>
          </cell>
          <cell r="AU153" t="str">
            <v>5000112458688</v>
          </cell>
          <cell r="AV153" t="str">
            <v/>
          </cell>
          <cell r="AW153" t="str">
            <v>GHE</v>
          </cell>
          <cell r="AX153" t="str">
            <v/>
          </cell>
          <cell r="AY153" t="str">
            <v/>
          </cell>
          <cell r="AZ153" t="str">
            <v/>
          </cell>
          <cell r="BA153" t="str">
            <v/>
          </cell>
          <cell r="BB153" t="str">
            <v/>
          </cell>
          <cell r="BC153" t="str">
            <v/>
          </cell>
          <cell r="BD153" t="str">
            <v/>
          </cell>
          <cell r="BE153" t="str">
            <v>BeLux</v>
          </cell>
          <cell r="BF153" t="str">
            <v/>
          </cell>
          <cell r="BG153" t="str">
            <v>PSS-19602</v>
          </cell>
          <cell r="BH153" t="str">
            <v>22021000</v>
          </cell>
          <cell r="BI153" t="str">
            <v>BE</v>
          </cell>
          <cell r="BJ153" t="str">
            <v/>
          </cell>
          <cell r="BK153" t="str">
            <v>ZD</v>
          </cell>
          <cell r="BL153" t="str">
            <v>56</v>
          </cell>
          <cell r="BM153">
            <v>1.18E-2</v>
          </cell>
        </row>
        <row r="154">
          <cell r="A154">
            <v>284690</v>
          </cell>
          <cell r="B154" t="str">
            <v>3188</v>
          </cell>
          <cell r="C154" t="str">
            <v>COCA-COLA ZERO BLIK 0.33L X30 SLEEK EURO</v>
          </cell>
          <cell r="D154" t="str">
            <v>COCA-COLA ZERO BOITE 0.33L X30 SLEEK EURO</v>
          </cell>
          <cell r="E154" t="str">
            <v>Coca-Cola Zero</v>
          </cell>
          <cell r="F154" t="str">
            <v/>
          </cell>
          <cell r="G154" t="str">
            <v>SLEEKCAN</v>
          </cell>
          <cell r="H154" t="str">
            <v xml:space="preserve"> %</v>
          </cell>
          <cell r="I154" t="str">
            <v>30 x 0.33L</v>
          </cell>
          <cell r="J154" t="str">
            <v/>
          </cell>
          <cell r="K154">
            <v>30</v>
          </cell>
          <cell r="L154" t="str">
            <v>6% - 3%</v>
          </cell>
          <cell r="M154" t="str">
            <v>6</v>
          </cell>
          <cell r="N154" t="str">
            <v>M</v>
          </cell>
          <cell r="O154" t="str">
            <v>0</v>
          </cell>
          <cell r="P154">
            <v>0.33</v>
          </cell>
          <cell r="Q154" t="str">
            <v>5000112638745</v>
          </cell>
          <cell r="R154" t="str">
            <v>5.85 x 5.85 x 14.55</v>
          </cell>
          <cell r="S154">
            <v>0.32900000000000001</v>
          </cell>
          <cell r="T154">
            <v>0.34100000000000003</v>
          </cell>
          <cell r="U154">
            <v>0</v>
          </cell>
          <cell r="V154" t="str">
            <v>1 x 0.33L</v>
          </cell>
          <cell r="W154" t="str">
            <v>CAN</v>
          </cell>
          <cell r="X154" t="str">
            <v>5000112638745</v>
          </cell>
          <cell r="Y154" t="str">
            <v>5.85 x 5.85 x 14.55</v>
          </cell>
          <cell r="Z154">
            <v>0.32900000000000001</v>
          </cell>
          <cell r="AA154">
            <v>0.34100000000000003</v>
          </cell>
          <cell r="AB154">
            <v>0</v>
          </cell>
          <cell r="AC154" t="str">
            <v>30 x 0.33L</v>
          </cell>
          <cell r="AD154" t="str">
            <v>TRAY WITH SHRINK</v>
          </cell>
          <cell r="AE154" t="str">
            <v>5000112658583</v>
          </cell>
          <cell r="AF154" t="str">
            <v>35.35 x 29.35 x 14.7</v>
          </cell>
          <cell r="AG154">
            <v>9.8800000000000008</v>
          </cell>
          <cell r="AH154">
            <v>10.34</v>
          </cell>
          <cell r="AI154">
            <v>0</v>
          </cell>
          <cell r="AJ154">
            <v>8</v>
          </cell>
          <cell r="AK154">
            <v>9</v>
          </cell>
          <cell r="AL154">
            <v>72</v>
          </cell>
          <cell r="AM154">
            <v>1200</v>
          </cell>
          <cell r="AN154">
            <v>800</v>
          </cell>
          <cell r="AO154">
            <v>1470</v>
          </cell>
          <cell r="AP154">
            <v>711.36</v>
          </cell>
          <cell r="AQ154">
            <v>770.29399999999998</v>
          </cell>
          <cell r="AR154">
            <v>1.5</v>
          </cell>
          <cell r="AS154">
            <v>0</v>
          </cell>
          <cell r="AT154" t="str">
            <v>EURO CHEP</v>
          </cell>
          <cell r="AU154" t="str">
            <v>5000112458695</v>
          </cell>
          <cell r="AV154" t="str">
            <v/>
          </cell>
          <cell r="AW154" t="str">
            <v>GHE</v>
          </cell>
          <cell r="AX154" t="str">
            <v/>
          </cell>
          <cell r="AY154" t="str">
            <v/>
          </cell>
          <cell r="AZ154" t="str">
            <v/>
          </cell>
          <cell r="BA154" t="str">
            <v/>
          </cell>
          <cell r="BB154" t="str">
            <v/>
          </cell>
          <cell r="BC154" t="str">
            <v/>
          </cell>
          <cell r="BD154" t="str">
            <v/>
          </cell>
          <cell r="BE154" t="str">
            <v>BeLux</v>
          </cell>
          <cell r="BF154" t="str">
            <v/>
          </cell>
          <cell r="BG154" t="str">
            <v>PSS-19602</v>
          </cell>
          <cell r="BH154" t="str">
            <v>22021000</v>
          </cell>
          <cell r="BI154" t="str">
            <v>BE</v>
          </cell>
          <cell r="BJ154" t="str">
            <v/>
          </cell>
          <cell r="BK154" t="str">
            <v>ZD</v>
          </cell>
          <cell r="BL154" t="str">
            <v>56</v>
          </cell>
          <cell r="BM154">
            <v>1.18E-2</v>
          </cell>
        </row>
        <row r="155">
          <cell r="A155">
            <v>284691</v>
          </cell>
          <cell r="B155" t="str">
            <v>6248</v>
          </cell>
          <cell r="C155" t="str">
            <v>CHAUDFONTAINE STILL PET 1.5L X6 EURO</v>
          </cell>
          <cell r="D155" t="str">
            <v>CHAUDFONTAINE STILL PET 1.5L X6 EURO</v>
          </cell>
          <cell r="E155" t="str">
            <v>Chaudfontaine</v>
          </cell>
          <cell r="F155" t="str">
            <v>Still</v>
          </cell>
          <cell r="G155" t="str">
            <v>PET</v>
          </cell>
          <cell r="H155" t="str">
            <v xml:space="preserve"> %</v>
          </cell>
          <cell r="I155" t="str">
            <v>6 x 1.5L</v>
          </cell>
          <cell r="J155" t="str">
            <v/>
          </cell>
          <cell r="K155">
            <v>6</v>
          </cell>
          <cell r="L155" t="str">
            <v>6% - 3%</v>
          </cell>
          <cell r="M155" t="str">
            <v>24</v>
          </cell>
          <cell r="N155" t="str">
            <v>M</v>
          </cell>
          <cell r="O155" t="str">
            <v>2</v>
          </cell>
          <cell r="P155">
            <v>1.5</v>
          </cell>
          <cell r="Q155" t="str">
            <v>5449000111654</v>
          </cell>
          <cell r="R155" t="str">
            <v>8.8 x 8.8 x 32.22</v>
          </cell>
          <cell r="S155">
            <v>1.496</v>
          </cell>
          <cell r="T155">
            <v>1.5269999999999999</v>
          </cell>
          <cell r="U155">
            <v>0</v>
          </cell>
          <cell r="V155" t="str">
            <v>6 x 1.5L</v>
          </cell>
          <cell r="W155" t="str">
            <v>SHRINK</v>
          </cell>
          <cell r="X155" t="str">
            <v>5449000111685</v>
          </cell>
          <cell r="Y155" t="str">
            <v>26.4 x 17.6 x 32.42</v>
          </cell>
          <cell r="Z155">
            <v>8.9749999999999996</v>
          </cell>
          <cell r="AA155">
            <v>9.1850000000000005</v>
          </cell>
          <cell r="AB155">
            <v>0</v>
          </cell>
          <cell r="AC155" t="str">
            <v>6 x 1.5L</v>
          </cell>
          <cell r="AD155" t="str">
            <v>SHRINKWRAPPED</v>
          </cell>
          <cell r="AE155" t="str">
            <v>5449000111685</v>
          </cell>
          <cell r="AF155" t="str">
            <v>26.4 x 17.6 x 32.42</v>
          </cell>
          <cell r="AG155">
            <v>8.9749999999999996</v>
          </cell>
          <cell r="AH155">
            <v>9.1850000000000005</v>
          </cell>
          <cell r="AI155">
            <v>0</v>
          </cell>
          <cell r="AJ155">
            <v>21</v>
          </cell>
          <cell r="AK155">
            <v>4</v>
          </cell>
          <cell r="AL155">
            <v>84</v>
          </cell>
          <cell r="AM155">
            <v>1232</v>
          </cell>
          <cell r="AN155">
            <v>800</v>
          </cell>
          <cell r="AO155">
            <v>1450</v>
          </cell>
          <cell r="AP155">
            <v>753.9</v>
          </cell>
          <cell r="AQ155">
            <v>798.69500000000005</v>
          </cell>
          <cell r="AR155">
            <v>2</v>
          </cell>
          <cell r="AS155">
            <v>0</v>
          </cell>
          <cell r="AT155" t="str">
            <v>EURO CHEP</v>
          </cell>
          <cell r="AU155" t="str">
            <v>5449000719393</v>
          </cell>
          <cell r="AV155" t="str">
            <v/>
          </cell>
          <cell r="AW155" t="str">
            <v/>
          </cell>
          <cell r="AX155" t="str">
            <v/>
          </cell>
          <cell r="AY155" t="str">
            <v/>
          </cell>
          <cell r="AZ155" t="str">
            <v>CHDF</v>
          </cell>
          <cell r="BA155" t="str">
            <v/>
          </cell>
          <cell r="BB155" t="str">
            <v/>
          </cell>
          <cell r="BC155" t="str">
            <v/>
          </cell>
          <cell r="BD155" t="str">
            <v/>
          </cell>
          <cell r="BE155" t="str">
            <v>BeLux</v>
          </cell>
          <cell r="BF155" t="str">
            <v/>
          </cell>
          <cell r="BG155" t="str">
            <v>PSS-19604</v>
          </cell>
          <cell r="BH155" t="str">
            <v>22011011</v>
          </cell>
          <cell r="BI155" t="str">
            <v>BE</v>
          </cell>
          <cell r="BJ155" t="str">
            <v/>
          </cell>
          <cell r="BK155" t="str">
            <v>ZD</v>
          </cell>
          <cell r="BL155" t="str">
            <v>56</v>
          </cell>
          <cell r="BM155">
            <v>3.10695E-2</v>
          </cell>
        </row>
        <row r="156">
          <cell r="A156">
            <v>284703</v>
          </cell>
          <cell r="B156" t="str">
            <v>6245</v>
          </cell>
          <cell r="C156" t="str">
            <v>COCA-COLA BLIK 0.33L X15 HP DD SLEEK</v>
          </cell>
          <cell r="D156" t="str">
            <v>COCA-COLA BOITE 0.33L X15 HP DD SLEEK</v>
          </cell>
          <cell r="E156" t="str">
            <v>Coca-Cola</v>
          </cell>
          <cell r="F156" t="str">
            <v/>
          </cell>
          <cell r="G156" t="str">
            <v>SLEEKCAN</v>
          </cell>
          <cell r="H156" t="str">
            <v xml:space="preserve"> %</v>
          </cell>
          <cell r="I156" t="str">
            <v>72 x 15 x 0.33L</v>
          </cell>
          <cell r="J156" t="str">
            <v/>
          </cell>
          <cell r="K156">
            <v>1080</v>
          </cell>
          <cell r="L156" t="str">
            <v>6% - 3%</v>
          </cell>
          <cell r="M156" t="str">
            <v>12</v>
          </cell>
          <cell r="N156" t="str">
            <v>M</v>
          </cell>
          <cell r="O156" t="str">
            <v>0</v>
          </cell>
          <cell r="P156">
            <v>0.33</v>
          </cell>
          <cell r="Q156" t="str">
            <v>5000112638769</v>
          </cell>
          <cell r="R156" t="str">
            <v>5.85 x 5.85 x 14.55</v>
          </cell>
          <cell r="S156">
            <v>0.34300000000000003</v>
          </cell>
          <cell r="T156">
            <v>0.35499999999999998</v>
          </cell>
          <cell r="U156">
            <v>0</v>
          </cell>
          <cell r="V156" t="str">
            <v>15 x 0.33L</v>
          </cell>
          <cell r="W156" t="str">
            <v>SHRINK</v>
          </cell>
          <cell r="X156" t="str">
            <v>5449000288639</v>
          </cell>
          <cell r="Y156" t="str">
            <v>29.25 x 17.55 x 14.7</v>
          </cell>
          <cell r="Z156">
            <v>5.141</v>
          </cell>
          <cell r="AA156">
            <v>5.3540000000000001</v>
          </cell>
          <cell r="AB156">
            <v>0</v>
          </cell>
          <cell r="AC156" t="str">
            <v>72 x 15 x 0.33L</v>
          </cell>
          <cell r="AD156" t="str">
            <v>HALF PALLET</v>
          </cell>
          <cell r="AE156" t="str">
            <v>5449000719317</v>
          </cell>
          <cell r="AF156" t="str">
            <v>80 x 60 x 149.2</v>
          </cell>
          <cell r="AG156">
            <v>370.15199999999999</v>
          </cell>
          <cell r="AH156">
            <v>399.15800000000002</v>
          </cell>
          <cell r="AI156">
            <v>0</v>
          </cell>
          <cell r="AJ156">
            <v>2</v>
          </cell>
          <cell r="AK156">
            <v>1</v>
          </cell>
          <cell r="AL156">
            <v>2</v>
          </cell>
          <cell r="AM156">
            <v>1200</v>
          </cell>
          <cell r="AN156">
            <v>800</v>
          </cell>
          <cell r="AO156">
            <v>1636</v>
          </cell>
          <cell r="AP156">
            <v>740.30399999999997</v>
          </cell>
          <cell r="AQ156">
            <v>823.31600000000003</v>
          </cell>
          <cell r="AR156">
            <v>1.5</v>
          </cell>
          <cell r="AS156">
            <v>0</v>
          </cell>
          <cell r="AT156" t="str">
            <v>1xECHEP + 2x Dusseldorfer CHEP</v>
          </cell>
          <cell r="AU156" t="str">
            <v>5000112458732</v>
          </cell>
          <cell r="AV156" t="str">
            <v/>
          </cell>
          <cell r="AW156" t="str">
            <v>GHE</v>
          </cell>
          <cell r="AX156" t="str">
            <v/>
          </cell>
          <cell r="AY156" t="str">
            <v/>
          </cell>
          <cell r="AZ156" t="str">
            <v/>
          </cell>
          <cell r="BA156" t="str">
            <v/>
          </cell>
          <cell r="BB156" t="str">
            <v/>
          </cell>
          <cell r="BC156" t="str">
            <v>Arop (AROP); GANDAE VZW (GANS); Trianval (TRIA)</v>
          </cell>
          <cell r="BD156" t="str">
            <v/>
          </cell>
          <cell r="BE156" t="str">
            <v>BeLux</v>
          </cell>
          <cell r="BF156" t="str">
            <v/>
          </cell>
          <cell r="BG156" t="str">
            <v>PSS-19600</v>
          </cell>
          <cell r="BH156" t="str">
            <v>22021000</v>
          </cell>
          <cell r="BI156" t="str">
            <v>BE</v>
          </cell>
          <cell r="BJ156" t="str">
            <v/>
          </cell>
          <cell r="BK156" t="str">
            <v>ZD</v>
          </cell>
          <cell r="BL156" t="str">
            <v>56</v>
          </cell>
          <cell r="BM156">
            <v>1.18E-2</v>
          </cell>
        </row>
        <row r="157">
          <cell r="A157">
            <v>284704</v>
          </cell>
          <cell r="B157" t="str">
            <v>6246</v>
          </cell>
          <cell r="C157" t="str">
            <v>COCA-COLA ZERO BLIK 0.33L X15 HP DD SLEEK</v>
          </cell>
          <cell r="D157" t="str">
            <v>COCA-COLA ZERO BOITE 0.33L X15 HP DD SLEEK</v>
          </cell>
          <cell r="E157" t="str">
            <v>Coca-Cola Zero</v>
          </cell>
          <cell r="F157" t="str">
            <v/>
          </cell>
          <cell r="G157" t="str">
            <v>SLEEKCAN</v>
          </cell>
          <cell r="H157" t="str">
            <v xml:space="preserve"> %</v>
          </cell>
          <cell r="I157" t="str">
            <v>72 x 15 x 0.33L</v>
          </cell>
          <cell r="J157" t="str">
            <v/>
          </cell>
          <cell r="K157">
            <v>1080</v>
          </cell>
          <cell r="L157" t="str">
            <v>6% - 3%</v>
          </cell>
          <cell r="M157" t="str">
            <v>6</v>
          </cell>
          <cell r="N157" t="str">
            <v>M</v>
          </cell>
          <cell r="O157" t="str">
            <v>0</v>
          </cell>
          <cell r="P157">
            <v>0.33</v>
          </cell>
          <cell r="Q157" t="str">
            <v>5000112638745</v>
          </cell>
          <cell r="R157" t="str">
            <v>5.85 x 5.85 x 14.55</v>
          </cell>
          <cell r="S157">
            <v>0.32900000000000001</v>
          </cell>
          <cell r="T157">
            <v>0.34100000000000003</v>
          </cell>
          <cell r="U157">
            <v>0</v>
          </cell>
          <cell r="V157" t="str">
            <v>15 x 0.33L</v>
          </cell>
          <cell r="W157" t="str">
            <v>SHRINK</v>
          </cell>
          <cell r="X157" t="str">
            <v>5449000288622</v>
          </cell>
          <cell r="Y157" t="str">
            <v>29.25 x 17.55 x 14.7</v>
          </cell>
          <cell r="Z157">
            <v>4.9400000000000004</v>
          </cell>
          <cell r="AA157">
            <v>5.1529999999999996</v>
          </cell>
          <cell r="AB157">
            <v>0</v>
          </cell>
          <cell r="AC157" t="str">
            <v>72 x 15 x 0.33L</v>
          </cell>
          <cell r="AD157" t="str">
            <v>HALF PALLET</v>
          </cell>
          <cell r="AE157" t="str">
            <v>5449000719331</v>
          </cell>
          <cell r="AF157" t="str">
            <v>80 x 60 x 149.2</v>
          </cell>
          <cell r="AG157">
            <v>355.68</v>
          </cell>
          <cell r="AH157">
            <v>384.68799999999999</v>
          </cell>
          <cell r="AI157">
            <v>0</v>
          </cell>
          <cell r="AJ157">
            <v>2</v>
          </cell>
          <cell r="AK157">
            <v>1</v>
          </cell>
          <cell r="AL157">
            <v>2</v>
          </cell>
          <cell r="AM157">
            <v>1200</v>
          </cell>
          <cell r="AN157">
            <v>800</v>
          </cell>
          <cell r="AO157">
            <v>1636</v>
          </cell>
          <cell r="AP157">
            <v>711.36</v>
          </cell>
          <cell r="AQ157">
            <v>794.37599999999998</v>
          </cell>
          <cell r="AR157">
            <v>1.5</v>
          </cell>
          <cell r="AS157">
            <v>0</v>
          </cell>
          <cell r="AT157" t="str">
            <v>1xECHEP + 2x Dusseldorfer CHEP</v>
          </cell>
          <cell r="AU157" t="str">
            <v>5000112458749</v>
          </cell>
          <cell r="AV157" t="str">
            <v/>
          </cell>
          <cell r="AW157" t="str">
            <v>GHE</v>
          </cell>
          <cell r="AX157" t="str">
            <v/>
          </cell>
          <cell r="AY157" t="str">
            <v/>
          </cell>
          <cell r="AZ157" t="str">
            <v/>
          </cell>
          <cell r="BA157" t="str">
            <v/>
          </cell>
          <cell r="BB157" t="str">
            <v/>
          </cell>
          <cell r="BC157" t="str">
            <v>Arop (AROP); GANDAE VZW (GANS); Trianval (TRIA)</v>
          </cell>
          <cell r="BD157" t="str">
            <v/>
          </cell>
          <cell r="BE157" t="str">
            <v>BeLux</v>
          </cell>
          <cell r="BF157" t="str">
            <v/>
          </cell>
          <cell r="BG157" t="str">
            <v>PSS-19600</v>
          </cell>
          <cell r="BH157" t="str">
            <v>22021000</v>
          </cell>
          <cell r="BI157" t="str">
            <v>BE</v>
          </cell>
          <cell r="BJ157" t="str">
            <v/>
          </cell>
          <cell r="BK157" t="str">
            <v>ZD</v>
          </cell>
          <cell r="BL157" t="str">
            <v>56</v>
          </cell>
          <cell r="BM157">
            <v>1.18E-2</v>
          </cell>
        </row>
        <row r="158">
          <cell r="A158">
            <v>284710</v>
          </cell>
          <cell r="B158" t="str">
            <v>6251</v>
          </cell>
          <cell r="C158" t="str">
            <v>FANTA ZERO ORANGE PET 1.5L X4 EURO</v>
          </cell>
          <cell r="D158" t="str">
            <v>FANTA ZERO ORANGE PET 1.5L X4 EURO</v>
          </cell>
          <cell r="E158" t="str">
            <v>Fanta</v>
          </cell>
          <cell r="F158" t="str">
            <v>Zero Orange</v>
          </cell>
          <cell r="G158" t="str">
            <v>PET</v>
          </cell>
          <cell r="H158" t="str">
            <v xml:space="preserve"> %</v>
          </cell>
          <cell r="I158" t="str">
            <v>4 x 1.5L</v>
          </cell>
          <cell r="J158" t="str">
            <v/>
          </cell>
          <cell r="K158">
            <v>4</v>
          </cell>
          <cell r="L158" t="str">
            <v>6% - 3%</v>
          </cell>
          <cell r="M158" t="str">
            <v>6</v>
          </cell>
          <cell r="N158" t="str">
            <v>M</v>
          </cell>
          <cell r="O158" t="str">
            <v>0</v>
          </cell>
          <cell r="P158">
            <v>1.5</v>
          </cell>
          <cell r="Q158" t="str">
            <v>5449000138026</v>
          </cell>
          <cell r="R158" t="str">
            <v>9.48 x 9.48 x 31.6</v>
          </cell>
          <cell r="S158">
            <v>1.502</v>
          </cell>
          <cell r="T158">
            <v>1.5429999999999999</v>
          </cell>
          <cell r="U158">
            <v>0</v>
          </cell>
          <cell r="V158" t="str">
            <v>4 x 1.5L</v>
          </cell>
          <cell r="W158" t="str">
            <v>SHRINK</v>
          </cell>
          <cell r="X158" t="str">
            <v>5449000149657</v>
          </cell>
          <cell r="Y158" t="str">
            <v>18.95 x 18.95 x 31.6</v>
          </cell>
          <cell r="Z158">
            <v>6.0069999999999997</v>
          </cell>
          <cell r="AA158">
            <v>6.1859999999999999</v>
          </cell>
          <cell r="AB158">
            <v>0</v>
          </cell>
          <cell r="AC158" t="str">
            <v>4 x 1.5L</v>
          </cell>
          <cell r="AD158" t="str">
            <v>SHRINKWRAPPED</v>
          </cell>
          <cell r="AE158" t="str">
            <v>5449000149657</v>
          </cell>
          <cell r="AF158" t="str">
            <v>18.95 x 18.95 x 31.6</v>
          </cell>
          <cell r="AG158">
            <v>6.0069999999999997</v>
          </cell>
          <cell r="AH158">
            <v>6.1859999999999999</v>
          </cell>
          <cell r="AI158">
            <v>0</v>
          </cell>
          <cell r="AJ158">
            <v>24</v>
          </cell>
          <cell r="AK158">
            <v>4</v>
          </cell>
          <cell r="AL158">
            <v>96</v>
          </cell>
          <cell r="AM158">
            <v>1200</v>
          </cell>
          <cell r="AN158">
            <v>800</v>
          </cell>
          <cell r="AO158">
            <v>1416</v>
          </cell>
          <cell r="AP158">
            <v>576.67200000000003</v>
          </cell>
          <cell r="AQ158">
            <v>620.06399999999996</v>
          </cell>
          <cell r="AR158">
            <v>2</v>
          </cell>
          <cell r="AS158">
            <v>0</v>
          </cell>
          <cell r="AT158" t="str">
            <v>EURO CHEP</v>
          </cell>
          <cell r="AU158" t="str">
            <v>5000112458763</v>
          </cell>
          <cell r="AV158" t="str">
            <v>ANT</v>
          </cell>
          <cell r="AW158" t="str">
            <v/>
          </cell>
          <cell r="AX158" t="str">
            <v/>
          </cell>
          <cell r="AY158" t="str">
            <v/>
          </cell>
          <cell r="AZ158" t="str">
            <v/>
          </cell>
          <cell r="BA158" t="str">
            <v/>
          </cell>
          <cell r="BB158" t="str">
            <v/>
          </cell>
          <cell r="BC158" t="str">
            <v/>
          </cell>
          <cell r="BD158" t="str">
            <v/>
          </cell>
          <cell r="BE158" t="str">
            <v>BeLux</v>
          </cell>
          <cell r="BF158" t="str">
            <v/>
          </cell>
          <cell r="BG158" t="str">
            <v>PSS-19298</v>
          </cell>
          <cell r="BH158" t="str">
            <v>22021000</v>
          </cell>
          <cell r="BI158" t="str">
            <v>BE</v>
          </cell>
          <cell r="BJ158" t="str">
            <v/>
          </cell>
          <cell r="BK158" t="str">
            <v>ZD</v>
          </cell>
          <cell r="BL158" t="str">
            <v>56</v>
          </cell>
          <cell r="BM158">
            <v>3.9348000000000001E-2</v>
          </cell>
        </row>
        <row r="159">
          <cell r="A159">
            <v>284711</v>
          </cell>
          <cell r="B159" t="str">
            <v>6252</v>
          </cell>
          <cell r="C159" t="str">
            <v>SPRITE NO SUGAR PET 1.5L X4 EURO</v>
          </cell>
          <cell r="D159" t="str">
            <v>SPRITE NO SUGAR PET 1.5L X4 EURO</v>
          </cell>
          <cell r="E159" t="str">
            <v>Sprite</v>
          </cell>
          <cell r="F159" t="str">
            <v>No Sugar</v>
          </cell>
          <cell r="G159" t="str">
            <v>PET</v>
          </cell>
          <cell r="H159" t="str">
            <v xml:space="preserve"> %</v>
          </cell>
          <cell r="I159" t="str">
            <v>4 x 1.5L</v>
          </cell>
          <cell r="J159" t="str">
            <v/>
          </cell>
          <cell r="K159">
            <v>4</v>
          </cell>
          <cell r="L159" t="str">
            <v>6% - 3%</v>
          </cell>
          <cell r="M159" t="str">
            <v>6</v>
          </cell>
          <cell r="N159" t="str">
            <v>M</v>
          </cell>
          <cell r="O159" t="str">
            <v>0</v>
          </cell>
          <cell r="P159">
            <v>1.5</v>
          </cell>
          <cell r="Q159" t="str">
            <v>5449000110039</v>
          </cell>
          <cell r="R159" t="str">
            <v>9.48 x 9.48 x 31.6</v>
          </cell>
          <cell r="S159">
            <v>1.498</v>
          </cell>
          <cell r="T159">
            <v>1.5389999999999999</v>
          </cell>
          <cell r="U159">
            <v>0</v>
          </cell>
          <cell r="V159" t="str">
            <v>4 x 1.5L</v>
          </cell>
          <cell r="W159" t="str">
            <v>SHRINK</v>
          </cell>
          <cell r="X159" t="str">
            <v>5449000139320</v>
          </cell>
          <cell r="Y159" t="str">
            <v>18.95 x 18.95 x 31.6</v>
          </cell>
          <cell r="Z159">
            <v>5.99</v>
          </cell>
          <cell r="AA159">
            <v>6.173</v>
          </cell>
          <cell r="AB159">
            <v>0</v>
          </cell>
          <cell r="AC159" t="str">
            <v>4 x 1.5L</v>
          </cell>
          <cell r="AD159" t="str">
            <v>SHRINKWRAPPED</v>
          </cell>
          <cell r="AE159" t="str">
            <v>5449000139320</v>
          </cell>
          <cell r="AF159" t="str">
            <v>18.95 x 18.95 x 31.6</v>
          </cell>
          <cell r="AG159">
            <v>5.99</v>
          </cell>
          <cell r="AH159">
            <v>6.173</v>
          </cell>
          <cell r="AI159">
            <v>0</v>
          </cell>
          <cell r="AJ159">
            <v>24</v>
          </cell>
          <cell r="AK159">
            <v>4</v>
          </cell>
          <cell r="AL159">
            <v>96</v>
          </cell>
          <cell r="AM159">
            <v>1200</v>
          </cell>
          <cell r="AN159">
            <v>800</v>
          </cell>
          <cell r="AO159">
            <v>1416</v>
          </cell>
          <cell r="AP159">
            <v>575.04</v>
          </cell>
          <cell r="AQ159">
            <v>618.995</v>
          </cell>
          <cell r="AR159">
            <v>2.5</v>
          </cell>
          <cell r="AS159">
            <v>0</v>
          </cell>
          <cell r="AT159" t="str">
            <v>EURO CHEP</v>
          </cell>
          <cell r="AU159" t="str">
            <v>5000112458770</v>
          </cell>
          <cell r="AV159" t="str">
            <v>ANT</v>
          </cell>
          <cell r="AW159" t="str">
            <v/>
          </cell>
          <cell r="AX159" t="str">
            <v/>
          </cell>
          <cell r="AY159" t="str">
            <v/>
          </cell>
          <cell r="AZ159" t="str">
            <v/>
          </cell>
          <cell r="BA159" t="str">
            <v/>
          </cell>
          <cell r="BB159" t="str">
            <v/>
          </cell>
          <cell r="BC159" t="str">
            <v/>
          </cell>
          <cell r="BD159" t="str">
            <v/>
          </cell>
          <cell r="BE159" t="str">
            <v>BeLux</v>
          </cell>
          <cell r="BF159" t="str">
            <v/>
          </cell>
          <cell r="BG159" t="str">
            <v>PSS-19299</v>
          </cell>
          <cell r="BH159" t="str">
            <v>22021000</v>
          </cell>
          <cell r="BI159" t="str">
            <v>BE</v>
          </cell>
          <cell r="BJ159" t="str">
            <v/>
          </cell>
          <cell r="BK159" t="str">
            <v>ZD</v>
          </cell>
          <cell r="BL159" t="str">
            <v>56</v>
          </cell>
          <cell r="BM159">
            <v>3.9520000000000007E-2</v>
          </cell>
        </row>
        <row r="160">
          <cell r="A160">
            <v>284713</v>
          </cell>
          <cell r="B160" t="str">
            <v>2230</v>
          </cell>
          <cell r="C160" t="str">
            <v>MONSTER ENERGY ULTRA FIESTA MANGO BLIK 0.50L X24 EURO</v>
          </cell>
          <cell r="D160" t="str">
            <v>MONSTER ENERGY ULTRA FIESTA MANGO BOITE 0.50L X24 EURO</v>
          </cell>
          <cell r="E160" t="str">
            <v xml:space="preserve">Monster </v>
          </cell>
          <cell r="F160" t="str">
            <v>Energy Ultra Fiesta Mango</v>
          </cell>
          <cell r="G160" t="str">
            <v xml:space="preserve">CAN </v>
          </cell>
          <cell r="H160" t="str">
            <v xml:space="preserve"> %</v>
          </cell>
          <cell r="I160" t="str">
            <v>24 x 0.5L</v>
          </cell>
          <cell r="J160" t="str">
            <v/>
          </cell>
          <cell r="K160">
            <v>24</v>
          </cell>
          <cell r="L160" t="str">
            <v>6% - 3%</v>
          </cell>
          <cell r="M160" t="str">
            <v>24</v>
          </cell>
          <cell r="N160" t="str">
            <v>M</v>
          </cell>
          <cell r="O160" t="str">
            <v>0</v>
          </cell>
          <cell r="P160">
            <v>0.5</v>
          </cell>
          <cell r="Q160" t="str">
            <v>5060751215011</v>
          </cell>
          <cell r="R160" t="str">
            <v>6.65 x 6.65 x 16.8</v>
          </cell>
          <cell r="S160">
            <v>0.503</v>
          </cell>
          <cell r="T160">
            <v>0.51900000000000002</v>
          </cell>
          <cell r="U160">
            <v>0</v>
          </cell>
          <cell r="V160" t="str">
            <v>1 x 0.5L</v>
          </cell>
          <cell r="W160" t="str">
            <v>CAN</v>
          </cell>
          <cell r="X160" t="str">
            <v>5060751215011</v>
          </cell>
          <cell r="Y160" t="str">
            <v>6.65 x 6.65 x 16.8</v>
          </cell>
          <cell r="Z160">
            <v>0.503</v>
          </cell>
          <cell r="AA160">
            <v>0.51900000000000002</v>
          </cell>
          <cell r="AB160">
            <v>0</v>
          </cell>
          <cell r="AC160" t="str">
            <v>24 x 0.5L</v>
          </cell>
          <cell r="AD160" t="str">
            <v>TRAY WITH SHRINK</v>
          </cell>
          <cell r="AE160" t="str">
            <v>5060751215028</v>
          </cell>
          <cell r="AF160" t="str">
            <v>40.5 x 27.2 x 17.1</v>
          </cell>
          <cell r="AG160">
            <v>12.077999999999999</v>
          </cell>
          <cell r="AH160">
            <v>12.568</v>
          </cell>
          <cell r="AI160">
            <v>0</v>
          </cell>
          <cell r="AJ160">
            <v>9</v>
          </cell>
          <cell r="AK160">
            <v>6</v>
          </cell>
          <cell r="AL160">
            <v>54</v>
          </cell>
          <cell r="AM160">
            <v>1214</v>
          </cell>
          <cell r="AN160">
            <v>810</v>
          </cell>
          <cell r="AO160">
            <v>1308</v>
          </cell>
          <cell r="AP160">
            <v>652.21199999999999</v>
          </cell>
          <cell r="AQ160">
            <v>703.68700000000001</v>
          </cell>
          <cell r="AR160">
            <v>3</v>
          </cell>
          <cell r="AS160">
            <v>0</v>
          </cell>
          <cell r="AT160" t="str">
            <v>EURO CHEP</v>
          </cell>
          <cell r="AU160" t="str">
            <v>3383260015357</v>
          </cell>
          <cell r="AV160" t="str">
            <v/>
          </cell>
          <cell r="AW160" t="str">
            <v/>
          </cell>
          <cell r="AX160" t="str">
            <v/>
          </cell>
          <cell r="AY160" t="str">
            <v/>
          </cell>
          <cell r="AZ160" t="str">
            <v/>
          </cell>
          <cell r="BA160" t="str">
            <v/>
          </cell>
          <cell r="BB160" t="str">
            <v/>
          </cell>
          <cell r="BC160" t="str">
            <v>Antwerp Repack (ANTW)</v>
          </cell>
          <cell r="BD160" t="str">
            <v/>
          </cell>
          <cell r="BE160" t="str">
            <v>BeLux</v>
          </cell>
          <cell r="BF160" t="str">
            <v>DF25608BE</v>
          </cell>
          <cell r="BG160" t="str">
            <v>PSS-19612</v>
          </cell>
          <cell r="BH160" t="str">
            <v>22021000</v>
          </cell>
          <cell r="BI160" t="str">
            <v>BE</v>
          </cell>
          <cell r="BJ160" t="str">
            <v/>
          </cell>
          <cell r="BK160" t="str">
            <v>ZD</v>
          </cell>
          <cell r="BL160" t="str">
            <v>56</v>
          </cell>
          <cell r="BM160">
            <v>1.6099999999999996E-2</v>
          </cell>
        </row>
        <row r="161">
          <cell r="A161">
            <v>284714</v>
          </cell>
          <cell r="B161" t="str">
            <v>2433</v>
          </cell>
          <cell r="C161" t="str">
            <v>MONSTER JUICED MONARCH BLIK 0.50L X24 EURO</v>
          </cell>
          <cell r="D161" t="str">
            <v>MONSTER JUICED MONARCH BOITE 0.50L X24 EURO</v>
          </cell>
          <cell r="E161" t="str">
            <v xml:space="preserve">Monster </v>
          </cell>
          <cell r="F161" t="str">
            <v>Juiced Monarch</v>
          </cell>
          <cell r="G161" t="str">
            <v xml:space="preserve">CAN </v>
          </cell>
          <cell r="H161" t="str">
            <v xml:space="preserve"> %</v>
          </cell>
          <cell r="I161" t="str">
            <v>24 x 0.5L</v>
          </cell>
          <cell r="J161" t="str">
            <v/>
          </cell>
          <cell r="K161">
            <v>24</v>
          </cell>
          <cell r="L161" t="str">
            <v>6% - 3%</v>
          </cell>
          <cell r="M161" t="str">
            <v>24</v>
          </cell>
          <cell r="N161" t="str">
            <v>M</v>
          </cell>
          <cell r="O161" t="str">
            <v>0</v>
          </cell>
          <cell r="P161">
            <v>0.5</v>
          </cell>
          <cell r="Q161" t="str">
            <v>5060751215905</v>
          </cell>
          <cell r="R161" t="str">
            <v>6.65 x 6.65 x 16.8</v>
          </cell>
          <cell r="S161">
            <v>0.52100000000000002</v>
          </cell>
          <cell r="T161">
            <v>0.53700000000000003</v>
          </cell>
          <cell r="U161">
            <v>0</v>
          </cell>
          <cell r="V161" t="str">
            <v>1 x 0.5L</v>
          </cell>
          <cell r="W161" t="str">
            <v>CAN</v>
          </cell>
          <cell r="X161" t="str">
            <v>5060751215905</v>
          </cell>
          <cell r="Y161" t="str">
            <v>6.65 x 6.65 x 16.8</v>
          </cell>
          <cell r="Z161">
            <v>0.52100000000000002</v>
          </cell>
          <cell r="AA161">
            <v>0.53700000000000003</v>
          </cell>
          <cell r="AB161">
            <v>0</v>
          </cell>
          <cell r="AC161" t="str">
            <v>24 x 0.5L</v>
          </cell>
          <cell r="AD161" t="str">
            <v>TRAY WITH SHRINK</v>
          </cell>
          <cell r="AE161" t="str">
            <v>5060751215141</v>
          </cell>
          <cell r="AF161" t="str">
            <v>40.5 x 27.2 x 17.1</v>
          </cell>
          <cell r="AG161">
            <v>12.510999999999999</v>
          </cell>
          <cell r="AH161">
            <v>13.000999999999999</v>
          </cell>
          <cell r="AI161">
            <v>0</v>
          </cell>
          <cell r="AJ161">
            <v>9</v>
          </cell>
          <cell r="AK161">
            <v>6</v>
          </cell>
          <cell r="AL161">
            <v>54</v>
          </cell>
          <cell r="AM161">
            <v>1214</v>
          </cell>
          <cell r="AN161">
            <v>810</v>
          </cell>
          <cell r="AO161">
            <v>1308</v>
          </cell>
          <cell r="AP161">
            <v>675.59400000000005</v>
          </cell>
          <cell r="AQ161">
            <v>727.08</v>
          </cell>
          <cell r="AR161">
            <v>3</v>
          </cell>
          <cell r="AS161">
            <v>0</v>
          </cell>
          <cell r="AT161" t="str">
            <v>EURO CHEP</v>
          </cell>
          <cell r="AU161" t="str">
            <v>3383260015333</v>
          </cell>
          <cell r="AV161" t="str">
            <v/>
          </cell>
          <cell r="AW161" t="str">
            <v/>
          </cell>
          <cell r="AX161" t="str">
            <v/>
          </cell>
          <cell r="AY161" t="str">
            <v/>
          </cell>
          <cell r="AZ161" t="str">
            <v/>
          </cell>
          <cell r="BA161" t="str">
            <v/>
          </cell>
          <cell r="BB161" t="str">
            <v/>
          </cell>
          <cell r="BC161" t="str">
            <v>Antwerp Repack (ANTW)</v>
          </cell>
          <cell r="BD161" t="str">
            <v/>
          </cell>
          <cell r="BE161" t="str">
            <v>BeLux</v>
          </cell>
          <cell r="BF161" t="str">
            <v>DF25608BE</v>
          </cell>
          <cell r="BG161" t="str">
            <v>PSS-19612</v>
          </cell>
          <cell r="BH161" t="str">
            <v>22021000</v>
          </cell>
          <cell r="BI161" t="str">
            <v>BE</v>
          </cell>
          <cell r="BJ161" t="str">
            <v/>
          </cell>
          <cell r="BK161" t="str">
            <v>ZD</v>
          </cell>
          <cell r="BL161" t="str">
            <v>56</v>
          </cell>
          <cell r="BM161">
            <v>1.6099999999999996E-2</v>
          </cell>
        </row>
        <row r="162">
          <cell r="A162">
            <v>284717</v>
          </cell>
          <cell r="B162" t="str">
            <v>3930</v>
          </cell>
          <cell r="C162" t="str">
            <v>MONSTER ENERGY BLIK 0.50L 6X4 EURO</v>
          </cell>
          <cell r="D162" t="str">
            <v>MONSTER ENERGY BOITE 0.50L 6X4 EURO</v>
          </cell>
          <cell r="E162" t="str">
            <v>Monster</v>
          </cell>
          <cell r="F162" t="str">
            <v>Energy</v>
          </cell>
          <cell r="G162" t="str">
            <v xml:space="preserve">CAN </v>
          </cell>
          <cell r="H162" t="str">
            <v xml:space="preserve"> %</v>
          </cell>
          <cell r="I162" t="str">
            <v>6 x 4 x 0.5L</v>
          </cell>
          <cell r="J162" t="str">
            <v/>
          </cell>
          <cell r="K162">
            <v>24</v>
          </cell>
          <cell r="L162" t="str">
            <v>6% - 3%</v>
          </cell>
          <cell r="M162" t="str">
            <v>24</v>
          </cell>
          <cell r="N162" t="str">
            <v>M</v>
          </cell>
          <cell r="O162" t="str">
            <v>0</v>
          </cell>
          <cell r="P162">
            <v>0.5</v>
          </cell>
          <cell r="Q162" t="str">
            <v>5060166690144</v>
          </cell>
          <cell r="R162" t="str">
            <v>6.65 x 6.65 x 16.8</v>
          </cell>
          <cell r="S162">
            <v>0.52300000000000002</v>
          </cell>
          <cell r="T162">
            <v>0.53900000000000003</v>
          </cell>
          <cell r="U162">
            <v>0</v>
          </cell>
          <cell r="V162" t="str">
            <v>4 x 0.5L</v>
          </cell>
          <cell r="W162" t="str">
            <v>SHRINK</v>
          </cell>
          <cell r="X162" t="str">
            <v>5060166694609</v>
          </cell>
          <cell r="Y162" t="str">
            <v>13.3 x 13.3 x 16.83</v>
          </cell>
          <cell r="Z162">
            <v>2.0920000000000001</v>
          </cell>
          <cell r="AA162">
            <v>2.1629999999999998</v>
          </cell>
          <cell r="AB162">
            <v>0</v>
          </cell>
          <cell r="AC162" t="str">
            <v>6 x 4 x 0.5L</v>
          </cell>
          <cell r="AD162" t="str">
            <v>TRAY WITHOUT SHRINK</v>
          </cell>
          <cell r="AE162" t="str">
            <v>5060166694616</v>
          </cell>
          <cell r="AF162" t="str">
            <v>40.5 x 27.2 x 17.03</v>
          </cell>
          <cell r="AG162">
            <v>12.548999999999999</v>
          </cell>
          <cell r="AH162">
            <v>13.082000000000001</v>
          </cell>
          <cell r="AI162">
            <v>0</v>
          </cell>
          <cell r="AJ162">
            <v>9</v>
          </cell>
          <cell r="AK162">
            <v>7</v>
          </cell>
          <cell r="AL162">
            <v>63</v>
          </cell>
          <cell r="AM162">
            <v>1221</v>
          </cell>
          <cell r="AN162">
            <v>816</v>
          </cell>
          <cell r="AO162">
            <v>1480</v>
          </cell>
          <cell r="AP162">
            <v>790.58699999999999</v>
          </cell>
          <cell r="AQ162">
            <v>849.84799999999996</v>
          </cell>
          <cell r="AR162">
            <v>2</v>
          </cell>
          <cell r="AS162">
            <v>0</v>
          </cell>
          <cell r="AT162" t="str">
            <v>EURO CHEP</v>
          </cell>
          <cell r="AU162" t="str">
            <v>3383260015364</v>
          </cell>
          <cell r="AV162" t="str">
            <v/>
          </cell>
          <cell r="AW162" t="str">
            <v/>
          </cell>
          <cell r="AX162" t="str">
            <v/>
          </cell>
          <cell r="AY162" t="str">
            <v/>
          </cell>
          <cell r="AZ162" t="str">
            <v/>
          </cell>
          <cell r="BA162" t="str">
            <v/>
          </cell>
          <cell r="BB162" t="str">
            <v/>
          </cell>
          <cell r="BC162" t="str">
            <v>Antwerp Repack (ANTW); Arop (AROP)</v>
          </cell>
          <cell r="BD162" t="str">
            <v/>
          </cell>
          <cell r="BE162" t="str">
            <v>BeLux</v>
          </cell>
          <cell r="BF162" t="str">
            <v/>
          </cell>
          <cell r="BG162" t="str">
            <v>PSS-19615</v>
          </cell>
          <cell r="BH162" t="str">
            <v>22021000</v>
          </cell>
          <cell r="BI162" t="str">
            <v>BE</v>
          </cell>
          <cell r="BJ162" t="str">
            <v/>
          </cell>
          <cell r="BK162" t="str">
            <v>ZD</v>
          </cell>
          <cell r="BL162" t="str">
            <v>56</v>
          </cell>
          <cell r="BM162">
            <v>1.6099999999999996E-2</v>
          </cell>
        </row>
        <row r="163">
          <cell r="A163">
            <v>284754</v>
          </cell>
          <cell r="B163" t="str">
            <v>2045</v>
          </cell>
          <cell r="C163" t="str">
            <v>FREESTYLE WATER MINERALS CRTG 0.68L X1</v>
          </cell>
          <cell r="D163" t="str">
            <v>FREESTYLE WATER MINERALS CRTG 0.68L X1</v>
          </cell>
          <cell r="E163" t="str">
            <v>Freestyle Bonaqua Silver Natural</v>
          </cell>
          <cell r="F163" t="str">
            <v/>
          </cell>
          <cell r="G163" t="str">
            <v>CRTG</v>
          </cell>
          <cell r="H163" t="str">
            <v xml:space="preserve"> %</v>
          </cell>
          <cell r="I163" t="str">
            <v>1 x 0.68L</v>
          </cell>
          <cell r="J163" t="str">
            <v/>
          </cell>
          <cell r="K163">
            <v>1</v>
          </cell>
          <cell r="L163" t="str">
            <v>6% - 3%</v>
          </cell>
          <cell r="M163" t="str">
            <v>220</v>
          </cell>
          <cell r="N163" t="str">
            <v>D</v>
          </cell>
          <cell r="O163" t="str">
            <v>0</v>
          </cell>
          <cell r="P163">
            <v>0.68</v>
          </cell>
          <cell r="Q163" t="str">
            <v>5449000280466</v>
          </cell>
          <cell r="R163" t="str">
            <v>25.5 x 10.5 x 3.5</v>
          </cell>
          <cell r="S163">
            <v>0.67800000000000005</v>
          </cell>
          <cell r="T163">
            <v>0.73399999999999999</v>
          </cell>
          <cell r="U163">
            <v>0</v>
          </cell>
          <cell r="V163" t="str">
            <v>1 x 0.68L</v>
          </cell>
          <cell r="W163" t="str">
            <v>CARTRIDGE</v>
          </cell>
          <cell r="X163" t="str">
            <v>5449000280466</v>
          </cell>
          <cell r="Y163" t="str">
            <v>25.5 x 10.5 x 3.5</v>
          </cell>
          <cell r="Z163">
            <v>0.67800000000000005</v>
          </cell>
          <cell r="AA163">
            <v>0.73399999999999999</v>
          </cell>
          <cell r="AB163">
            <v>0</v>
          </cell>
          <cell r="AC163" t="str">
            <v>20 x 0.68L</v>
          </cell>
          <cell r="AD163" t="str">
            <v>CARDBOARD</v>
          </cell>
          <cell r="AE163" t="str">
            <v>5449000280473</v>
          </cell>
          <cell r="AF163" t="str">
            <v>38.0 x 21.8 x 27.9</v>
          </cell>
          <cell r="AG163">
            <v>13.56</v>
          </cell>
          <cell r="AH163">
            <v>14.779</v>
          </cell>
          <cell r="AI163">
            <v>0</v>
          </cell>
          <cell r="AJ163">
            <v>15</v>
          </cell>
          <cell r="AK163">
            <v>4</v>
          </cell>
          <cell r="AL163">
            <v>60</v>
          </cell>
          <cell r="AM163">
            <v>1140</v>
          </cell>
          <cell r="AN163">
            <v>1140</v>
          </cell>
          <cell r="AO163">
            <v>1266</v>
          </cell>
          <cell r="AP163">
            <v>813.6</v>
          </cell>
          <cell r="AQ163">
            <v>911.25199999999995</v>
          </cell>
          <cell r="AR163">
            <v>1</v>
          </cell>
          <cell r="AS163">
            <v>0</v>
          </cell>
          <cell r="AT163" t="str">
            <v>Industrial IPP</v>
          </cell>
          <cell r="AU163" t="str">
            <v>3383260012356</v>
          </cell>
          <cell r="AV163" t="str">
            <v/>
          </cell>
          <cell r="AW163" t="str">
            <v/>
          </cell>
          <cell r="AX163" t="str">
            <v/>
          </cell>
          <cell r="AY163" t="str">
            <v/>
          </cell>
          <cell r="AZ163" t="str">
            <v/>
          </cell>
          <cell r="BA163" t="str">
            <v/>
          </cell>
          <cell r="BB163" t="str">
            <v/>
          </cell>
          <cell r="BC163" t="str">
            <v>CPS (AILI); CPS (AILI)</v>
          </cell>
          <cell r="BD163" t="str">
            <v/>
          </cell>
          <cell r="BE163" t="str">
            <v>BeLux</v>
          </cell>
          <cell r="BF163" t="str">
            <v/>
          </cell>
          <cell r="BG163" t="str">
            <v>PSS-15074</v>
          </cell>
          <cell r="BH163" t="str">
            <v>38249996</v>
          </cell>
          <cell r="BI163" t="str">
            <v>IE</v>
          </cell>
          <cell r="BJ163" t="str">
            <v/>
          </cell>
          <cell r="BK163" t="str">
            <v>ZD</v>
          </cell>
          <cell r="BL163" t="str">
            <v>56</v>
          </cell>
          <cell r="BM163" t="str">
            <v/>
          </cell>
        </row>
        <row r="164">
          <cell r="A164">
            <v>284829</v>
          </cell>
          <cell r="B164" t="str">
            <v>7063</v>
          </cell>
          <cell r="C164" t="str">
            <v>FUZE TEA BLACK TEA PEACH HIBISCUS PET 0.40L X6 EURO PALLET LIDL</v>
          </cell>
          <cell r="D164" t="str">
            <v>FUZE TEA BLACK TEA PEACH HIBISCUS PET 0.40L X6 EURO PALLET LIDL</v>
          </cell>
          <cell r="E164" t="str">
            <v>Fuze tea</v>
          </cell>
          <cell r="F164" t="str">
            <v xml:space="preserve">Black Tea Peach Hibiscus </v>
          </cell>
          <cell r="G164" t="str">
            <v>PET</v>
          </cell>
          <cell r="H164" t="str">
            <v xml:space="preserve"> %</v>
          </cell>
          <cell r="I164" t="str">
            <v>6 x 0.4L</v>
          </cell>
          <cell r="J164" t="str">
            <v/>
          </cell>
          <cell r="K164">
            <v>6</v>
          </cell>
          <cell r="L164" t="str">
            <v>6% - 3%</v>
          </cell>
          <cell r="M164" t="str">
            <v>12</v>
          </cell>
          <cell r="N164" t="str">
            <v>M</v>
          </cell>
          <cell r="O164" t="str">
            <v>0</v>
          </cell>
          <cell r="P164">
            <v>0.4</v>
          </cell>
          <cell r="Q164" t="str">
            <v>5449000237972</v>
          </cell>
          <cell r="R164" t="str">
            <v>6.31 x 6.31 x 19.5</v>
          </cell>
          <cell r="S164">
            <v>0.40600000000000003</v>
          </cell>
          <cell r="T164">
            <v>0.42799999999999999</v>
          </cell>
          <cell r="U164">
            <v>0</v>
          </cell>
          <cell r="V164" t="str">
            <v>6 x 0.4L</v>
          </cell>
          <cell r="W164" t="str">
            <v>SHRINK</v>
          </cell>
          <cell r="X164" t="str">
            <v>5449000302434</v>
          </cell>
          <cell r="Y164" t="str">
            <v>19 x 12.7 x 19.5</v>
          </cell>
          <cell r="Z164">
            <v>2.4369999999999998</v>
          </cell>
          <cell r="AA164">
            <v>2.5779999999999998</v>
          </cell>
          <cell r="AB164">
            <v>0</v>
          </cell>
          <cell r="AC164" t="str">
            <v>6 x 0.4L</v>
          </cell>
          <cell r="AD164" t="str">
            <v>SHRINKWRAPPED</v>
          </cell>
          <cell r="AE164" t="str">
            <v>5449000302434</v>
          </cell>
          <cell r="AF164" t="str">
            <v>19 x 12.7 x 19.5</v>
          </cell>
          <cell r="AG164">
            <v>2.4369999999999998</v>
          </cell>
          <cell r="AH164">
            <v>2.5779999999999998</v>
          </cell>
          <cell r="AI164">
            <v>0</v>
          </cell>
          <cell r="AJ164">
            <v>41</v>
          </cell>
          <cell r="AK164">
            <v>7</v>
          </cell>
          <cell r="AL164">
            <v>287</v>
          </cell>
          <cell r="AM164">
            <v>1200</v>
          </cell>
          <cell r="AN164">
            <v>821</v>
          </cell>
          <cell r="AO164">
            <v>1653</v>
          </cell>
          <cell r="AP164">
            <v>699.41899999999998</v>
          </cell>
          <cell r="AQ164">
            <v>765.36300000000006</v>
          </cell>
          <cell r="AR164">
            <v>1</v>
          </cell>
          <cell r="AS164">
            <v>0</v>
          </cell>
          <cell r="AT164" t="str">
            <v>EURO CHEP</v>
          </cell>
          <cell r="AU164" t="str">
            <v>3383260015456</v>
          </cell>
          <cell r="AV164" t="str">
            <v/>
          </cell>
          <cell r="AW164" t="str">
            <v/>
          </cell>
          <cell r="AX164" t="str">
            <v/>
          </cell>
          <cell r="AY164" t="str">
            <v/>
          </cell>
          <cell r="AZ164" t="str">
            <v/>
          </cell>
          <cell r="BA164" t="str">
            <v/>
          </cell>
          <cell r="BB164" t="str">
            <v/>
          </cell>
          <cell r="BC164" t="str">
            <v>Antwerp Repack (ANTW)</v>
          </cell>
          <cell r="BD164" t="str">
            <v/>
          </cell>
          <cell r="BE164" t="str">
            <v>BeLux</v>
          </cell>
          <cell r="BF164" t="str">
            <v/>
          </cell>
          <cell r="BG164" t="str">
            <v>PSS-19635</v>
          </cell>
          <cell r="BH164" t="str">
            <v>22021000</v>
          </cell>
          <cell r="BI164" t="str">
            <v>BE</v>
          </cell>
          <cell r="BJ164" t="str">
            <v/>
          </cell>
          <cell r="BK164" t="str">
            <v>ZD</v>
          </cell>
          <cell r="BL164" t="str">
            <v>56</v>
          </cell>
          <cell r="BM164">
            <v>2.2699999999999998E-2</v>
          </cell>
        </row>
        <row r="165">
          <cell r="A165">
            <v>284859</v>
          </cell>
          <cell r="B165" t="str">
            <v>2225</v>
          </cell>
          <cell r="C165" t="str">
            <v>FANTA EXOTIC BLIK 0.33L 4X6 SLEEK EURO</v>
          </cell>
          <cell r="D165" t="str">
            <v>FANTA EXOTIC BOITE 0.33L 4X6 SLEEK EURO</v>
          </cell>
          <cell r="E165" t="str">
            <v>Fanta</v>
          </cell>
          <cell r="F165" t="str">
            <v>Exotic</v>
          </cell>
          <cell r="G165" t="str">
            <v>SLEEKCAN</v>
          </cell>
          <cell r="H165" t="str">
            <v xml:space="preserve"> %</v>
          </cell>
          <cell r="I165" t="str">
            <v>4 x 6 x 0.33L</v>
          </cell>
          <cell r="J165" t="str">
            <v/>
          </cell>
          <cell r="K165">
            <v>24</v>
          </cell>
          <cell r="L165" t="str">
            <v>6% - 3%</v>
          </cell>
          <cell r="M165" t="str">
            <v>12</v>
          </cell>
          <cell r="N165" t="str">
            <v>M</v>
          </cell>
          <cell r="O165" t="str">
            <v>0</v>
          </cell>
          <cell r="P165">
            <v>0.33</v>
          </cell>
          <cell r="Q165" t="str">
            <v>5449000220981</v>
          </cell>
          <cell r="R165" t="str">
            <v>5.85 x 5.85 x 14.55</v>
          </cell>
          <cell r="S165">
            <v>0.33700000000000002</v>
          </cell>
          <cell r="T165">
            <v>0.34899999999999998</v>
          </cell>
          <cell r="U165">
            <v>0</v>
          </cell>
          <cell r="V165" t="str">
            <v>6 x 0.33L</v>
          </cell>
          <cell r="W165" t="str">
            <v>SHRINK</v>
          </cell>
          <cell r="X165" t="str">
            <v>5449000288660</v>
          </cell>
          <cell r="Y165" t="str">
            <v>17.55 x 11.7 x 14.55</v>
          </cell>
          <cell r="Z165">
            <v>2.0249999999999999</v>
          </cell>
          <cell r="AA165">
            <v>2.1040000000000001</v>
          </cell>
          <cell r="AB165">
            <v>0</v>
          </cell>
          <cell r="AC165" t="str">
            <v>4 x 6 x 0.33L</v>
          </cell>
          <cell r="AD165" t="str">
            <v>TRAY WITHOUT SHRINK</v>
          </cell>
          <cell r="AE165" t="str">
            <v>5449000288677</v>
          </cell>
          <cell r="AF165" t="str">
            <v>35.8 x 23.7 x 14.75</v>
          </cell>
          <cell r="AG165">
            <v>8.0980000000000008</v>
          </cell>
          <cell r="AH165">
            <v>8.4779999999999998</v>
          </cell>
          <cell r="AI165">
            <v>0</v>
          </cell>
          <cell r="AJ165">
            <v>10</v>
          </cell>
          <cell r="AK165">
            <v>9</v>
          </cell>
          <cell r="AL165">
            <v>90</v>
          </cell>
          <cell r="AM165">
            <v>1200</v>
          </cell>
          <cell r="AN165">
            <v>800</v>
          </cell>
          <cell r="AO165">
            <v>1467</v>
          </cell>
          <cell r="AP165">
            <v>728.82</v>
          </cell>
          <cell r="AQ165">
            <v>788.03700000000003</v>
          </cell>
          <cell r="AR165">
            <v>1.5</v>
          </cell>
          <cell r="AS165">
            <v>0</v>
          </cell>
          <cell r="AT165" t="str">
            <v>EURO CHEP</v>
          </cell>
          <cell r="AU165" t="str">
            <v>3383260015524</v>
          </cell>
          <cell r="AV165" t="str">
            <v/>
          </cell>
          <cell r="AW165" t="str">
            <v/>
          </cell>
          <cell r="AX165" t="str">
            <v/>
          </cell>
          <cell r="AY165" t="str">
            <v/>
          </cell>
          <cell r="AZ165" t="str">
            <v/>
          </cell>
          <cell r="BA165" t="str">
            <v/>
          </cell>
          <cell r="BB165" t="str">
            <v/>
          </cell>
          <cell r="BC165" t="str">
            <v>Trianval (TRIA)</v>
          </cell>
          <cell r="BD165" t="str">
            <v/>
          </cell>
          <cell r="BE165" t="str">
            <v>BeLux</v>
          </cell>
          <cell r="BF165" t="str">
            <v/>
          </cell>
          <cell r="BG165" t="str">
            <v>PSS-19634</v>
          </cell>
          <cell r="BH165" t="str">
            <v>22021000</v>
          </cell>
          <cell r="BI165" t="str">
            <v>BE</v>
          </cell>
          <cell r="BJ165" t="str">
            <v/>
          </cell>
          <cell r="BK165" t="str">
            <v>ZD</v>
          </cell>
          <cell r="BL165" t="str">
            <v>56</v>
          </cell>
          <cell r="BM165">
            <v>1.18E-2</v>
          </cell>
        </row>
        <row r="166">
          <cell r="A166">
            <v>284874</v>
          </cell>
          <cell r="B166" t="str">
            <v>6258</v>
          </cell>
          <cell r="C166" t="str">
            <v>COSTA MILK PODS 9G X200</v>
          </cell>
          <cell r="D166" t="str">
            <v>COSTA MILK PODS 9G X200</v>
          </cell>
          <cell r="E166" t="str">
            <v>Costa Milk</v>
          </cell>
          <cell r="F166" t="str">
            <v/>
          </cell>
          <cell r="G166" t="str">
            <v>POD</v>
          </cell>
          <cell r="H166" t="str">
            <v xml:space="preserve"> %</v>
          </cell>
          <cell r="I166" t="str">
            <v>1 x 200 x 9G</v>
          </cell>
          <cell r="J166" t="str">
            <v/>
          </cell>
          <cell r="K166">
            <v>200</v>
          </cell>
          <cell r="L166" t="str">
            <v>6% - 3%</v>
          </cell>
          <cell r="M166" t="str">
            <v>365</v>
          </cell>
          <cell r="N166" t="str">
            <v>D</v>
          </cell>
          <cell r="O166" t="str">
            <v>0</v>
          </cell>
          <cell r="P166" t="str">
            <v>0.009</v>
          </cell>
          <cell r="Q166" t="str">
            <v>n/a</v>
          </cell>
          <cell r="R166" t="str">
            <v>0.1 x 0.1 x 0.1</v>
          </cell>
          <cell r="S166">
            <v>8.9999999999999993E-3</v>
          </cell>
          <cell r="T166">
            <v>0</v>
          </cell>
          <cell r="U166">
            <v>0</v>
          </cell>
          <cell r="V166" t="str">
            <v>1 x 9G</v>
          </cell>
          <cell r="W166" t="str">
            <v>PODS</v>
          </cell>
          <cell r="X166" t="str">
            <v>n/a</v>
          </cell>
          <cell r="Y166" t="str">
            <v>0.1 x 0.1 x 0.1</v>
          </cell>
          <cell r="Z166">
            <v>8.9999999999999993E-3</v>
          </cell>
          <cell r="AA166">
            <v>0</v>
          </cell>
          <cell r="AB166">
            <v>0</v>
          </cell>
          <cell r="AC166" t="str">
            <v>200 x 9G</v>
          </cell>
          <cell r="AD166" t="str">
            <v>CARDBOARD</v>
          </cell>
          <cell r="AE166" t="str">
            <v/>
          </cell>
          <cell r="AF166" t="str">
            <v>23.5 x 14.1 x 18.5</v>
          </cell>
          <cell r="AG166">
            <v>1.8</v>
          </cell>
          <cell r="AH166">
            <v>2.11</v>
          </cell>
          <cell r="AI166">
            <v>0</v>
          </cell>
          <cell r="AJ166">
            <v>25</v>
          </cell>
          <cell r="AK166">
            <v>8</v>
          </cell>
          <cell r="AL166">
            <v>200</v>
          </cell>
          <cell r="AM166">
            <v>1200</v>
          </cell>
          <cell r="AN166">
            <v>800</v>
          </cell>
          <cell r="AO166">
            <v>1280</v>
          </cell>
          <cell r="AP166">
            <v>360</v>
          </cell>
          <cell r="AQ166">
            <v>447.2</v>
          </cell>
          <cell r="AR166">
            <v>1</v>
          </cell>
          <cell r="AS166">
            <v>0</v>
          </cell>
          <cell r="AT166" t="str">
            <v xml:space="preserve">EURO White </v>
          </cell>
          <cell r="AU166" t="str">
            <v>3383260015586</v>
          </cell>
          <cell r="AV166" t="str">
            <v/>
          </cell>
          <cell r="AW166" t="str">
            <v/>
          </cell>
          <cell r="AX166" t="str">
            <v/>
          </cell>
          <cell r="AY166" t="str">
            <v/>
          </cell>
          <cell r="AZ166" t="str">
            <v/>
          </cell>
          <cell r="BA166" t="str">
            <v/>
          </cell>
          <cell r="BB166" t="str">
            <v/>
          </cell>
          <cell r="BC166" t="str">
            <v>Friesland Drinks (FRIE)</v>
          </cell>
          <cell r="BD166" t="str">
            <v/>
          </cell>
          <cell r="BE166" t="str">
            <v>BeLux</v>
          </cell>
          <cell r="BF166" t="str">
            <v/>
          </cell>
          <cell r="BG166" t="str">
            <v>PSS-19414</v>
          </cell>
          <cell r="BH166" t="str">
            <v>04029110</v>
          </cell>
          <cell r="BI166" t="str">
            <v>BE</v>
          </cell>
          <cell r="BJ166" t="str">
            <v/>
          </cell>
          <cell r="BK166" t="str">
            <v>ZD</v>
          </cell>
          <cell r="BL166" t="str">
            <v>56</v>
          </cell>
          <cell r="BM166" t="str">
            <v/>
          </cell>
        </row>
        <row r="167">
          <cell r="A167">
            <v>284888</v>
          </cell>
          <cell r="B167" t="str">
            <v>6259</v>
          </cell>
          <cell r="C167" t="str">
            <v>NALU MELON SPLASH BLIK 0.25L 4X6</v>
          </cell>
          <cell r="D167" t="str">
            <v>NALU MELON SPLASH BOITE 0.25L 4X6</v>
          </cell>
          <cell r="E167" t="str">
            <v>Nalu</v>
          </cell>
          <cell r="F167" t="str">
            <v>Melon Splash</v>
          </cell>
          <cell r="G167" t="str">
            <v xml:space="preserve">SLIMCAN </v>
          </cell>
          <cell r="H167" t="str">
            <v xml:space="preserve"> %</v>
          </cell>
          <cell r="I167" t="str">
            <v>4 x 6 x 0.25L</v>
          </cell>
          <cell r="J167" t="str">
            <v/>
          </cell>
          <cell r="K167">
            <v>24</v>
          </cell>
          <cell r="L167" t="str">
            <v>6% - 3%</v>
          </cell>
          <cell r="M167" t="str">
            <v>24</v>
          </cell>
          <cell r="N167" t="str">
            <v>M</v>
          </cell>
          <cell r="O167" t="str">
            <v>0</v>
          </cell>
          <cell r="P167">
            <v>0.25</v>
          </cell>
          <cell r="Q167" t="str">
            <v>5060895741988</v>
          </cell>
          <cell r="R167" t="str">
            <v>5.35 x 5.35 x 13.43</v>
          </cell>
          <cell r="S167">
            <v>0.255</v>
          </cell>
          <cell r="T167">
            <v>0.26500000000000001</v>
          </cell>
          <cell r="U167">
            <v>0</v>
          </cell>
          <cell r="V167" t="str">
            <v>6 x 0.25L</v>
          </cell>
          <cell r="W167" t="str">
            <v>CARDBOARD</v>
          </cell>
          <cell r="X167" t="str">
            <v>5060895741995</v>
          </cell>
          <cell r="Y167" t="str">
            <v>15.9 x 10.6 x 13.55</v>
          </cell>
          <cell r="Z167">
            <v>1.528</v>
          </cell>
          <cell r="AA167">
            <v>1.6220000000000001</v>
          </cell>
          <cell r="AB167">
            <v>0</v>
          </cell>
          <cell r="AC167" t="str">
            <v>4 x 6 x 0.25L</v>
          </cell>
          <cell r="AD167" t="str">
            <v>TRAY OVER CARDBOARD</v>
          </cell>
          <cell r="AE167" t="str">
            <v>5060895742008</v>
          </cell>
          <cell r="AF167" t="str">
            <v>33.1 x 21.7 x 13.8</v>
          </cell>
          <cell r="AG167">
            <v>6.1120000000000001</v>
          </cell>
          <cell r="AH167">
            <v>6.5419999999999998</v>
          </cell>
          <cell r="AI167">
            <v>0</v>
          </cell>
          <cell r="AJ167">
            <v>16</v>
          </cell>
          <cell r="AK167">
            <v>10</v>
          </cell>
          <cell r="AL167">
            <v>160</v>
          </cell>
          <cell r="AM167">
            <v>1200</v>
          </cell>
          <cell r="AN167">
            <v>1000</v>
          </cell>
          <cell r="AO167">
            <v>1543</v>
          </cell>
          <cell r="AP167">
            <v>977.92</v>
          </cell>
          <cell r="AQ167">
            <v>1077.2349999999999</v>
          </cell>
          <cell r="AR167">
            <v>3</v>
          </cell>
          <cell r="AS167">
            <v>0</v>
          </cell>
          <cell r="AT167" t="str">
            <v>CHEP</v>
          </cell>
          <cell r="AU167" t="str">
            <v>5060895742015</v>
          </cell>
          <cell r="AV167" t="str">
            <v/>
          </cell>
          <cell r="AW167" t="str">
            <v>GHE</v>
          </cell>
          <cell r="AX167" t="str">
            <v/>
          </cell>
          <cell r="AY167" t="str">
            <v/>
          </cell>
          <cell r="AZ167" t="str">
            <v/>
          </cell>
          <cell r="BA167" t="str">
            <v/>
          </cell>
          <cell r="BB167" t="str">
            <v/>
          </cell>
          <cell r="BC167" t="str">
            <v/>
          </cell>
          <cell r="BD167" t="str">
            <v/>
          </cell>
          <cell r="BE167" t="str">
            <v>BeLux</v>
          </cell>
          <cell r="BF167" t="str">
            <v/>
          </cell>
          <cell r="BG167" t="str">
            <v>PSS-17429</v>
          </cell>
          <cell r="BH167" t="str">
            <v>22021000</v>
          </cell>
          <cell r="BI167" t="str">
            <v>BE</v>
          </cell>
          <cell r="BJ167" t="str">
            <v/>
          </cell>
          <cell r="BK167" t="str">
            <v>ZD</v>
          </cell>
          <cell r="BL167" t="str">
            <v>56</v>
          </cell>
          <cell r="BM167">
            <v>1.04E-2</v>
          </cell>
        </row>
        <row r="168">
          <cell r="A168">
            <v>284895</v>
          </cell>
          <cell r="B168" t="str">
            <v>2241</v>
          </cell>
          <cell r="C168" t="str">
            <v>COCA-COLA ZERO CHERRY BLIK 0.33L 4X6 SLEEK</v>
          </cell>
          <cell r="D168" t="str">
            <v>COCA-COLA ZERO CHERRY BOITE 0.33L 4X6 SLEEK</v>
          </cell>
          <cell r="E168" t="str">
            <v>Coca-Cola Zero</v>
          </cell>
          <cell r="F168" t="str">
            <v>Cherry</v>
          </cell>
          <cell r="G168" t="str">
            <v>SLEEKCAN</v>
          </cell>
          <cell r="H168" t="str">
            <v xml:space="preserve"> %</v>
          </cell>
          <cell r="I168" t="str">
            <v>4 x 6 x 0.33L</v>
          </cell>
          <cell r="J168" t="str">
            <v/>
          </cell>
          <cell r="K168">
            <v>24</v>
          </cell>
          <cell r="L168" t="str">
            <v>6% - 3%</v>
          </cell>
          <cell r="M168" t="str">
            <v>6</v>
          </cell>
          <cell r="N168" t="str">
            <v>M</v>
          </cell>
          <cell r="O168" t="str">
            <v>0</v>
          </cell>
          <cell r="P168">
            <v>0.33</v>
          </cell>
          <cell r="Q168" t="str">
            <v>5449000224699</v>
          </cell>
          <cell r="R168" t="str">
            <v>5.85 x 5.85 x 14.55</v>
          </cell>
          <cell r="S168">
            <v>0.32900000000000001</v>
          </cell>
          <cell r="T168">
            <v>0.34100000000000003</v>
          </cell>
          <cell r="U168">
            <v>0</v>
          </cell>
          <cell r="V168" t="str">
            <v>6 x 0.33L</v>
          </cell>
          <cell r="W168" t="str">
            <v>SHRINK</v>
          </cell>
          <cell r="X168" t="str">
            <v>5449000306081</v>
          </cell>
          <cell r="Y168" t="str">
            <v>17.55 x 11.7 x 14.55</v>
          </cell>
          <cell r="Z168">
            <v>1.976</v>
          </cell>
          <cell r="AA168">
            <v>2.0550000000000002</v>
          </cell>
          <cell r="AB168">
            <v>0</v>
          </cell>
          <cell r="AC168" t="str">
            <v>4 x 6 x 0.33L</v>
          </cell>
          <cell r="AD168" t="str">
            <v>TRAY WITHOUT SHRINK</v>
          </cell>
          <cell r="AE168" t="str">
            <v>5449000314932</v>
          </cell>
          <cell r="AF168" t="str">
            <v>35.8 x 23.7 x 14.75</v>
          </cell>
          <cell r="AG168">
            <v>7.9039999999999999</v>
          </cell>
          <cell r="AH168">
            <v>8.2829999999999995</v>
          </cell>
          <cell r="AI168">
            <v>0</v>
          </cell>
          <cell r="AJ168">
            <v>13</v>
          </cell>
          <cell r="AK168">
            <v>10</v>
          </cell>
          <cell r="AL168">
            <v>130</v>
          </cell>
          <cell r="AM168">
            <v>1200</v>
          </cell>
          <cell r="AN168">
            <v>1000</v>
          </cell>
          <cell r="AO168">
            <v>1638</v>
          </cell>
          <cell r="AP168">
            <v>1027.52</v>
          </cell>
          <cell r="AQ168">
            <v>1107.1510000000001</v>
          </cell>
          <cell r="AR168">
            <v>3</v>
          </cell>
          <cell r="AS168">
            <v>0</v>
          </cell>
          <cell r="AT168" t="str">
            <v>CHEP</v>
          </cell>
          <cell r="AU168" t="str">
            <v>5449000720719</v>
          </cell>
          <cell r="AV168" t="str">
            <v/>
          </cell>
          <cell r="AW168" t="str">
            <v>GHE</v>
          </cell>
          <cell r="AX168" t="str">
            <v/>
          </cell>
          <cell r="AY168" t="str">
            <v/>
          </cell>
          <cell r="AZ168" t="str">
            <v/>
          </cell>
          <cell r="BA168" t="str">
            <v/>
          </cell>
          <cell r="BB168" t="str">
            <v/>
          </cell>
          <cell r="BC168" t="str">
            <v/>
          </cell>
          <cell r="BD168" t="str">
            <v/>
          </cell>
          <cell r="BE168" t="str">
            <v>BeLux</v>
          </cell>
          <cell r="BF168" t="str">
            <v/>
          </cell>
          <cell r="BG168" t="str">
            <v xml:space="preserve">PSS - 18120 </v>
          </cell>
          <cell r="BH168" t="str">
            <v>22021000</v>
          </cell>
          <cell r="BI168" t="str">
            <v>BE</v>
          </cell>
          <cell r="BJ168" t="str">
            <v/>
          </cell>
          <cell r="BK168" t="str">
            <v>ZD</v>
          </cell>
          <cell r="BL168" t="str">
            <v>56</v>
          </cell>
          <cell r="BM168">
            <v>1.18E-2</v>
          </cell>
        </row>
        <row r="169">
          <cell r="A169">
            <v>284896</v>
          </cell>
          <cell r="B169" t="str">
            <v>2240</v>
          </cell>
          <cell r="C169" t="str">
            <v>COCA-COLA CHERRY BLIK 0.33L 4X6 SLEEK</v>
          </cell>
          <cell r="D169" t="str">
            <v>COCA-COLA CHERRY BOITE 0.33L 4X6 SLEEK</v>
          </cell>
          <cell r="E169" t="str">
            <v>Coca-Cola</v>
          </cell>
          <cell r="F169" t="str">
            <v>Cherry</v>
          </cell>
          <cell r="G169" t="str">
            <v>SLEEKCAN</v>
          </cell>
          <cell r="H169" t="str">
            <v xml:space="preserve"> %</v>
          </cell>
          <cell r="I169" t="str">
            <v>4 x 6 x 0.33L</v>
          </cell>
          <cell r="J169" t="str">
            <v/>
          </cell>
          <cell r="K169">
            <v>24</v>
          </cell>
          <cell r="L169" t="str">
            <v>6% - 3%</v>
          </cell>
          <cell r="M169" t="str">
            <v>12</v>
          </cell>
          <cell r="N169" t="str">
            <v>M</v>
          </cell>
          <cell r="O169" t="str">
            <v>0</v>
          </cell>
          <cell r="P169">
            <v>0.33</v>
          </cell>
          <cell r="Q169" t="str">
            <v>5449000214843</v>
          </cell>
          <cell r="R169" t="str">
            <v>5.85 x 5.85 x 14.55</v>
          </cell>
          <cell r="S169">
            <v>0.34399999999999997</v>
          </cell>
          <cell r="T169">
            <v>0.35599999999999998</v>
          </cell>
          <cell r="U169">
            <v>0</v>
          </cell>
          <cell r="V169" t="str">
            <v>6 x 0.33L</v>
          </cell>
          <cell r="W169" t="str">
            <v>SHRINK</v>
          </cell>
          <cell r="X169" t="str">
            <v>5449000287489</v>
          </cell>
          <cell r="Y169" t="str">
            <v>17.55 x 11.7 x 14.55</v>
          </cell>
          <cell r="Z169">
            <v>2.0619999999999998</v>
          </cell>
          <cell r="AA169">
            <v>2.141</v>
          </cell>
          <cell r="AB169">
            <v>0</v>
          </cell>
          <cell r="AC169" t="str">
            <v>4 x 6 x 0.33L</v>
          </cell>
          <cell r="AD169" t="str">
            <v>TRAY WITHOUT SHRINK</v>
          </cell>
          <cell r="AE169" t="str">
            <v>5449000314925</v>
          </cell>
          <cell r="AF169" t="str">
            <v>35.8 x 23.7 x 14.75</v>
          </cell>
          <cell r="AG169">
            <v>8.2479999999999993</v>
          </cell>
          <cell r="AH169">
            <v>8.6280000000000001</v>
          </cell>
          <cell r="AI169">
            <v>0</v>
          </cell>
          <cell r="AJ169">
            <v>13</v>
          </cell>
          <cell r="AK169">
            <v>10</v>
          </cell>
          <cell r="AL169">
            <v>130</v>
          </cell>
          <cell r="AM169">
            <v>1200</v>
          </cell>
          <cell r="AN169">
            <v>1000</v>
          </cell>
          <cell r="AO169">
            <v>1638</v>
          </cell>
          <cell r="AP169">
            <v>1072.24</v>
          </cell>
          <cell r="AQ169">
            <v>1151.9380000000001</v>
          </cell>
          <cell r="AR169">
            <v>3</v>
          </cell>
          <cell r="AS169">
            <v>0</v>
          </cell>
          <cell r="AT169" t="str">
            <v>CHEP</v>
          </cell>
          <cell r="AU169" t="str">
            <v>5449000720702</v>
          </cell>
          <cell r="AV169" t="str">
            <v/>
          </cell>
          <cell r="AW169" t="str">
            <v>GHE</v>
          </cell>
          <cell r="AX169" t="str">
            <v/>
          </cell>
          <cell r="AY169" t="str">
            <v>DON</v>
          </cell>
          <cell r="AZ169" t="str">
            <v/>
          </cell>
          <cell r="BA169" t="str">
            <v/>
          </cell>
          <cell r="BB169" t="str">
            <v/>
          </cell>
          <cell r="BC169" t="str">
            <v/>
          </cell>
          <cell r="BD169" t="str">
            <v/>
          </cell>
          <cell r="BE169" t="str">
            <v>BeLux</v>
          </cell>
          <cell r="BF169" t="str">
            <v/>
          </cell>
          <cell r="BG169" t="str">
            <v xml:space="preserve">PSS - 18120 </v>
          </cell>
          <cell r="BH169" t="str">
            <v>22021000</v>
          </cell>
          <cell r="BI169" t="str">
            <v>BE</v>
          </cell>
          <cell r="BJ169" t="str">
            <v/>
          </cell>
          <cell r="BK169" t="str">
            <v>ZD</v>
          </cell>
          <cell r="BL169" t="str">
            <v>56</v>
          </cell>
          <cell r="BM169">
            <v>1.18E-2</v>
          </cell>
        </row>
        <row r="170">
          <cell r="A170">
            <v>284907</v>
          </cell>
          <cell r="B170" t="str">
            <v>2242</v>
          </cell>
          <cell r="C170" t="str">
            <v>COCA-COLA ZERO LEMON BLIK 0.33L 4X6 SLEEK</v>
          </cell>
          <cell r="D170" t="str">
            <v>COCA-COLA ZERO LEMON BOITE 0.33L 4X6 SLEEK</v>
          </cell>
          <cell r="E170" t="str">
            <v>Coca-Cola Zero</v>
          </cell>
          <cell r="F170" t="str">
            <v>Lemon</v>
          </cell>
          <cell r="G170" t="str">
            <v>SLEEKCAN</v>
          </cell>
          <cell r="H170" t="str">
            <v xml:space="preserve"> %</v>
          </cell>
          <cell r="I170" t="str">
            <v>4 x 6 x 0.33L</v>
          </cell>
          <cell r="J170" t="str">
            <v/>
          </cell>
          <cell r="K170">
            <v>24</v>
          </cell>
          <cell r="L170" t="str">
            <v>6% - 3%</v>
          </cell>
          <cell r="M170" t="str">
            <v>6</v>
          </cell>
          <cell r="N170" t="str">
            <v>M</v>
          </cell>
          <cell r="O170" t="str">
            <v>0</v>
          </cell>
          <cell r="P170">
            <v>0.33</v>
          </cell>
          <cell r="Q170" t="str">
            <v>5449000227041</v>
          </cell>
          <cell r="R170" t="str">
            <v>5.85 x 5.85 x 14.55</v>
          </cell>
          <cell r="S170">
            <v>0.32900000000000001</v>
          </cell>
          <cell r="T170">
            <v>0.34100000000000003</v>
          </cell>
          <cell r="U170">
            <v>0</v>
          </cell>
          <cell r="V170" t="str">
            <v>6 x 0.33L</v>
          </cell>
          <cell r="W170" t="str">
            <v>SHRINK</v>
          </cell>
          <cell r="X170" t="str">
            <v>5449000227584</v>
          </cell>
          <cell r="Y170" t="str">
            <v>17.55 x 11.7 x 14.55</v>
          </cell>
          <cell r="Z170">
            <v>1.976</v>
          </cell>
          <cell r="AA170">
            <v>2.0550000000000002</v>
          </cell>
          <cell r="AB170">
            <v>0</v>
          </cell>
          <cell r="AC170" t="str">
            <v>4 x 6 x 0.33L</v>
          </cell>
          <cell r="AD170" t="str">
            <v>TRAY WITHOUT SHRINK</v>
          </cell>
          <cell r="AE170" t="str">
            <v>5449000314949</v>
          </cell>
          <cell r="AF170" t="str">
            <v>35.8 x 23.7 x 14.75</v>
          </cell>
          <cell r="AG170">
            <v>7.9029999999999996</v>
          </cell>
          <cell r="AH170">
            <v>8.282</v>
          </cell>
          <cell r="AI170">
            <v>0</v>
          </cell>
          <cell r="AJ170">
            <v>13</v>
          </cell>
          <cell r="AK170">
            <v>10</v>
          </cell>
          <cell r="AL170">
            <v>130</v>
          </cell>
          <cell r="AM170">
            <v>1200</v>
          </cell>
          <cell r="AN170">
            <v>1000</v>
          </cell>
          <cell r="AO170">
            <v>1638</v>
          </cell>
          <cell r="AP170">
            <v>1027.3900000000001</v>
          </cell>
          <cell r="AQ170">
            <v>1106.9860000000001</v>
          </cell>
          <cell r="AR170">
            <v>3</v>
          </cell>
          <cell r="AS170">
            <v>0</v>
          </cell>
          <cell r="AT170" t="str">
            <v>CHEP</v>
          </cell>
          <cell r="AU170" t="str">
            <v>5449000720726</v>
          </cell>
          <cell r="AV170" t="str">
            <v/>
          </cell>
          <cell r="AW170" t="str">
            <v>GHE</v>
          </cell>
          <cell r="AX170" t="str">
            <v/>
          </cell>
          <cell r="AY170" t="str">
            <v/>
          </cell>
          <cell r="AZ170" t="str">
            <v/>
          </cell>
          <cell r="BA170" t="str">
            <v/>
          </cell>
          <cell r="BB170" t="str">
            <v/>
          </cell>
          <cell r="BC170" t="str">
            <v/>
          </cell>
          <cell r="BD170" t="str">
            <v/>
          </cell>
          <cell r="BE170" t="str">
            <v>BeLux</v>
          </cell>
          <cell r="BF170" t="str">
            <v/>
          </cell>
          <cell r="BG170" t="str">
            <v xml:space="preserve">PSS - 18120 </v>
          </cell>
          <cell r="BH170" t="str">
            <v>22021000</v>
          </cell>
          <cell r="BI170" t="str">
            <v>BE</v>
          </cell>
          <cell r="BJ170" t="str">
            <v/>
          </cell>
          <cell r="BK170" t="str">
            <v>ZD</v>
          </cell>
          <cell r="BL170" t="str">
            <v>56</v>
          </cell>
          <cell r="BM170">
            <v>1.18E-2</v>
          </cell>
        </row>
        <row r="171">
          <cell r="A171">
            <v>284908</v>
          </cell>
          <cell r="B171" t="str">
            <v>6260</v>
          </cell>
          <cell r="C171" t="str">
            <v>ROUTIN 1883 SYRUP CARAMEL GLASS BOTTLE 1.00L X1</v>
          </cell>
          <cell r="D171" t="str">
            <v>ROUTIN 1883 SYRUP CARAMEL GLASS BOTTLE 1.00L X1</v>
          </cell>
          <cell r="E171" t="str">
            <v>Routin 1883 Syrup</v>
          </cell>
          <cell r="F171" t="str">
            <v xml:space="preserve">Caramel </v>
          </cell>
          <cell r="G171" t="str">
            <v>NON REF. GLASS</v>
          </cell>
          <cell r="H171" t="str">
            <v xml:space="preserve"> %</v>
          </cell>
          <cell r="I171" t="str">
            <v>1 x 1L</v>
          </cell>
          <cell r="J171" t="str">
            <v/>
          </cell>
          <cell r="K171">
            <v>1</v>
          </cell>
          <cell r="L171" t="str">
            <v>6% - 3%</v>
          </cell>
          <cell r="M171" t="str">
            <v>1095</v>
          </cell>
          <cell r="N171" t="str">
            <v>D</v>
          </cell>
          <cell r="O171" t="str">
            <v>0</v>
          </cell>
          <cell r="P171">
            <v>1</v>
          </cell>
          <cell r="Q171" t="str">
            <v>0612511171706</v>
          </cell>
          <cell r="R171" t="str">
            <v>7.7 x 7.7 x 32</v>
          </cell>
          <cell r="S171">
            <v>1</v>
          </cell>
          <cell r="T171">
            <v>1.768</v>
          </cell>
          <cell r="U171">
            <v>0</v>
          </cell>
          <cell r="V171" t="str">
            <v>1 x 1L</v>
          </cell>
          <cell r="W171" t="str">
            <v>NON REF. GLASS</v>
          </cell>
          <cell r="X171" t="str">
            <v>0612511171706</v>
          </cell>
          <cell r="Y171" t="str">
            <v>7.7 x 7.7 x 32</v>
          </cell>
          <cell r="Z171">
            <v>1</v>
          </cell>
          <cell r="AA171">
            <v>1.768</v>
          </cell>
          <cell r="AB171">
            <v>0</v>
          </cell>
          <cell r="AC171" t="str">
            <v>1 x 1L</v>
          </cell>
          <cell r="AD171" t="str">
            <v>CARDBOARD</v>
          </cell>
          <cell r="AE171" t="str">
            <v>0612511171706</v>
          </cell>
          <cell r="AF171" t="str">
            <v>7.7 x 7.7 x 32</v>
          </cell>
          <cell r="AG171">
            <v>1</v>
          </cell>
          <cell r="AH171">
            <v>1.768</v>
          </cell>
          <cell r="AI171">
            <v>0</v>
          </cell>
          <cell r="AJ171">
            <v>150</v>
          </cell>
          <cell r="AK171">
            <v>3</v>
          </cell>
          <cell r="AL171">
            <v>450</v>
          </cell>
          <cell r="AM171">
            <v>1200</v>
          </cell>
          <cell r="AN171">
            <v>800</v>
          </cell>
          <cell r="AO171">
            <v>1122</v>
          </cell>
          <cell r="AP171">
            <v>450</v>
          </cell>
          <cell r="AQ171">
            <v>906.46</v>
          </cell>
          <cell r="AR171">
            <v>1</v>
          </cell>
          <cell r="AS171">
            <v>0</v>
          </cell>
          <cell r="AT171" t="str">
            <v xml:space="preserve">EURO White </v>
          </cell>
          <cell r="AU171" t="str">
            <v>80612512717176</v>
          </cell>
          <cell r="AV171" t="str">
            <v/>
          </cell>
          <cell r="AW171" t="str">
            <v/>
          </cell>
          <cell r="AX171" t="str">
            <v/>
          </cell>
          <cell r="AY171" t="str">
            <v/>
          </cell>
          <cell r="AZ171" t="str">
            <v/>
          </cell>
          <cell r="BA171" t="str">
            <v/>
          </cell>
          <cell r="BB171" t="str">
            <v/>
          </cell>
          <cell r="BC171" t="str">
            <v>Kahls (KAHL)</v>
          </cell>
          <cell r="BD171" t="str">
            <v/>
          </cell>
          <cell r="BE171" t="str">
            <v>BeLux</v>
          </cell>
          <cell r="BF171" t="str">
            <v/>
          </cell>
          <cell r="BG171" t="str">
            <v>PSS-19258</v>
          </cell>
          <cell r="BH171" t="str">
            <v>21069059</v>
          </cell>
          <cell r="BI171" t="str">
            <v>FR</v>
          </cell>
          <cell r="BJ171" t="str">
            <v/>
          </cell>
          <cell r="BK171" t="str">
            <v>ZD</v>
          </cell>
          <cell r="BL171" t="str">
            <v>56</v>
          </cell>
          <cell r="BM171" t="str">
            <v/>
          </cell>
        </row>
        <row r="172">
          <cell r="A172">
            <v>284922</v>
          </cell>
          <cell r="B172" t="str">
            <v>6261</v>
          </cell>
          <cell r="C172" t="str">
            <v>ROUTIN 1883 SYRUP ROASTED HAZELNUT GLASS BOTTLE 1.00L X1</v>
          </cell>
          <cell r="D172" t="str">
            <v>ROUTIN 1883 SYRUP ROASTED HAZELNUT GLASS BOTTLE 1.00L X1</v>
          </cell>
          <cell r="E172" t="str">
            <v>Routin 1883 Syrup</v>
          </cell>
          <cell r="F172" t="str">
            <v>Roasted Hazelnut</v>
          </cell>
          <cell r="G172" t="str">
            <v>NON REF. GLASS</v>
          </cell>
          <cell r="H172" t="str">
            <v xml:space="preserve"> %</v>
          </cell>
          <cell r="I172" t="str">
            <v>1 x 1L</v>
          </cell>
          <cell r="J172" t="str">
            <v/>
          </cell>
          <cell r="K172">
            <v>1</v>
          </cell>
          <cell r="L172" t="str">
            <v>6% - 3%</v>
          </cell>
          <cell r="M172" t="str">
            <v>1095</v>
          </cell>
          <cell r="N172" t="str">
            <v>D</v>
          </cell>
          <cell r="O172" t="str">
            <v>0</v>
          </cell>
          <cell r="P172">
            <v>1</v>
          </cell>
          <cell r="Q172" t="str">
            <v>0612511171904</v>
          </cell>
          <cell r="R172" t="str">
            <v>7.7 x 7.7 x 32</v>
          </cell>
          <cell r="S172">
            <v>1</v>
          </cell>
          <cell r="T172">
            <v>1.7629999999999999</v>
          </cell>
          <cell r="U172">
            <v>0</v>
          </cell>
          <cell r="V172" t="str">
            <v>1 x 1L</v>
          </cell>
          <cell r="W172" t="str">
            <v>NON REF. GLASS</v>
          </cell>
          <cell r="X172" t="str">
            <v>0612511171904</v>
          </cell>
          <cell r="Y172" t="str">
            <v>7.7 x 7.7 x 32</v>
          </cell>
          <cell r="Z172">
            <v>1</v>
          </cell>
          <cell r="AA172">
            <v>1.7629999999999999</v>
          </cell>
          <cell r="AB172">
            <v>0</v>
          </cell>
          <cell r="AC172" t="str">
            <v>1 x 1L</v>
          </cell>
          <cell r="AD172" t="str">
            <v>CARDBOARD</v>
          </cell>
          <cell r="AE172" t="str">
            <v>0612511171904</v>
          </cell>
          <cell r="AF172" t="str">
            <v>7.7 x 7.7 x 32</v>
          </cell>
          <cell r="AG172">
            <v>1</v>
          </cell>
          <cell r="AH172">
            <v>1.7629999999999999</v>
          </cell>
          <cell r="AI172">
            <v>0</v>
          </cell>
          <cell r="AJ172">
            <v>150</v>
          </cell>
          <cell r="AK172">
            <v>3</v>
          </cell>
          <cell r="AL172">
            <v>450</v>
          </cell>
          <cell r="AM172">
            <v>1200</v>
          </cell>
          <cell r="AN172">
            <v>800</v>
          </cell>
          <cell r="AO172">
            <v>1122</v>
          </cell>
          <cell r="AP172">
            <v>450</v>
          </cell>
          <cell r="AQ172">
            <v>906.46</v>
          </cell>
          <cell r="AR172">
            <v>1</v>
          </cell>
          <cell r="AS172">
            <v>0</v>
          </cell>
          <cell r="AT172" t="str">
            <v xml:space="preserve">EURO White </v>
          </cell>
          <cell r="AU172" t="str">
            <v>80612512717190</v>
          </cell>
          <cell r="AV172" t="str">
            <v/>
          </cell>
          <cell r="AW172" t="str">
            <v/>
          </cell>
          <cell r="AX172" t="str">
            <v/>
          </cell>
          <cell r="AY172" t="str">
            <v/>
          </cell>
          <cell r="AZ172" t="str">
            <v/>
          </cell>
          <cell r="BA172" t="str">
            <v/>
          </cell>
          <cell r="BB172" t="str">
            <v/>
          </cell>
          <cell r="BC172" t="str">
            <v>Kahls (KAHL)</v>
          </cell>
          <cell r="BD172" t="str">
            <v/>
          </cell>
          <cell r="BE172" t="str">
            <v>BeLux</v>
          </cell>
          <cell r="BF172" t="str">
            <v/>
          </cell>
          <cell r="BG172" t="str">
            <v>PSS-19258</v>
          </cell>
          <cell r="BH172" t="str">
            <v>21069059</v>
          </cell>
          <cell r="BI172" t="str">
            <v>FR</v>
          </cell>
          <cell r="BJ172" t="str">
            <v/>
          </cell>
          <cell r="BK172" t="str">
            <v>ZD</v>
          </cell>
          <cell r="BL172" t="str">
            <v>56</v>
          </cell>
          <cell r="BM172" t="str">
            <v/>
          </cell>
        </row>
        <row r="173">
          <cell r="A173">
            <v>284923</v>
          </cell>
          <cell r="B173" t="str">
            <v>6262</v>
          </cell>
          <cell r="C173" t="str">
            <v>ROUTIN 1883 SYRUP VANILLA GLASS BOTTLE 1.00L X1</v>
          </cell>
          <cell r="D173" t="str">
            <v>ROUTIN 1883 SYRUP VANILLA GLASS BOTTLE 1.00L X1</v>
          </cell>
          <cell r="E173" t="str">
            <v>Routin 1883 Syrup</v>
          </cell>
          <cell r="F173" t="str">
            <v>Vanilla</v>
          </cell>
          <cell r="G173" t="str">
            <v>NON REF. GLASS</v>
          </cell>
          <cell r="H173" t="str">
            <v xml:space="preserve"> %</v>
          </cell>
          <cell r="I173" t="str">
            <v>1 x 1L</v>
          </cell>
          <cell r="J173" t="str">
            <v/>
          </cell>
          <cell r="K173">
            <v>1</v>
          </cell>
          <cell r="L173" t="str">
            <v>6% - 3%</v>
          </cell>
          <cell r="M173" t="str">
            <v>1095</v>
          </cell>
          <cell r="N173" t="str">
            <v>D</v>
          </cell>
          <cell r="O173" t="str">
            <v>0</v>
          </cell>
          <cell r="P173">
            <v>1</v>
          </cell>
          <cell r="Q173" t="str">
            <v>0612511171607</v>
          </cell>
          <cell r="R173" t="str">
            <v>7.7 x 7.7 x 32</v>
          </cell>
          <cell r="S173">
            <v>1</v>
          </cell>
          <cell r="T173">
            <v>1.766</v>
          </cell>
          <cell r="U173">
            <v>0</v>
          </cell>
          <cell r="V173" t="str">
            <v>1 x 1L</v>
          </cell>
          <cell r="W173" t="str">
            <v>NON REF. GLASS</v>
          </cell>
          <cell r="X173" t="str">
            <v>0612511171607</v>
          </cell>
          <cell r="Y173" t="str">
            <v>7.7 x 7.7 x 32</v>
          </cell>
          <cell r="Z173">
            <v>1</v>
          </cell>
          <cell r="AA173">
            <v>1.766</v>
          </cell>
          <cell r="AB173">
            <v>0</v>
          </cell>
          <cell r="AC173" t="str">
            <v>1 x 1L</v>
          </cell>
          <cell r="AD173" t="str">
            <v>CARDBOARD</v>
          </cell>
          <cell r="AE173" t="str">
            <v>0612511171607</v>
          </cell>
          <cell r="AF173" t="str">
            <v>7.7 x 7.7 x 32</v>
          </cell>
          <cell r="AG173">
            <v>1</v>
          </cell>
          <cell r="AH173">
            <v>1.766</v>
          </cell>
          <cell r="AI173">
            <v>0</v>
          </cell>
          <cell r="AJ173">
            <v>150</v>
          </cell>
          <cell r="AK173">
            <v>3</v>
          </cell>
          <cell r="AL173">
            <v>450</v>
          </cell>
          <cell r="AM173">
            <v>1200</v>
          </cell>
          <cell r="AN173">
            <v>800</v>
          </cell>
          <cell r="AO173">
            <v>1122</v>
          </cell>
          <cell r="AP173">
            <v>450</v>
          </cell>
          <cell r="AQ173">
            <v>906.46</v>
          </cell>
          <cell r="AR173">
            <v>1</v>
          </cell>
          <cell r="AS173">
            <v>0</v>
          </cell>
          <cell r="AT173" t="str">
            <v xml:space="preserve">EURO White </v>
          </cell>
          <cell r="AU173" t="str">
            <v>80612512717169</v>
          </cell>
          <cell r="AV173" t="str">
            <v/>
          </cell>
          <cell r="AW173" t="str">
            <v/>
          </cell>
          <cell r="AX173" t="str">
            <v/>
          </cell>
          <cell r="AY173" t="str">
            <v/>
          </cell>
          <cell r="AZ173" t="str">
            <v/>
          </cell>
          <cell r="BA173" t="str">
            <v/>
          </cell>
          <cell r="BB173" t="str">
            <v/>
          </cell>
          <cell r="BC173" t="str">
            <v>Kahls (KAHL)</v>
          </cell>
          <cell r="BD173" t="str">
            <v/>
          </cell>
          <cell r="BE173" t="str">
            <v>BeLux</v>
          </cell>
          <cell r="BF173" t="str">
            <v/>
          </cell>
          <cell r="BG173" t="str">
            <v>PSS-19258</v>
          </cell>
          <cell r="BH173" t="str">
            <v>21069059</v>
          </cell>
          <cell r="BI173" t="str">
            <v>FR</v>
          </cell>
          <cell r="BJ173" t="str">
            <v/>
          </cell>
          <cell r="BK173" t="str">
            <v>ZD</v>
          </cell>
          <cell r="BL173" t="str">
            <v>56</v>
          </cell>
          <cell r="BM173" t="str">
            <v/>
          </cell>
        </row>
        <row r="174">
          <cell r="A174">
            <v>284995</v>
          </cell>
          <cell r="B174" t="str">
            <v>2257</v>
          </cell>
          <cell r="C174" t="str">
            <v>SPRITE BLIK 0.33L 2X15 SLEEK 10 LAYERS</v>
          </cell>
          <cell r="D174" t="str">
            <v>SPRITE BOITE 0.33L 2X15 SLEEK 10 LAYERS</v>
          </cell>
          <cell r="E174" t="str">
            <v>Sprite</v>
          </cell>
          <cell r="F174" t="str">
            <v/>
          </cell>
          <cell r="G174" t="str">
            <v>SLEEKCAN</v>
          </cell>
          <cell r="H174" t="str">
            <v xml:space="preserve"> %</v>
          </cell>
          <cell r="I174" t="str">
            <v>2 x 15 x 0.33L</v>
          </cell>
          <cell r="J174" t="str">
            <v/>
          </cell>
          <cell r="K174">
            <v>30</v>
          </cell>
          <cell r="L174" t="str">
            <v>6% - 3%</v>
          </cell>
          <cell r="M174" t="str">
            <v>12</v>
          </cell>
          <cell r="N174" t="str">
            <v>M</v>
          </cell>
          <cell r="O174" t="str">
            <v>0</v>
          </cell>
          <cell r="P174">
            <v>0.33</v>
          </cell>
          <cell r="Q174" t="str">
            <v>5449000214775</v>
          </cell>
          <cell r="R174" t="str">
            <v>5.85 x 5.85 x 14.55</v>
          </cell>
          <cell r="S174">
            <v>0.33800000000000002</v>
          </cell>
          <cell r="T174">
            <v>0.35</v>
          </cell>
          <cell r="U174">
            <v>0</v>
          </cell>
          <cell r="V174" t="str">
            <v>15 x 0.33L</v>
          </cell>
          <cell r="W174" t="str">
            <v>SHRINK</v>
          </cell>
          <cell r="X174" t="str">
            <v>5449000289087</v>
          </cell>
          <cell r="Y174" t="str">
            <v>29.25 x 17.55 x 14.7</v>
          </cell>
          <cell r="Z174">
            <v>5.0670000000000002</v>
          </cell>
          <cell r="AA174">
            <v>5.28</v>
          </cell>
          <cell r="AB174">
            <v>0</v>
          </cell>
          <cell r="AC174" t="str">
            <v>2 x 15 x 0.33L</v>
          </cell>
          <cell r="AD174" t="str">
            <v>SHRINKWRAP OVER SHRINKWRAP</v>
          </cell>
          <cell r="AE174" t="str">
            <v>5449000288462</v>
          </cell>
          <cell r="AF174" t="str">
            <v>35.1 x 29.25 x 14.7</v>
          </cell>
          <cell r="AG174">
            <v>10.134</v>
          </cell>
          <cell r="AH174">
            <v>10.57</v>
          </cell>
          <cell r="AI174">
            <v>0</v>
          </cell>
          <cell r="AJ174">
            <v>11</v>
          </cell>
          <cell r="AK174">
            <v>10</v>
          </cell>
          <cell r="AL174">
            <v>110</v>
          </cell>
          <cell r="AM174">
            <v>1200</v>
          </cell>
          <cell r="AN174">
            <v>1000</v>
          </cell>
          <cell r="AO174">
            <v>1611</v>
          </cell>
          <cell r="AP174">
            <v>1114.74</v>
          </cell>
          <cell r="AQ174">
            <v>1189.02</v>
          </cell>
          <cell r="AR174">
            <v>3</v>
          </cell>
          <cell r="AS174">
            <v>0</v>
          </cell>
          <cell r="AT174" t="str">
            <v>Industrial IPP</v>
          </cell>
          <cell r="AU174" t="str">
            <v>5449000720986</v>
          </cell>
          <cell r="AV174" t="str">
            <v/>
          </cell>
          <cell r="AW174" t="str">
            <v>GHE</v>
          </cell>
          <cell r="AX174" t="str">
            <v/>
          </cell>
          <cell r="AY174" t="str">
            <v/>
          </cell>
          <cell r="AZ174" t="str">
            <v/>
          </cell>
          <cell r="BA174" t="str">
            <v/>
          </cell>
          <cell r="BB174" t="str">
            <v/>
          </cell>
          <cell r="BC174" t="str">
            <v/>
          </cell>
          <cell r="BD174" t="str">
            <v/>
          </cell>
          <cell r="BE174" t="str">
            <v>BeLux</v>
          </cell>
          <cell r="BF174" t="str">
            <v/>
          </cell>
          <cell r="BG174" t="str">
            <v xml:space="preserve">PSS-19692  </v>
          </cell>
          <cell r="BH174" t="str">
            <v>22021000</v>
          </cell>
          <cell r="BI174" t="str">
            <v>BE</v>
          </cell>
          <cell r="BJ174" t="str">
            <v/>
          </cell>
          <cell r="BK174" t="str">
            <v>ZD</v>
          </cell>
          <cell r="BL174" t="str">
            <v>56</v>
          </cell>
          <cell r="BM174">
            <v>1.18E-2</v>
          </cell>
        </row>
        <row r="175">
          <cell r="A175">
            <v>284996</v>
          </cell>
          <cell r="B175" t="str">
            <v>2260</v>
          </cell>
          <cell r="C175" t="str">
            <v>COCA-COLA LIGHT BLIK 0.33L 2X15 SLEEK 10 LAYERS</v>
          </cell>
          <cell r="D175" t="str">
            <v>COCA-COLA LIGHT BOITE 0.33L 2X15 SLEEK 10 LAYERS</v>
          </cell>
          <cell r="E175" t="str">
            <v>Coca-Cola Light</v>
          </cell>
          <cell r="F175" t="str">
            <v/>
          </cell>
          <cell r="G175" t="str">
            <v>SLEEKCAN</v>
          </cell>
          <cell r="H175" t="str">
            <v xml:space="preserve"> %</v>
          </cell>
          <cell r="I175" t="str">
            <v>2 x 15 x 0.33L</v>
          </cell>
          <cell r="J175" t="str">
            <v/>
          </cell>
          <cell r="K175">
            <v>30</v>
          </cell>
          <cell r="L175" t="str">
            <v>6% - 3%</v>
          </cell>
          <cell r="M175" t="str">
            <v>6</v>
          </cell>
          <cell r="N175" t="str">
            <v>M</v>
          </cell>
          <cell r="O175" t="str">
            <v>0</v>
          </cell>
          <cell r="P175">
            <v>0.33</v>
          </cell>
          <cell r="Q175" t="str">
            <v>5449000214812</v>
          </cell>
          <cell r="R175" t="str">
            <v>5.85 x 5.85 x 14.55</v>
          </cell>
          <cell r="S175">
            <v>0.32900000000000001</v>
          </cell>
          <cell r="T175">
            <v>0.34100000000000003</v>
          </cell>
          <cell r="U175">
            <v>0</v>
          </cell>
          <cell r="V175" t="str">
            <v>15 x 0.33L</v>
          </cell>
          <cell r="W175" t="str">
            <v>SHRINK</v>
          </cell>
          <cell r="X175" t="str">
            <v>5449000288608</v>
          </cell>
          <cell r="Y175" t="str">
            <v>29.25 x 17.55 x 14.7</v>
          </cell>
          <cell r="Z175">
            <v>4.9390000000000001</v>
          </cell>
          <cell r="AA175">
            <v>5.1520000000000001</v>
          </cell>
          <cell r="AB175">
            <v>0</v>
          </cell>
          <cell r="AC175" t="str">
            <v>2 x 15 x 0.33L</v>
          </cell>
          <cell r="AD175" t="str">
            <v>SHRINKWRAP OVER SHRINKWRAP</v>
          </cell>
          <cell r="AE175" t="str">
            <v>5449000288585</v>
          </cell>
          <cell r="AF175" t="str">
            <v>35.1 x 29.25 x 14.7</v>
          </cell>
          <cell r="AG175">
            <v>9.8780000000000001</v>
          </cell>
          <cell r="AH175">
            <v>10.314</v>
          </cell>
          <cell r="AI175">
            <v>0</v>
          </cell>
          <cell r="AJ175">
            <v>11</v>
          </cell>
          <cell r="AK175">
            <v>10</v>
          </cell>
          <cell r="AL175">
            <v>110</v>
          </cell>
          <cell r="AM175">
            <v>1200</v>
          </cell>
          <cell r="AN175">
            <v>1000</v>
          </cell>
          <cell r="AO175">
            <v>1611</v>
          </cell>
          <cell r="AP175">
            <v>1086.58</v>
          </cell>
          <cell r="AQ175">
            <v>1160.924</v>
          </cell>
          <cell r="AR175">
            <v>3</v>
          </cell>
          <cell r="AS175">
            <v>0</v>
          </cell>
          <cell r="AT175" t="str">
            <v>Industrial IPP</v>
          </cell>
          <cell r="AU175" t="str">
            <v>5449000720962</v>
          </cell>
          <cell r="AV175" t="str">
            <v/>
          </cell>
          <cell r="AW175" t="str">
            <v>GHE</v>
          </cell>
          <cell r="AX175" t="str">
            <v/>
          </cell>
          <cell r="AY175" t="str">
            <v/>
          </cell>
          <cell r="AZ175" t="str">
            <v/>
          </cell>
          <cell r="BA175" t="str">
            <v/>
          </cell>
          <cell r="BB175" t="str">
            <v/>
          </cell>
          <cell r="BC175" t="str">
            <v/>
          </cell>
          <cell r="BD175" t="str">
            <v/>
          </cell>
          <cell r="BE175" t="str">
            <v>BeLux</v>
          </cell>
          <cell r="BF175" t="str">
            <v/>
          </cell>
          <cell r="BG175" t="str">
            <v xml:space="preserve">PSS-19692  </v>
          </cell>
          <cell r="BH175" t="str">
            <v>22021000</v>
          </cell>
          <cell r="BI175" t="str">
            <v>BE</v>
          </cell>
          <cell r="BJ175" t="str">
            <v/>
          </cell>
          <cell r="BK175" t="str">
            <v>ZD</v>
          </cell>
          <cell r="BL175" t="str">
            <v>56</v>
          </cell>
          <cell r="BM175">
            <v>1.18E-2</v>
          </cell>
        </row>
        <row r="176">
          <cell r="A176">
            <v>284997</v>
          </cell>
          <cell r="B176" t="str">
            <v>2259</v>
          </cell>
          <cell r="C176" t="str">
            <v>FANTA SINAAS BLIK 0.33L 2X15 SLEEK 10 LAYERS</v>
          </cell>
          <cell r="D176" t="str">
            <v>FANTA ORANGE BOITE 0.33L 2X15 SLEEK 10 LAYERS</v>
          </cell>
          <cell r="E176" t="str">
            <v>Fanta</v>
          </cell>
          <cell r="F176" t="str">
            <v>Orange</v>
          </cell>
          <cell r="G176" t="str">
            <v>SLEEKCAN</v>
          </cell>
          <cell r="H176" t="str">
            <v xml:space="preserve"> %</v>
          </cell>
          <cell r="I176" t="str">
            <v>2 x 15 x 0.33L</v>
          </cell>
          <cell r="J176" t="str">
            <v/>
          </cell>
          <cell r="K176">
            <v>30</v>
          </cell>
          <cell r="L176" t="str">
            <v>6% - 3%</v>
          </cell>
          <cell r="M176" t="str">
            <v>12</v>
          </cell>
          <cell r="N176" t="str">
            <v>M</v>
          </cell>
          <cell r="O176" t="str">
            <v>0</v>
          </cell>
          <cell r="P176">
            <v>0.33</v>
          </cell>
          <cell r="Q176" t="str">
            <v>5000112638783</v>
          </cell>
          <cell r="R176" t="str">
            <v>5.85 x 5.85 x 14.55</v>
          </cell>
          <cell r="S176">
            <v>0.34399999999999997</v>
          </cell>
          <cell r="T176">
            <v>0.35599999999999998</v>
          </cell>
          <cell r="U176">
            <v>0</v>
          </cell>
          <cell r="V176" t="str">
            <v>15 x 0.33L</v>
          </cell>
          <cell r="W176" t="str">
            <v>SHRINK</v>
          </cell>
          <cell r="X176" t="str">
            <v>5449000288615</v>
          </cell>
          <cell r="Y176" t="str">
            <v>29.25 x 17.55 x 14.7</v>
          </cell>
          <cell r="Z176">
            <v>5.165</v>
          </cell>
          <cell r="AA176">
            <v>5.3769999999999998</v>
          </cell>
          <cell r="AB176">
            <v>0</v>
          </cell>
          <cell r="AC176" t="str">
            <v>2 x 15 x 0.33L</v>
          </cell>
          <cell r="AD176" t="str">
            <v>SHRINKWRAP OVER SHRINKWRAP</v>
          </cell>
          <cell r="AE176" t="str">
            <v>5449000288554</v>
          </cell>
          <cell r="AF176" t="str">
            <v>35.1 x 29.25 x 14.7</v>
          </cell>
          <cell r="AG176">
            <v>10.329000000000001</v>
          </cell>
          <cell r="AH176">
            <v>10.765000000000001</v>
          </cell>
          <cell r="AI176">
            <v>0</v>
          </cell>
          <cell r="AJ176">
            <v>11</v>
          </cell>
          <cell r="AK176">
            <v>10</v>
          </cell>
          <cell r="AL176">
            <v>110</v>
          </cell>
          <cell r="AM176">
            <v>1200</v>
          </cell>
          <cell r="AN176">
            <v>1000</v>
          </cell>
          <cell r="AO176">
            <v>1611</v>
          </cell>
          <cell r="AP176">
            <v>1136.19</v>
          </cell>
          <cell r="AQ176">
            <v>1210.4949999999999</v>
          </cell>
          <cell r="AR176">
            <v>3</v>
          </cell>
          <cell r="AS176">
            <v>0</v>
          </cell>
          <cell r="AT176" t="str">
            <v>Industrial IPP</v>
          </cell>
          <cell r="AU176" t="str">
            <v>5449000720979</v>
          </cell>
          <cell r="AV176" t="str">
            <v/>
          </cell>
          <cell r="AW176" t="str">
            <v>GHE</v>
          </cell>
          <cell r="AX176" t="str">
            <v/>
          </cell>
          <cell r="AY176" t="str">
            <v/>
          </cell>
          <cell r="AZ176" t="str">
            <v/>
          </cell>
          <cell r="BA176" t="str">
            <v/>
          </cell>
          <cell r="BB176" t="str">
            <v/>
          </cell>
          <cell r="BC176" t="str">
            <v/>
          </cell>
          <cell r="BD176" t="str">
            <v/>
          </cell>
          <cell r="BE176" t="str">
            <v>BeLux</v>
          </cell>
          <cell r="BF176" t="str">
            <v/>
          </cell>
          <cell r="BG176" t="str">
            <v xml:space="preserve">PSS-19692  </v>
          </cell>
          <cell r="BH176" t="str">
            <v>22021000</v>
          </cell>
          <cell r="BI176" t="str">
            <v>BE</v>
          </cell>
          <cell r="BJ176" t="str">
            <v/>
          </cell>
          <cell r="BK176" t="str">
            <v>ZD</v>
          </cell>
          <cell r="BL176" t="str">
            <v>56</v>
          </cell>
          <cell r="BM176">
            <v>1.18E-2</v>
          </cell>
        </row>
        <row r="177">
          <cell r="A177">
            <v>380004</v>
          </cell>
          <cell r="B177" t="str">
            <v>0790</v>
          </cell>
          <cell r="C177" t="str">
            <v>COCA-COLA ZERO PET 0.50L 4X6</v>
          </cell>
          <cell r="D177" t="str">
            <v>COCA-COLA ZERO PET 0.50L 4X6</v>
          </cell>
          <cell r="E177" t="str">
            <v>Coca-Cola Zero</v>
          </cell>
          <cell r="F177" t="str">
            <v/>
          </cell>
          <cell r="G177" t="str">
            <v>PET</v>
          </cell>
          <cell r="H177" t="str">
            <v xml:space="preserve"> %</v>
          </cell>
          <cell r="I177" t="str">
            <v>4 x 6 x 0.5L</v>
          </cell>
          <cell r="J177" t="str">
            <v/>
          </cell>
          <cell r="K177">
            <v>24</v>
          </cell>
          <cell r="L177" t="str">
            <v>6% - 3%</v>
          </cell>
          <cell r="M177" t="str">
            <v>4</v>
          </cell>
          <cell r="N177" t="str">
            <v>M</v>
          </cell>
          <cell r="O177" t="str">
            <v>0</v>
          </cell>
          <cell r="P177">
            <v>0.5</v>
          </cell>
          <cell r="Q177" t="str">
            <v>5449000131836</v>
          </cell>
          <cell r="R177" t="str">
            <v>6.55 x 6.55 x 22.8</v>
          </cell>
          <cell r="S177">
            <v>0.499</v>
          </cell>
          <cell r="T177">
            <v>0.52</v>
          </cell>
          <cell r="U177">
            <v>0</v>
          </cell>
          <cell r="V177" t="str">
            <v>6 x 0.5L</v>
          </cell>
          <cell r="W177" t="str">
            <v>SHRINK</v>
          </cell>
          <cell r="X177" t="str">
            <v>5449000134554</v>
          </cell>
          <cell r="Y177" t="str">
            <v>19.65 x 13.1 x 23.3</v>
          </cell>
          <cell r="Z177">
            <v>2.9940000000000002</v>
          </cell>
          <cell r="AA177">
            <v>3.15</v>
          </cell>
          <cell r="AB177">
            <v>0</v>
          </cell>
          <cell r="AC177" t="str">
            <v>4 x 6 x 0.5L</v>
          </cell>
          <cell r="AD177" t="str">
            <v>SHRINKWRAPPED</v>
          </cell>
          <cell r="AE177" t="str">
            <v>5449000134806</v>
          </cell>
          <cell r="AF177" t="str">
            <v>39.3 x 26.2 x 23.3</v>
          </cell>
          <cell r="AG177">
            <v>11.976000000000001</v>
          </cell>
          <cell r="AH177">
            <v>12.63</v>
          </cell>
          <cell r="AI177">
            <v>0</v>
          </cell>
          <cell r="AJ177">
            <v>12</v>
          </cell>
          <cell r="AK177">
            <v>7</v>
          </cell>
          <cell r="AL177">
            <v>84</v>
          </cell>
          <cell r="AM177">
            <v>1200</v>
          </cell>
          <cell r="AN177">
            <v>1048</v>
          </cell>
          <cell r="AO177">
            <v>1791</v>
          </cell>
          <cell r="AP177">
            <v>1005.984</v>
          </cell>
          <cell r="AQ177">
            <v>1091</v>
          </cell>
          <cell r="AR177">
            <v>2</v>
          </cell>
          <cell r="AS177">
            <v>0</v>
          </cell>
          <cell r="AT177" t="str">
            <v>CHEP</v>
          </cell>
          <cell r="AU177" t="str">
            <v>5449000946836</v>
          </cell>
          <cell r="AV177" t="str">
            <v>ANT</v>
          </cell>
          <cell r="AW177" t="str">
            <v/>
          </cell>
          <cell r="AX177" t="str">
            <v/>
          </cell>
          <cell r="AY177" t="str">
            <v>DON</v>
          </cell>
          <cell r="AZ177" t="str">
            <v/>
          </cell>
          <cell r="BA177" t="str">
            <v/>
          </cell>
          <cell r="BB177" t="str">
            <v>GRI</v>
          </cell>
          <cell r="BC177" t="str">
            <v/>
          </cell>
          <cell r="BD177" t="str">
            <v>DON</v>
          </cell>
          <cell r="BE177" t="str">
            <v>Belux</v>
          </cell>
          <cell r="BF177" t="str">
            <v/>
          </cell>
          <cell r="BG177" t="str">
            <v/>
          </cell>
          <cell r="BH177" t="str">
            <v>22021000</v>
          </cell>
          <cell r="BI177" t="str">
            <v>BE</v>
          </cell>
          <cell r="BJ177" t="str">
            <v/>
          </cell>
          <cell r="BK177" t="str">
            <v>ZD</v>
          </cell>
          <cell r="BL177" t="str">
            <v>56</v>
          </cell>
          <cell r="BM177">
            <v>2.2110000000000005E-2</v>
          </cell>
        </row>
        <row r="178">
          <cell r="A178">
            <v>380008</v>
          </cell>
          <cell r="B178" t="str">
            <v>0794</v>
          </cell>
          <cell r="C178" t="str">
            <v>COCA-COLA ZERO GLAS 0.20LX24</v>
          </cell>
          <cell r="D178" t="str">
            <v>COCA-COLA ZERO VERRE 0.20LX24</v>
          </cell>
          <cell r="E178" t="str">
            <v>Coca-Cola Zero</v>
          </cell>
          <cell r="F178" t="str">
            <v/>
          </cell>
          <cell r="G178" t="str">
            <v>REF. GLASS</v>
          </cell>
          <cell r="H178" t="str">
            <v xml:space="preserve"> %</v>
          </cell>
          <cell r="I178" t="str">
            <v>24 x 0.2L</v>
          </cell>
          <cell r="J178" t="str">
            <v/>
          </cell>
          <cell r="K178">
            <v>24</v>
          </cell>
          <cell r="L178" t="str">
            <v>6% - 3%</v>
          </cell>
          <cell r="M178" t="str">
            <v>6</v>
          </cell>
          <cell r="N178" t="str">
            <v>M</v>
          </cell>
          <cell r="O178" t="str">
            <v>1</v>
          </cell>
          <cell r="P178">
            <v>0.2</v>
          </cell>
          <cell r="Q178" t="str">
            <v>90357725</v>
          </cell>
          <cell r="R178" t="str">
            <v>5.9 x 5.9 x 19.9</v>
          </cell>
          <cell r="S178">
            <v>0.2</v>
          </cell>
          <cell r="T178">
            <v>0.51100000000000001</v>
          </cell>
          <cell r="U178">
            <v>0.1</v>
          </cell>
          <cell r="V178" t="str">
            <v>1 x 0.2L</v>
          </cell>
          <cell r="W178" t="str">
            <v xml:space="preserve">REF. GLASS  </v>
          </cell>
          <cell r="X178" t="str">
            <v>90357725</v>
          </cell>
          <cell r="Y178" t="str">
            <v>5.9 x 5.9 x 19.9</v>
          </cell>
          <cell r="Z178">
            <v>0.2</v>
          </cell>
          <cell r="AA178">
            <v>0.51100000000000001</v>
          </cell>
          <cell r="AB178">
            <v>0.1</v>
          </cell>
          <cell r="AC178" t="str">
            <v>24 x 0.2L</v>
          </cell>
          <cell r="AD178" t="str">
            <v>CASE</v>
          </cell>
          <cell r="AE178" t="str">
            <v>5449000134394</v>
          </cell>
          <cell r="AF178" t="str">
            <v>39.94 x 29.8 x 22.95</v>
          </cell>
          <cell r="AG178">
            <v>4.79</v>
          </cell>
          <cell r="AH178">
            <v>14.3</v>
          </cell>
          <cell r="AI178">
            <v>5</v>
          </cell>
          <cell r="AJ178">
            <v>10</v>
          </cell>
          <cell r="AK178">
            <v>7</v>
          </cell>
          <cell r="AL178">
            <v>70</v>
          </cell>
          <cell r="AM178">
            <v>1200</v>
          </cell>
          <cell r="AN178">
            <v>1000</v>
          </cell>
          <cell r="AO178">
            <v>1770</v>
          </cell>
          <cell r="AP178">
            <v>335.3</v>
          </cell>
          <cell r="AQ178">
            <v>1014</v>
          </cell>
          <cell r="AR178">
            <v>3</v>
          </cell>
          <cell r="AS178">
            <v>350</v>
          </cell>
          <cell r="AT178" t="str">
            <v>CHEP</v>
          </cell>
          <cell r="AU178" t="str">
            <v>5449000946812</v>
          </cell>
          <cell r="AV178" t="str">
            <v>ANT</v>
          </cell>
          <cell r="AW178" t="str">
            <v>GHE</v>
          </cell>
          <cell r="AX178" t="str">
            <v/>
          </cell>
          <cell r="AY178" t="str">
            <v>DON</v>
          </cell>
          <cell r="AZ178" t="str">
            <v/>
          </cell>
          <cell r="BA178" t="str">
            <v/>
          </cell>
          <cell r="BB178" t="str">
            <v/>
          </cell>
          <cell r="BC178" t="str">
            <v>Trianval (TRIA)</v>
          </cell>
          <cell r="BD178" t="str">
            <v>DON</v>
          </cell>
          <cell r="BE178" t="str">
            <v>Belux</v>
          </cell>
          <cell r="BF178" t="str">
            <v/>
          </cell>
          <cell r="BG178" t="str">
            <v/>
          </cell>
          <cell r="BH178" t="str">
            <v>22021000</v>
          </cell>
          <cell r="BI178" t="str">
            <v>BE</v>
          </cell>
          <cell r="BJ178" t="str">
            <v/>
          </cell>
          <cell r="BK178" t="str">
            <v>ZD</v>
          </cell>
          <cell r="BL178" t="str">
            <v>56</v>
          </cell>
          <cell r="BM178" t="str">
            <v/>
          </cell>
        </row>
        <row r="179">
          <cell r="A179">
            <v>380030</v>
          </cell>
          <cell r="B179" t="str">
            <v>1216</v>
          </cell>
          <cell r="C179" t="str">
            <v>CHAUDFONTAINE SPARKLING GLAS 0.50LX20</v>
          </cell>
          <cell r="D179" t="str">
            <v>CHAUDFONTAINE PETILLANT VERRE 0.50LX20</v>
          </cell>
          <cell r="E179" t="str">
            <v>Chaudfontaine</v>
          </cell>
          <cell r="F179" t="str">
            <v>Sparkling</v>
          </cell>
          <cell r="G179" t="str">
            <v>REF. GLASS</v>
          </cell>
          <cell r="H179" t="str">
            <v xml:space="preserve"> %</v>
          </cell>
          <cell r="I179" t="str">
            <v>20 x 0.5L</v>
          </cell>
          <cell r="J179" t="str">
            <v/>
          </cell>
          <cell r="K179">
            <v>20</v>
          </cell>
          <cell r="L179" t="str">
            <v>6% - 3%</v>
          </cell>
          <cell r="M179" t="str">
            <v>24</v>
          </cell>
          <cell r="N179" t="str">
            <v>M</v>
          </cell>
          <cell r="O179" t="str">
            <v>2</v>
          </cell>
          <cell r="P179">
            <v>0.5</v>
          </cell>
          <cell r="Q179" t="str">
            <v>90343650</v>
          </cell>
          <cell r="R179" t="str">
            <v>6.95 x 6.95 x 24.9</v>
          </cell>
          <cell r="S179">
            <v>0.499</v>
          </cell>
          <cell r="T179">
            <v>0.96</v>
          </cell>
          <cell r="U179">
            <v>0.15</v>
          </cell>
          <cell r="V179" t="str">
            <v>1 x 0.5L</v>
          </cell>
          <cell r="W179" t="str">
            <v xml:space="preserve">REF. GLASS  </v>
          </cell>
          <cell r="X179" t="str">
            <v>90343650</v>
          </cell>
          <cell r="Y179" t="str">
            <v>6.95 x 6.95 x 24.9</v>
          </cell>
          <cell r="Z179">
            <v>0.499</v>
          </cell>
          <cell r="AA179">
            <v>0.96</v>
          </cell>
          <cell r="AB179">
            <v>0.15</v>
          </cell>
          <cell r="AC179" t="str">
            <v>20 x 0.5L</v>
          </cell>
          <cell r="AD179" t="str">
            <v>CASE</v>
          </cell>
          <cell r="AE179" t="str">
            <v>5449000113337</v>
          </cell>
          <cell r="AF179" t="str">
            <v>40 x 30 x 27.2</v>
          </cell>
          <cell r="AG179">
            <v>9.9719999999999995</v>
          </cell>
          <cell r="AH179">
            <v>20.98</v>
          </cell>
          <cell r="AI179">
            <v>5</v>
          </cell>
          <cell r="AJ179">
            <v>10</v>
          </cell>
          <cell r="AK179">
            <v>5</v>
          </cell>
          <cell r="AL179">
            <v>50</v>
          </cell>
          <cell r="AM179">
            <v>1200</v>
          </cell>
          <cell r="AN179">
            <v>1000</v>
          </cell>
          <cell r="AO179">
            <v>1523</v>
          </cell>
          <cell r="AP179">
            <v>498.6</v>
          </cell>
          <cell r="AQ179">
            <v>1079</v>
          </cell>
          <cell r="AR179">
            <v>3</v>
          </cell>
          <cell r="AS179">
            <v>250</v>
          </cell>
          <cell r="AT179" t="str">
            <v>CHEP</v>
          </cell>
          <cell r="AU179" t="str">
            <v>5449000944832</v>
          </cell>
          <cell r="AV179" t="str">
            <v/>
          </cell>
          <cell r="AW179" t="str">
            <v/>
          </cell>
          <cell r="AX179" t="str">
            <v/>
          </cell>
          <cell r="AY179" t="str">
            <v/>
          </cell>
          <cell r="AZ179" t="str">
            <v>CHDF</v>
          </cell>
          <cell r="BA179" t="str">
            <v/>
          </cell>
          <cell r="BB179" t="str">
            <v/>
          </cell>
          <cell r="BC179" t="str">
            <v/>
          </cell>
          <cell r="BD179" t="str">
            <v/>
          </cell>
          <cell r="BE179" t="str">
            <v>Belgium</v>
          </cell>
          <cell r="BF179" t="str">
            <v/>
          </cell>
          <cell r="BG179" t="str">
            <v/>
          </cell>
          <cell r="BH179" t="str">
            <v>22011019</v>
          </cell>
          <cell r="BI179" t="str">
            <v>BE</v>
          </cell>
          <cell r="BJ179" t="str">
            <v/>
          </cell>
          <cell r="BK179" t="str">
            <v>ZD</v>
          </cell>
          <cell r="BL179" t="str">
            <v>56</v>
          </cell>
          <cell r="BM179" t="str">
            <v/>
          </cell>
        </row>
        <row r="180">
          <cell r="A180">
            <v>380033</v>
          </cell>
          <cell r="B180" t="str">
            <v>1237</v>
          </cell>
          <cell r="C180" t="str">
            <v>CHAUDFONTAINE STILL GLAS 0.50LX20</v>
          </cell>
          <cell r="D180" t="str">
            <v>CHAUDFONTAINE STILL VERRE 0.50LX20</v>
          </cell>
          <cell r="E180" t="str">
            <v>Chaudfontaine</v>
          </cell>
          <cell r="F180" t="str">
            <v>Still</v>
          </cell>
          <cell r="G180" t="str">
            <v>REF. GLASS</v>
          </cell>
          <cell r="H180" t="str">
            <v xml:space="preserve"> %</v>
          </cell>
          <cell r="I180" t="str">
            <v>20 x 0.5L</v>
          </cell>
          <cell r="J180" t="str">
            <v/>
          </cell>
          <cell r="K180">
            <v>20</v>
          </cell>
          <cell r="L180" t="str">
            <v>6% - 3%</v>
          </cell>
          <cell r="M180" t="str">
            <v>24</v>
          </cell>
          <cell r="N180" t="str">
            <v>M</v>
          </cell>
          <cell r="O180" t="str">
            <v>2</v>
          </cell>
          <cell r="P180">
            <v>0.5</v>
          </cell>
          <cell r="Q180" t="str">
            <v>90343643</v>
          </cell>
          <cell r="R180" t="str">
            <v>6.95 x 6.95 x 24.9</v>
          </cell>
          <cell r="S180">
            <v>0.499</v>
          </cell>
          <cell r="T180">
            <v>0.96</v>
          </cell>
          <cell r="U180">
            <v>0.15</v>
          </cell>
          <cell r="V180" t="str">
            <v>1 x 0.5L</v>
          </cell>
          <cell r="W180" t="str">
            <v xml:space="preserve">REF. GLASS  </v>
          </cell>
          <cell r="X180" t="str">
            <v>90343643</v>
          </cell>
          <cell r="Y180" t="str">
            <v>6.95 x 6.95 x 24.9</v>
          </cell>
          <cell r="Z180">
            <v>0.499</v>
          </cell>
          <cell r="AA180">
            <v>0.96</v>
          </cell>
          <cell r="AB180">
            <v>0.15</v>
          </cell>
          <cell r="AC180" t="str">
            <v>20 x 0.5L</v>
          </cell>
          <cell r="AD180" t="str">
            <v>CASE</v>
          </cell>
          <cell r="AE180" t="str">
            <v>5449000113344</v>
          </cell>
          <cell r="AF180" t="str">
            <v>40 x 30 x 27.2</v>
          </cell>
          <cell r="AG180">
            <v>9.9719999999999995</v>
          </cell>
          <cell r="AH180">
            <v>20.98</v>
          </cell>
          <cell r="AI180">
            <v>5</v>
          </cell>
          <cell r="AJ180">
            <v>10</v>
          </cell>
          <cell r="AK180">
            <v>5</v>
          </cell>
          <cell r="AL180">
            <v>50</v>
          </cell>
          <cell r="AM180">
            <v>1200</v>
          </cell>
          <cell r="AN180">
            <v>1000</v>
          </cell>
          <cell r="AO180">
            <v>1523</v>
          </cell>
          <cell r="AP180">
            <v>498.6</v>
          </cell>
          <cell r="AQ180">
            <v>1079</v>
          </cell>
          <cell r="AR180">
            <v>3</v>
          </cell>
          <cell r="AS180">
            <v>250</v>
          </cell>
          <cell r="AT180" t="str">
            <v>CHEP</v>
          </cell>
          <cell r="AU180" t="str">
            <v>5449000944825</v>
          </cell>
          <cell r="AV180" t="str">
            <v/>
          </cell>
          <cell r="AW180" t="str">
            <v/>
          </cell>
          <cell r="AX180" t="str">
            <v/>
          </cell>
          <cell r="AY180" t="str">
            <v/>
          </cell>
          <cell r="AZ180" t="str">
            <v>CHDF</v>
          </cell>
          <cell r="BA180" t="str">
            <v/>
          </cell>
          <cell r="BB180" t="str">
            <v/>
          </cell>
          <cell r="BC180" t="str">
            <v/>
          </cell>
          <cell r="BD180" t="str">
            <v/>
          </cell>
          <cell r="BE180" t="str">
            <v>Belgium</v>
          </cell>
          <cell r="BF180" t="str">
            <v/>
          </cell>
          <cell r="BG180" t="str">
            <v/>
          </cell>
          <cell r="BH180" t="str">
            <v>22011019</v>
          </cell>
          <cell r="BI180" t="str">
            <v>BE</v>
          </cell>
          <cell r="BJ180" t="str">
            <v/>
          </cell>
          <cell r="BK180" t="str">
            <v>ZD</v>
          </cell>
          <cell r="BL180" t="str">
            <v>56</v>
          </cell>
          <cell r="BM180" t="str">
            <v/>
          </cell>
        </row>
        <row r="181">
          <cell r="A181">
            <v>380045</v>
          </cell>
          <cell r="B181" t="str">
            <v>1320</v>
          </cell>
          <cell r="C181" t="str">
            <v>CHAUDFONTAINE STILL PET 0.50L 4X6</v>
          </cell>
          <cell r="D181" t="str">
            <v>CHAUDFONTAINE STILL PET 0.50L 4X6</v>
          </cell>
          <cell r="E181" t="str">
            <v>Chaudfontaine</v>
          </cell>
          <cell r="F181" t="str">
            <v>Still</v>
          </cell>
          <cell r="G181" t="str">
            <v>PET</v>
          </cell>
          <cell r="H181" t="str">
            <v xml:space="preserve"> %</v>
          </cell>
          <cell r="I181" t="str">
            <v>4 x 6 x 0.5L</v>
          </cell>
          <cell r="J181" t="str">
            <v/>
          </cell>
          <cell r="K181">
            <v>24</v>
          </cell>
          <cell r="L181" t="str">
            <v>6% - 3%</v>
          </cell>
          <cell r="M181" t="str">
            <v>24</v>
          </cell>
          <cell r="N181" t="str">
            <v>M</v>
          </cell>
          <cell r="O181" t="str">
            <v>2</v>
          </cell>
          <cell r="P181">
            <v>0.5</v>
          </cell>
          <cell r="Q181" t="str">
            <v>5449000111678</v>
          </cell>
          <cell r="R181" t="str">
            <v>6.55 x 6.55 x 21.23</v>
          </cell>
          <cell r="S181">
            <v>0.499</v>
          </cell>
          <cell r="T181">
            <v>0.52</v>
          </cell>
          <cell r="U181">
            <v>0</v>
          </cell>
          <cell r="V181" t="str">
            <v>6 x 0.5L</v>
          </cell>
          <cell r="W181" t="str">
            <v>SHRINK</v>
          </cell>
          <cell r="X181" t="str">
            <v>5449000111692</v>
          </cell>
          <cell r="Y181" t="str">
            <v>19.65 x 13.1 x 21.23</v>
          </cell>
          <cell r="Z181">
            <v>2.992</v>
          </cell>
          <cell r="AA181">
            <v>3.15</v>
          </cell>
          <cell r="AB181">
            <v>0</v>
          </cell>
          <cell r="AC181" t="str">
            <v>4 x 6 x 0.5L</v>
          </cell>
          <cell r="AD181" t="str">
            <v>SHRINKWRAPPED</v>
          </cell>
          <cell r="AE181" t="str">
            <v>5449000113405</v>
          </cell>
          <cell r="AF181" t="str">
            <v>39.3 x 26.2 x 21.2</v>
          </cell>
          <cell r="AG181">
            <v>11.965999999999999</v>
          </cell>
          <cell r="AH181">
            <v>12.62</v>
          </cell>
          <cell r="AI181">
            <v>0</v>
          </cell>
          <cell r="AJ181">
            <v>12</v>
          </cell>
          <cell r="AK181">
            <v>6</v>
          </cell>
          <cell r="AL181">
            <v>72</v>
          </cell>
          <cell r="AM181">
            <v>1200</v>
          </cell>
          <cell r="AN181">
            <v>1048</v>
          </cell>
          <cell r="AO181">
            <v>1452</v>
          </cell>
          <cell r="AP181">
            <v>861.55200000000002</v>
          </cell>
          <cell r="AQ181">
            <v>939</v>
          </cell>
          <cell r="AR181">
            <v>2</v>
          </cell>
          <cell r="AS181">
            <v>0</v>
          </cell>
          <cell r="AT181" t="str">
            <v>CHEP</v>
          </cell>
          <cell r="AU181" t="str">
            <v>5449000932549</v>
          </cell>
          <cell r="AV181" t="str">
            <v/>
          </cell>
          <cell r="AW181" t="str">
            <v/>
          </cell>
          <cell r="AX181" t="str">
            <v/>
          </cell>
          <cell r="AY181" t="str">
            <v/>
          </cell>
          <cell r="AZ181" t="str">
            <v>CHDF</v>
          </cell>
          <cell r="BA181" t="str">
            <v/>
          </cell>
          <cell r="BB181" t="str">
            <v/>
          </cell>
          <cell r="BC181" t="str">
            <v/>
          </cell>
          <cell r="BD181" t="str">
            <v/>
          </cell>
          <cell r="BE181" t="str">
            <v>Belgium</v>
          </cell>
          <cell r="BF181" t="str">
            <v/>
          </cell>
          <cell r="BG181" t="str">
            <v/>
          </cell>
          <cell r="BH181" t="str">
            <v>22011019</v>
          </cell>
          <cell r="BI181" t="str">
            <v>BE</v>
          </cell>
          <cell r="BJ181" t="str">
            <v/>
          </cell>
          <cell r="BK181" t="str">
            <v>ZD</v>
          </cell>
          <cell r="BL181" t="str">
            <v>56</v>
          </cell>
          <cell r="BM181">
            <v>1.5151999999999999E-2</v>
          </cell>
        </row>
        <row r="182">
          <cell r="A182">
            <v>380077</v>
          </cell>
          <cell r="B182" t="str">
            <v>1537</v>
          </cell>
          <cell r="C182" t="str">
            <v xml:space="preserve">ROSPORT VIVA GLAS 0.50LX20 </v>
          </cell>
          <cell r="D182" t="str">
            <v xml:space="preserve">ROSPORT VIVA VERRE 0.50LX20 </v>
          </cell>
          <cell r="E182" t="str">
            <v>Rosport</v>
          </cell>
          <cell r="F182" t="str">
            <v>Viva</v>
          </cell>
          <cell r="G182" t="str">
            <v>REF. GLASS</v>
          </cell>
          <cell r="H182" t="str">
            <v xml:space="preserve"> %</v>
          </cell>
          <cell r="I182" t="str">
            <v>20 x 0.5L</v>
          </cell>
          <cell r="J182" t="str">
            <v/>
          </cell>
          <cell r="K182">
            <v>20</v>
          </cell>
          <cell r="L182" t="str">
            <v>6% - 3%</v>
          </cell>
          <cell r="M182" t="str">
            <v>18</v>
          </cell>
          <cell r="N182" t="str">
            <v>M*</v>
          </cell>
          <cell r="O182" t="str">
            <v>1</v>
          </cell>
          <cell r="P182">
            <v>0.5</v>
          </cell>
          <cell r="Q182" t="str">
            <v>5450038030152</v>
          </cell>
          <cell r="R182" t="str">
            <v>7 x 7 x 25.7</v>
          </cell>
          <cell r="S182">
            <v>0.499</v>
          </cell>
          <cell r="T182">
            <v>0.91200000000000003</v>
          </cell>
          <cell r="U182">
            <v>0.25</v>
          </cell>
          <cell r="V182" t="str">
            <v>1 x 0.5L</v>
          </cell>
          <cell r="W182" t="str">
            <v xml:space="preserve">REF. GLASS  </v>
          </cell>
          <cell r="X182" t="str">
            <v>5450038030152</v>
          </cell>
          <cell r="Y182" t="str">
            <v>7 x 7 x 25.7</v>
          </cell>
          <cell r="Z182">
            <v>0.499</v>
          </cell>
          <cell r="AA182">
            <v>0.91200000000000003</v>
          </cell>
          <cell r="AB182">
            <v>0.25</v>
          </cell>
          <cell r="AC182" t="str">
            <v>20 x 0.5L</v>
          </cell>
          <cell r="AD182" t="str">
            <v>CASE</v>
          </cell>
          <cell r="AE182" t="str">
            <v>5450038036154</v>
          </cell>
          <cell r="AF182" t="str">
            <v>40 x 30 x 29</v>
          </cell>
          <cell r="AG182">
            <v>9.9719999999999995</v>
          </cell>
          <cell r="AH182">
            <v>20.399999999999999</v>
          </cell>
          <cell r="AI182">
            <v>7.95</v>
          </cell>
          <cell r="AJ182">
            <v>10</v>
          </cell>
          <cell r="AK182">
            <v>5</v>
          </cell>
          <cell r="AL182">
            <v>50</v>
          </cell>
          <cell r="AM182">
            <v>1200</v>
          </cell>
          <cell r="AN182">
            <v>1000</v>
          </cell>
          <cell r="AO182">
            <v>1585</v>
          </cell>
          <cell r="AP182">
            <v>498.6</v>
          </cell>
          <cell r="AQ182">
            <v>1036.623</v>
          </cell>
          <cell r="AR182">
            <v>2</v>
          </cell>
          <cell r="AS182">
            <v>397.5</v>
          </cell>
          <cell r="AT182" t="str">
            <v>CHEP</v>
          </cell>
          <cell r="AU182" t="str">
            <v>5450038136151</v>
          </cell>
          <cell r="AV182" t="str">
            <v/>
          </cell>
          <cell r="AW182" t="str">
            <v/>
          </cell>
          <cell r="AX182" t="str">
            <v/>
          </cell>
          <cell r="AY182" t="str">
            <v/>
          </cell>
          <cell r="AZ182" t="str">
            <v/>
          </cell>
          <cell r="BA182" t="str">
            <v/>
          </cell>
          <cell r="BB182" t="str">
            <v/>
          </cell>
          <cell r="BC182" t="str">
            <v>Rosport (ROSP)</v>
          </cell>
          <cell r="BD182" t="str">
            <v/>
          </cell>
          <cell r="BE182" t="str">
            <v>Luxembourg</v>
          </cell>
          <cell r="BF182" t="str">
            <v/>
          </cell>
          <cell r="BG182" t="str">
            <v/>
          </cell>
          <cell r="BH182" t="str">
            <v>22011019</v>
          </cell>
          <cell r="BI182" t="str">
            <v>BE</v>
          </cell>
          <cell r="BJ182" t="str">
            <v/>
          </cell>
          <cell r="BK182" t="str">
            <v>ZD</v>
          </cell>
          <cell r="BL182" t="str">
            <v>56</v>
          </cell>
          <cell r="BM182" t="str">
            <v/>
          </cell>
        </row>
        <row r="183">
          <cell r="A183">
            <v>380089</v>
          </cell>
          <cell r="B183" t="str">
            <v>1664</v>
          </cell>
          <cell r="C183" t="str">
            <v>CHAUDFONTAINE SPARKLING PET 0.33L 4X6</v>
          </cell>
          <cell r="D183" t="str">
            <v>CHAUDFONTAINE PETILLANT PET 0.33L 4X6</v>
          </cell>
          <cell r="E183" t="str">
            <v>Chaudfontaine</v>
          </cell>
          <cell r="F183" t="str">
            <v>Sparkling</v>
          </cell>
          <cell r="G183" t="str">
            <v>PET</v>
          </cell>
          <cell r="H183" t="str">
            <v xml:space="preserve"> %</v>
          </cell>
          <cell r="I183" t="str">
            <v>4 x 6 x 0.33L</v>
          </cell>
          <cell r="J183" t="str">
            <v/>
          </cell>
          <cell r="K183">
            <v>24</v>
          </cell>
          <cell r="L183" t="str">
            <v>6% - 3%</v>
          </cell>
          <cell r="M183" t="str">
            <v>6</v>
          </cell>
          <cell r="N183" t="str">
            <v>M</v>
          </cell>
          <cell r="O183" t="str">
            <v>2</v>
          </cell>
          <cell r="P183">
            <v>0.33</v>
          </cell>
          <cell r="Q183" t="str">
            <v>42116516</v>
          </cell>
          <cell r="R183" t="str">
            <v>6.55 x 6.55 x 14.72</v>
          </cell>
          <cell r="S183">
            <v>0.32900000000000001</v>
          </cell>
          <cell r="T183">
            <v>0.35</v>
          </cell>
          <cell r="U183">
            <v>0</v>
          </cell>
          <cell r="V183" t="str">
            <v>6 x 0.33L</v>
          </cell>
          <cell r="W183" t="str">
            <v>SHRINK</v>
          </cell>
          <cell r="X183" t="str">
            <v>5449000120540</v>
          </cell>
          <cell r="Y183" t="str">
            <v>19.65 x 13.1 x 15</v>
          </cell>
          <cell r="Z183">
            <v>1.9750000000000001</v>
          </cell>
          <cell r="AA183">
            <v>2.13</v>
          </cell>
          <cell r="AB183">
            <v>0</v>
          </cell>
          <cell r="AC183" t="str">
            <v>4 x 6 x 0.33L</v>
          </cell>
          <cell r="AD183" t="str">
            <v>SHRINKWRAPPED</v>
          </cell>
          <cell r="AE183" t="str">
            <v>5449000120557</v>
          </cell>
          <cell r="AF183" t="str">
            <v>39.3 x 26.2 x 15</v>
          </cell>
          <cell r="AG183">
            <v>7.8979999999999997</v>
          </cell>
          <cell r="AH183">
            <v>8.5299999999999994</v>
          </cell>
          <cell r="AI183">
            <v>0</v>
          </cell>
          <cell r="AJ183">
            <v>12</v>
          </cell>
          <cell r="AK183">
            <v>10</v>
          </cell>
          <cell r="AL183">
            <v>120</v>
          </cell>
          <cell r="AM183">
            <v>1200</v>
          </cell>
          <cell r="AN183">
            <v>1048</v>
          </cell>
          <cell r="AO183">
            <v>1664</v>
          </cell>
          <cell r="AP183">
            <v>947.76</v>
          </cell>
          <cell r="AQ183">
            <v>1055</v>
          </cell>
          <cell r="AR183">
            <v>2</v>
          </cell>
          <cell r="AS183">
            <v>0</v>
          </cell>
          <cell r="AT183" t="str">
            <v>CHEP</v>
          </cell>
          <cell r="AU183" t="str">
            <v>5449000937216</v>
          </cell>
          <cell r="AV183" t="str">
            <v/>
          </cell>
          <cell r="AW183" t="str">
            <v/>
          </cell>
          <cell r="AX183" t="str">
            <v/>
          </cell>
          <cell r="AY183" t="str">
            <v/>
          </cell>
          <cell r="AZ183" t="str">
            <v>CHDF</v>
          </cell>
          <cell r="BA183" t="str">
            <v/>
          </cell>
          <cell r="BB183" t="str">
            <v/>
          </cell>
          <cell r="BC183" t="str">
            <v/>
          </cell>
          <cell r="BD183" t="str">
            <v/>
          </cell>
          <cell r="BE183" t="str">
            <v>Belgium</v>
          </cell>
          <cell r="BF183" t="str">
            <v/>
          </cell>
          <cell r="BG183" t="str">
            <v/>
          </cell>
          <cell r="BH183" t="str">
            <v>22011019</v>
          </cell>
          <cell r="BI183" t="str">
            <v>BE</v>
          </cell>
          <cell r="BJ183" t="str">
            <v/>
          </cell>
          <cell r="BK183" t="str">
            <v>ZD</v>
          </cell>
          <cell r="BL183" t="str">
            <v>56</v>
          </cell>
          <cell r="BM183">
            <v>2.1115500000000002E-2</v>
          </cell>
        </row>
        <row r="184">
          <cell r="A184">
            <v>380122</v>
          </cell>
          <cell r="B184" t="str">
            <v>2071</v>
          </cell>
          <cell r="C184" t="str">
            <v>SPRITE GLAS 0.20LX24</v>
          </cell>
          <cell r="D184" t="str">
            <v>SPRITE VERRE 0.20L X24</v>
          </cell>
          <cell r="E184" t="str">
            <v>Sprite</v>
          </cell>
          <cell r="F184" t="str">
            <v/>
          </cell>
          <cell r="G184" t="str">
            <v>REF. GLASS</v>
          </cell>
          <cell r="H184" t="str">
            <v xml:space="preserve"> %</v>
          </cell>
          <cell r="I184" t="str">
            <v>24 x 0.2L</v>
          </cell>
          <cell r="J184" t="str">
            <v/>
          </cell>
          <cell r="K184">
            <v>24</v>
          </cell>
          <cell r="L184" t="str">
            <v>6% - 3%</v>
          </cell>
          <cell r="M184" t="str">
            <v>12</v>
          </cell>
          <cell r="N184" t="str">
            <v>M</v>
          </cell>
          <cell r="O184" t="str">
            <v>1</v>
          </cell>
          <cell r="P184">
            <v>0.2</v>
          </cell>
          <cell r="Q184" t="str">
            <v>90495502</v>
          </cell>
          <cell r="R184" t="str">
            <v>5.9 x 5.9 x 19.9</v>
          </cell>
          <cell r="S184">
            <v>0.20499999999999999</v>
          </cell>
          <cell r="T184">
            <v>0.56399999999999995</v>
          </cell>
          <cell r="U184">
            <v>0.1</v>
          </cell>
          <cell r="V184" t="str">
            <v>1 x 0.2L</v>
          </cell>
          <cell r="W184" t="str">
            <v xml:space="preserve">REF. GLASS  </v>
          </cell>
          <cell r="X184" t="str">
            <v>90495502</v>
          </cell>
          <cell r="Y184" t="str">
            <v>5.9 x 5.9 x 19.9</v>
          </cell>
          <cell r="Z184">
            <v>0.20499999999999999</v>
          </cell>
          <cell r="AA184">
            <v>0.56399999999999995</v>
          </cell>
          <cell r="AB184">
            <v>0.1</v>
          </cell>
          <cell r="AC184" t="str">
            <v>24 x 0.2L</v>
          </cell>
          <cell r="AD184" t="str">
            <v>CASE</v>
          </cell>
          <cell r="AE184" t="str">
            <v>5449000003003</v>
          </cell>
          <cell r="AF184" t="str">
            <v>39.94 x 29.8 x 22.95</v>
          </cell>
          <cell r="AG184">
            <v>4.9130000000000003</v>
          </cell>
          <cell r="AH184">
            <v>15.329000000000001</v>
          </cell>
          <cell r="AI184">
            <v>5</v>
          </cell>
          <cell r="AJ184">
            <v>10</v>
          </cell>
          <cell r="AK184">
            <v>7</v>
          </cell>
          <cell r="AL184">
            <v>70</v>
          </cell>
          <cell r="AM184">
            <v>1200</v>
          </cell>
          <cell r="AN184">
            <v>1000</v>
          </cell>
          <cell r="AO184">
            <v>1770</v>
          </cell>
          <cell r="AP184">
            <v>343.91</v>
          </cell>
          <cell r="AQ184">
            <v>1104</v>
          </cell>
          <cell r="AR184">
            <v>3</v>
          </cell>
          <cell r="AS184">
            <v>350</v>
          </cell>
          <cell r="AT184" t="str">
            <v>CHEP</v>
          </cell>
          <cell r="AU184" t="str">
            <v>5449000925688</v>
          </cell>
          <cell r="AV184" t="str">
            <v/>
          </cell>
          <cell r="AW184" t="str">
            <v>GHE</v>
          </cell>
          <cell r="AX184" t="str">
            <v/>
          </cell>
          <cell r="AY184" t="str">
            <v/>
          </cell>
          <cell r="AZ184" t="str">
            <v/>
          </cell>
          <cell r="BA184" t="str">
            <v/>
          </cell>
          <cell r="BB184" t="str">
            <v/>
          </cell>
          <cell r="BC184" t="str">
            <v/>
          </cell>
          <cell r="BD184" t="str">
            <v/>
          </cell>
          <cell r="BE184" t="str">
            <v>Belux</v>
          </cell>
          <cell r="BF184" t="str">
            <v/>
          </cell>
          <cell r="BG184" t="str">
            <v/>
          </cell>
          <cell r="BH184" t="str">
            <v>22021000</v>
          </cell>
          <cell r="BI184" t="str">
            <v>BE</v>
          </cell>
          <cell r="BJ184" t="str">
            <v/>
          </cell>
          <cell r="BK184" t="str">
            <v>ZD</v>
          </cell>
          <cell r="BL184" t="str">
            <v>56</v>
          </cell>
          <cell r="BM184" t="str">
            <v/>
          </cell>
        </row>
        <row r="185">
          <cell r="A185">
            <v>380131</v>
          </cell>
          <cell r="B185" t="str">
            <v>2109</v>
          </cell>
          <cell r="C185" t="str">
            <v>FANTA ORANGE GLAS 0.20LX24</v>
          </cell>
          <cell r="D185" t="str">
            <v>FANTA ORANGE VERRE 0.20LX24</v>
          </cell>
          <cell r="E185" t="str">
            <v>Fanta</v>
          </cell>
          <cell r="F185" t="str">
            <v>Orange</v>
          </cell>
          <cell r="G185" t="str">
            <v>REF. GLASS</v>
          </cell>
          <cell r="H185" t="str">
            <v xml:space="preserve"> %</v>
          </cell>
          <cell r="I185" t="str">
            <v>24 x 0.2L</v>
          </cell>
          <cell r="J185" t="str">
            <v/>
          </cell>
          <cell r="K185">
            <v>24</v>
          </cell>
          <cell r="L185" t="str">
            <v>6% - 3%</v>
          </cell>
          <cell r="M185" t="str">
            <v>12</v>
          </cell>
          <cell r="N185" t="str">
            <v>M</v>
          </cell>
          <cell r="O185" t="str">
            <v>1</v>
          </cell>
          <cell r="P185">
            <v>0.2</v>
          </cell>
          <cell r="Q185" t="str">
            <v>90495090</v>
          </cell>
          <cell r="R185" t="str">
            <v>5.9 x 5.9 x 19.9</v>
          </cell>
          <cell r="S185">
            <v>0.20899999999999999</v>
          </cell>
          <cell r="T185">
            <v>0.56899999999999995</v>
          </cell>
          <cell r="U185">
            <v>0.1</v>
          </cell>
          <cell r="V185" t="str">
            <v>1 x 0.2L</v>
          </cell>
          <cell r="W185" t="str">
            <v xml:space="preserve">REF. GLASS  </v>
          </cell>
          <cell r="X185" t="str">
            <v>90495090</v>
          </cell>
          <cell r="Y185" t="str">
            <v>5.9 x 5.9 x 19.9</v>
          </cell>
          <cell r="Z185">
            <v>0.20899999999999999</v>
          </cell>
          <cell r="AA185">
            <v>0.56899999999999995</v>
          </cell>
          <cell r="AB185">
            <v>0.1</v>
          </cell>
          <cell r="AC185" t="str">
            <v>24 x 0.2L</v>
          </cell>
          <cell r="AD185" t="str">
            <v>CASE</v>
          </cell>
          <cell r="AE185" t="str">
            <v>5449000011893</v>
          </cell>
          <cell r="AF185" t="str">
            <v>39.94 x 29.8 x 22.95</v>
          </cell>
          <cell r="AG185">
            <v>5.008</v>
          </cell>
          <cell r="AH185">
            <v>15.448</v>
          </cell>
          <cell r="AI185">
            <v>5</v>
          </cell>
          <cell r="AJ185">
            <v>10</v>
          </cell>
          <cell r="AK185">
            <v>7</v>
          </cell>
          <cell r="AL185">
            <v>70</v>
          </cell>
          <cell r="AM185">
            <v>1200</v>
          </cell>
          <cell r="AN185">
            <v>1000</v>
          </cell>
          <cell r="AO185">
            <v>1770</v>
          </cell>
          <cell r="AP185">
            <v>350.56</v>
          </cell>
          <cell r="AQ185">
            <v>1111</v>
          </cell>
          <cell r="AR185">
            <v>3</v>
          </cell>
          <cell r="AS185">
            <v>350</v>
          </cell>
          <cell r="AT185" t="str">
            <v>CHEP</v>
          </cell>
          <cell r="AU185" t="str">
            <v>5449000925701</v>
          </cell>
          <cell r="AV185" t="str">
            <v/>
          </cell>
          <cell r="AW185" t="str">
            <v>GHE</v>
          </cell>
          <cell r="AX185" t="str">
            <v/>
          </cell>
          <cell r="AY185" t="str">
            <v>DON</v>
          </cell>
          <cell r="AZ185" t="str">
            <v/>
          </cell>
          <cell r="BA185" t="str">
            <v/>
          </cell>
          <cell r="BB185" t="str">
            <v/>
          </cell>
          <cell r="BC185" t="str">
            <v/>
          </cell>
          <cell r="BD185" t="str">
            <v>DON</v>
          </cell>
          <cell r="BE185" t="str">
            <v>Belux</v>
          </cell>
          <cell r="BF185" t="str">
            <v/>
          </cell>
          <cell r="BG185" t="str">
            <v/>
          </cell>
          <cell r="BH185" t="str">
            <v>22021000</v>
          </cell>
          <cell r="BI185" t="str">
            <v>NL</v>
          </cell>
          <cell r="BJ185" t="str">
            <v/>
          </cell>
          <cell r="BK185" t="str">
            <v>ZD</v>
          </cell>
          <cell r="BL185" t="str">
            <v>56</v>
          </cell>
          <cell r="BM185" t="str">
            <v/>
          </cell>
        </row>
        <row r="186">
          <cell r="A186">
            <v>380133</v>
          </cell>
          <cell r="B186" t="str">
            <v>2113</v>
          </cell>
          <cell r="C186" t="str">
            <v>FANTA ORANGE PET 0.50LX24</v>
          </cell>
          <cell r="D186" t="str">
            <v>FANTA ORANGE PET 0.50L X24</v>
          </cell>
          <cell r="E186" t="str">
            <v>Fanta</v>
          </cell>
          <cell r="F186" t="str">
            <v>Orange</v>
          </cell>
          <cell r="G186" t="str">
            <v>PET</v>
          </cell>
          <cell r="H186" t="str">
            <v xml:space="preserve"> %</v>
          </cell>
          <cell r="I186" t="str">
            <v>24 x 0.5L</v>
          </cell>
          <cell r="J186" t="str">
            <v/>
          </cell>
          <cell r="K186">
            <v>24</v>
          </cell>
          <cell r="L186" t="str">
            <v>6% - 3%</v>
          </cell>
          <cell r="M186" t="str">
            <v>4</v>
          </cell>
          <cell r="N186" t="str">
            <v>M</v>
          </cell>
          <cell r="O186" t="str">
            <v>0</v>
          </cell>
          <cell r="P186">
            <v>0.5</v>
          </cell>
          <cell r="Q186" t="str">
            <v>40822938</v>
          </cell>
          <cell r="R186" t="str">
            <v>6.55 x 6.55 x 22.8</v>
          </cell>
          <cell r="S186">
            <v>0.52200000000000002</v>
          </cell>
          <cell r="T186">
            <v>0.55000000000000004</v>
          </cell>
          <cell r="U186">
            <v>0</v>
          </cell>
          <cell r="V186" t="str">
            <v>1 x 0.5L</v>
          </cell>
          <cell r="W186" t="str">
            <v>PET</v>
          </cell>
          <cell r="X186" t="str">
            <v>40822938</v>
          </cell>
          <cell r="Y186" t="str">
            <v>6.55 x 6.55 x 22.8</v>
          </cell>
          <cell r="Z186">
            <v>0.52200000000000002</v>
          </cell>
          <cell r="AA186">
            <v>0.55000000000000004</v>
          </cell>
          <cell r="AB186">
            <v>0</v>
          </cell>
          <cell r="AC186" t="str">
            <v>24 x 0.5L</v>
          </cell>
          <cell r="AD186" t="str">
            <v>SHRINKWRAPPED</v>
          </cell>
          <cell r="AE186" t="str">
            <v>5449000019837</v>
          </cell>
          <cell r="AF186" t="str">
            <v>39.3 x 26.2 x 23.3</v>
          </cell>
          <cell r="AG186">
            <v>12.52</v>
          </cell>
          <cell r="AH186">
            <v>13.2</v>
          </cell>
          <cell r="AI186">
            <v>0</v>
          </cell>
          <cell r="AJ186">
            <v>12</v>
          </cell>
          <cell r="AK186">
            <v>7</v>
          </cell>
          <cell r="AL186">
            <v>84</v>
          </cell>
          <cell r="AM186">
            <v>1200</v>
          </cell>
          <cell r="AN186">
            <v>1048</v>
          </cell>
          <cell r="AO186">
            <v>1791</v>
          </cell>
          <cell r="AP186">
            <v>1051.68</v>
          </cell>
          <cell r="AQ186">
            <v>1135</v>
          </cell>
          <cell r="AR186">
            <v>2</v>
          </cell>
          <cell r="AS186">
            <v>0</v>
          </cell>
          <cell r="AT186" t="str">
            <v>CHEP</v>
          </cell>
          <cell r="AU186" t="str">
            <v>5449000910295</v>
          </cell>
          <cell r="AV186" t="str">
            <v>ANT</v>
          </cell>
          <cell r="AW186" t="str">
            <v/>
          </cell>
          <cell r="AX186" t="str">
            <v/>
          </cell>
          <cell r="AY186" t="str">
            <v/>
          </cell>
          <cell r="AZ186" t="str">
            <v/>
          </cell>
          <cell r="BA186" t="str">
            <v/>
          </cell>
          <cell r="BB186" t="str">
            <v/>
          </cell>
          <cell r="BC186" t="str">
            <v/>
          </cell>
          <cell r="BD186" t="str">
            <v/>
          </cell>
          <cell r="BE186" t="str">
            <v>Belux</v>
          </cell>
          <cell r="BF186" t="str">
            <v/>
          </cell>
          <cell r="BG186" t="str">
            <v/>
          </cell>
          <cell r="BH186" t="str">
            <v>22021000</v>
          </cell>
          <cell r="BI186" t="str">
            <v>BE</v>
          </cell>
          <cell r="BJ186" t="str">
            <v/>
          </cell>
          <cell r="BK186" t="str">
            <v>ZD</v>
          </cell>
          <cell r="BL186" t="str">
            <v>56</v>
          </cell>
          <cell r="BM186">
            <v>2.2133000000000003E-2</v>
          </cell>
        </row>
        <row r="187">
          <cell r="A187">
            <v>380135</v>
          </cell>
          <cell r="B187" t="str">
            <v>2123</v>
          </cell>
          <cell r="C187" t="str">
            <v>SPRITE PET 0.50LX24</v>
          </cell>
          <cell r="D187" t="str">
            <v>SPRITE PET 0.50LX24</v>
          </cell>
          <cell r="E187" t="str">
            <v>Sprite</v>
          </cell>
          <cell r="F187" t="str">
            <v/>
          </cell>
          <cell r="G187" t="str">
            <v>PET</v>
          </cell>
          <cell r="H187" t="str">
            <v xml:space="preserve"> %</v>
          </cell>
          <cell r="I187" t="str">
            <v>24 x 0.5L</v>
          </cell>
          <cell r="J187" t="str">
            <v/>
          </cell>
          <cell r="K187">
            <v>24</v>
          </cell>
          <cell r="L187" t="str">
            <v>6% - 3%</v>
          </cell>
          <cell r="M187" t="str">
            <v>4</v>
          </cell>
          <cell r="N187" t="str">
            <v>M</v>
          </cell>
          <cell r="O187" t="str">
            <v>0</v>
          </cell>
          <cell r="P187">
            <v>0.5</v>
          </cell>
          <cell r="Q187" t="str">
            <v>54491069</v>
          </cell>
          <cell r="R187" t="str">
            <v>6.55 x 6.55 x 22.8</v>
          </cell>
          <cell r="S187">
            <v>0.51200000000000001</v>
          </cell>
          <cell r="T187">
            <v>0.54</v>
          </cell>
          <cell r="U187">
            <v>0</v>
          </cell>
          <cell r="V187" t="str">
            <v>1 x 0.5L</v>
          </cell>
          <cell r="W187" t="str">
            <v>PET</v>
          </cell>
          <cell r="X187" t="str">
            <v>54491069</v>
          </cell>
          <cell r="Y187" t="str">
            <v>6.55 x 6.55 x 22.8</v>
          </cell>
          <cell r="Z187">
            <v>0.51200000000000001</v>
          </cell>
          <cell r="AA187">
            <v>0.54</v>
          </cell>
          <cell r="AB187">
            <v>0</v>
          </cell>
          <cell r="AC187" t="str">
            <v>24 x 0.5L</v>
          </cell>
          <cell r="AD187" t="str">
            <v>SHRINKWRAPPED</v>
          </cell>
          <cell r="AE187" t="str">
            <v>5449000019844</v>
          </cell>
          <cell r="AF187" t="str">
            <v>39.3 x 26.2 x 23.3</v>
          </cell>
          <cell r="AG187">
            <v>12.282999999999999</v>
          </cell>
          <cell r="AH187">
            <v>12.9</v>
          </cell>
          <cell r="AI187">
            <v>0</v>
          </cell>
          <cell r="AJ187">
            <v>12</v>
          </cell>
          <cell r="AK187">
            <v>7</v>
          </cell>
          <cell r="AL187">
            <v>84</v>
          </cell>
          <cell r="AM187">
            <v>1200</v>
          </cell>
          <cell r="AN187">
            <v>1048</v>
          </cell>
          <cell r="AO187">
            <v>1791</v>
          </cell>
          <cell r="AP187">
            <v>1031.7719999999999</v>
          </cell>
          <cell r="AQ187">
            <v>1114</v>
          </cell>
          <cell r="AR187">
            <v>2</v>
          </cell>
          <cell r="AS187">
            <v>0</v>
          </cell>
          <cell r="AT187" t="str">
            <v>CHEP</v>
          </cell>
          <cell r="AU187" t="str">
            <v>5449000910479</v>
          </cell>
          <cell r="AV187" t="str">
            <v>ANT</v>
          </cell>
          <cell r="AW187" t="str">
            <v/>
          </cell>
          <cell r="AX187" t="str">
            <v/>
          </cell>
          <cell r="AY187" t="str">
            <v/>
          </cell>
          <cell r="AZ187" t="str">
            <v/>
          </cell>
          <cell r="BA187" t="str">
            <v/>
          </cell>
          <cell r="BB187" t="str">
            <v/>
          </cell>
          <cell r="BC187" t="str">
            <v/>
          </cell>
          <cell r="BD187" t="str">
            <v/>
          </cell>
          <cell r="BE187" t="str">
            <v>Belux</v>
          </cell>
          <cell r="BF187" t="str">
            <v/>
          </cell>
          <cell r="BG187" t="str">
            <v/>
          </cell>
          <cell r="BH187" t="str">
            <v>22021000</v>
          </cell>
          <cell r="BI187" t="str">
            <v>BE</v>
          </cell>
          <cell r="BJ187" t="str">
            <v/>
          </cell>
          <cell r="BK187" t="str">
            <v>ZD</v>
          </cell>
          <cell r="BL187" t="str">
            <v>56</v>
          </cell>
          <cell r="BM187">
            <v>2.2133000000000003E-2</v>
          </cell>
        </row>
        <row r="188">
          <cell r="A188">
            <v>380136</v>
          </cell>
          <cell r="B188" t="str">
            <v>2129</v>
          </cell>
          <cell r="C188" t="str">
            <v>COCA-COLA BLIK 0.15L 2X12</v>
          </cell>
          <cell r="D188" t="str">
            <v>COCA-COLA BOITE 0.15L 2X12</v>
          </cell>
          <cell r="E188" t="str">
            <v>Coca-Cola</v>
          </cell>
          <cell r="F188" t="str">
            <v/>
          </cell>
          <cell r="G188" t="str">
            <v>CAN</v>
          </cell>
          <cell r="H188" t="str">
            <v xml:space="preserve"> %</v>
          </cell>
          <cell r="I188" t="str">
            <v>2 x 12 x 0.15L</v>
          </cell>
          <cell r="J188" t="str">
            <v/>
          </cell>
          <cell r="K188">
            <v>24</v>
          </cell>
          <cell r="L188" t="str">
            <v>6% - 3%</v>
          </cell>
          <cell r="M188" t="str">
            <v>12</v>
          </cell>
          <cell r="N188" t="str">
            <v>M</v>
          </cell>
          <cell r="O188" t="str">
            <v>0</v>
          </cell>
          <cell r="P188">
            <v>0.15</v>
          </cell>
          <cell r="Q188" t="str">
            <v>54491014</v>
          </cell>
          <cell r="R188" t="str">
            <v>5.35 x 5.35 x 8.87</v>
          </cell>
          <cell r="S188">
            <v>0.156</v>
          </cell>
          <cell r="T188">
            <v>0.16</v>
          </cell>
          <cell r="U188">
            <v>0</v>
          </cell>
          <cell r="V188" t="str">
            <v>12 x 0.15L</v>
          </cell>
          <cell r="W188" t="str">
            <v>CARDBOARD</v>
          </cell>
          <cell r="X188" t="str">
            <v>5449000034229</v>
          </cell>
          <cell r="Y188" t="str">
            <v>21.3 x 15.9 x 8.95</v>
          </cell>
          <cell r="Z188">
            <v>1.87</v>
          </cell>
          <cell r="AA188">
            <v>2.036</v>
          </cell>
          <cell r="AB188">
            <v>0</v>
          </cell>
          <cell r="AC188" t="str">
            <v>2 x 12 x 0.15L</v>
          </cell>
          <cell r="AD188" t="str">
            <v>TRAY OVER CARDBOARD</v>
          </cell>
          <cell r="AE188" t="str">
            <v>5449000034236</v>
          </cell>
          <cell r="AF188" t="str">
            <v>33.1 x 21.7 x 9.2</v>
          </cell>
          <cell r="AG188">
            <v>3.7389999999999999</v>
          </cell>
          <cell r="AH188">
            <v>4.1269999999999998</v>
          </cell>
          <cell r="AI188">
            <v>0</v>
          </cell>
          <cell r="AJ188">
            <v>16</v>
          </cell>
          <cell r="AK188">
            <v>15</v>
          </cell>
          <cell r="AL188">
            <v>240</v>
          </cell>
          <cell r="AM188">
            <v>1200</v>
          </cell>
          <cell r="AN188">
            <v>1000</v>
          </cell>
          <cell r="AO188">
            <v>1543</v>
          </cell>
          <cell r="AP188">
            <v>897.36</v>
          </cell>
          <cell r="AQ188">
            <v>1020</v>
          </cell>
          <cell r="AR188">
            <v>3</v>
          </cell>
          <cell r="AS188">
            <v>0</v>
          </cell>
          <cell r="AT188" t="str">
            <v>CHEP</v>
          </cell>
          <cell r="AU188" t="str">
            <v>5449000930057</v>
          </cell>
          <cell r="AV188" t="str">
            <v/>
          </cell>
          <cell r="AW188" t="str">
            <v>GHE</v>
          </cell>
          <cell r="AX188" t="str">
            <v/>
          </cell>
          <cell r="AY188" t="str">
            <v/>
          </cell>
          <cell r="AZ188" t="str">
            <v/>
          </cell>
          <cell r="BA188" t="str">
            <v>Sidcup</v>
          </cell>
          <cell r="BB188" t="str">
            <v/>
          </cell>
          <cell r="BC188" t="str">
            <v>Refresco Bodegraven (RBOD); Refresco Maarheeze (RMAA)</v>
          </cell>
          <cell r="BD188" t="str">
            <v>Sidcup, Refresco</v>
          </cell>
          <cell r="BE188" t="str">
            <v>Belux</v>
          </cell>
          <cell r="BF188" t="str">
            <v>DF25400BE</v>
          </cell>
          <cell r="BG188" t="str">
            <v>PSS-17427</v>
          </cell>
          <cell r="BH188" t="str">
            <v>22021000</v>
          </cell>
          <cell r="BI188" t="str">
            <v>BE</v>
          </cell>
          <cell r="BJ188" t="str">
            <v/>
          </cell>
          <cell r="BK188" t="str">
            <v>ZD</v>
          </cell>
          <cell r="BL188" t="str">
            <v>56</v>
          </cell>
          <cell r="BM188">
            <v>8.6400000000000001E-3</v>
          </cell>
        </row>
        <row r="189">
          <cell r="A189">
            <v>380144</v>
          </cell>
          <cell r="B189" t="str">
            <v>2162</v>
          </cell>
          <cell r="C189" t="str">
            <v>MINUTE MAID TOMAAT GLAS 0.20LX24</v>
          </cell>
          <cell r="D189" t="str">
            <v>MINUTE MAID TOMATE VERRE 0.20LX24</v>
          </cell>
          <cell r="E189" t="str">
            <v>Minute Maid</v>
          </cell>
          <cell r="F189" t="str">
            <v>Tomato</v>
          </cell>
          <cell r="G189" t="str">
            <v>REF. GLASS</v>
          </cell>
          <cell r="H189" t="str">
            <v xml:space="preserve"> %</v>
          </cell>
          <cell r="I189" t="str">
            <v>24 x 0.2L</v>
          </cell>
          <cell r="J189" t="str">
            <v/>
          </cell>
          <cell r="K189">
            <v>24</v>
          </cell>
          <cell r="L189" t="str">
            <v>6% - 3%</v>
          </cell>
          <cell r="M189" t="str">
            <v>12</v>
          </cell>
          <cell r="N189" t="str">
            <v>M</v>
          </cell>
          <cell r="O189" t="str">
            <v>1</v>
          </cell>
          <cell r="P189">
            <v>0.2</v>
          </cell>
          <cell r="Q189" t="str">
            <v>90491443</v>
          </cell>
          <cell r="R189" t="str">
            <v>5.9 x 5.9 x 19.9</v>
          </cell>
          <cell r="S189">
            <v>0.20399999999999999</v>
          </cell>
          <cell r="T189">
            <v>0.56000000000000005</v>
          </cell>
          <cell r="U189">
            <v>0.1</v>
          </cell>
          <cell r="V189" t="str">
            <v>1 x 0.2L</v>
          </cell>
          <cell r="W189" t="str">
            <v xml:space="preserve">REF. GLASS  </v>
          </cell>
          <cell r="X189" t="str">
            <v>90491443</v>
          </cell>
          <cell r="Y189" t="str">
            <v>5.9 x 5.9 x 19.9</v>
          </cell>
          <cell r="Z189">
            <v>0.20399999999999999</v>
          </cell>
          <cell r="AA189">
            <v>0.56000000000000005</v>
          </cell>
          <cell r="AB189">
            <v>0.1</v>
          </cell>
          <cell r="AC189" t="str">
            <v>24 x 0.2L</v>
          </cell>
          <cell r="AD189" t="str">
            <v>CASE</v>
          </cell>
          <cell r="AE189" t="str">
            <v>5449000089762</v>
          </cell>
          <cell r="AF189" t="str">
            <v>39.94 x 29.8 x 22.95</v>
          </cell>
          <cell r="AG189">
            <v>4.8929999999999998</v>
          </cell>
          <cell r="AH189">
            <v>15.32</v>
          </cell>
          <cell r="AI189">
            <v>5</v>
          </cell>
          <cell r="AJ189">
            <v>10</v>
          </cell>
          <cell r="AK189">
            <v>7</v>
          </cell>
          <cell r="AL189">
            <v>70</v>
          </cell>
          <cell r="AM189">
            <v>1200</v>
          </cell>
          <cell r="AN189">
            <v>1000</v>
          </cell>
          <cell r="AO189">
            <v>1770</v>
          </cell>
          <cell r="AP189">
            <v>342.51</v>
          </cell>
          <cell r="AQ189">
            <v>1103</v>
          </cell>
          <cell r="AR189">
            <v>3</v>
          </cell>
          <cell r="AS189">
            <v>350</v>
          </cell>
          <cell r="AT189" t="str">
            <v>CHEP</v>
          </cell>
          <cell r="AU189" t="str">
            <v>5449000917485</v>
          </cell>
          <cell r="AV189" t="str">
            <v/>
          </cell>
          <cell r="AW189" t="str">
            <v>GHE</v>
          </cell>
          <cell r="AX189" t="str">
            <v/>
          </cell>
          <cell r="AY189" t="str">
            <v/>
          </cell>
          <cell r="AZ189" t="str">
            <v/>
          </cell>
          <cell r="BA189" t="str">
            <v/>
          </cell>
          <cell r="BB189" t="str">
            <v/>
          </cell>
          <cell r="BC189" t="str">
            <v/>
          </cell>
          <cell r="BD189" t="str">
            <v/>
          </cell>
          <cell r="BE189" t="str">
            <v>Belux</v>
          </cell>
          <cell r="BF189" t="str">
            <v/>
          </cell>
          <cell r="BG189" t="str">
            <v/>
          </cell>
          <cell r="BH189" t="str">
            <v>22021000</v>
          </cell>
          <cell r="BI189" t="str">
            <v>BE</v>
          </cell>
          <cell r="BJ189" t="str">
            <v/>
          </cell>
          <cell r="BK189" t="str">
            <v>ZD</v>
          </cell>
          <cell r="BL189" t="str">
            <v>56</v>
          </cell>
          <cell r="BM189" t="str">
            <v/>
          </cell>
        </row>
        <row r="190">
          <cell r="A190">
            <v>380145</v>
          </cell>
          <cell r="B190" t="str">
            <v>2164</v>
          </cell>
          <cell r="C190" t="str">
            <v>FANTA ORANGE PET 0.25L 4X6 BALLS</v>
          </cell>
          <cell r="D190" t="str">
            <v>FANTA ORANGE PET 0.25L 4X6 BALLS</v>
          </cell>
          <cell r="E190" t="str">
            <v>Fanta</v>
          </cell>
          <cell r="F190" t="str">
            <v>Orange</v>
          </cell>
          <cell r="G190" t="str">
            <v>PET</v>
          </cell>
          <cell r="H190" t="str">
            <v xml:space="preserve"> %</v>
          </cell>
          <cell r="I190" t="str">
            <v>4 x 6 x 0.25L</v>
          </cell>
          <cell r="J190" t="str">
            <v/>
          </cell>
          <cell r="K190">
            <v>24</v>
          </cell>
          <cell r="L190" t="str">
            <v>6% - 3%</v>
          </cell>
          <cell r="M190" t="str">
            <v>5</v>
          </cell>
          <cell r="N190" t="str">
            <v>M</v>
          </cell>
          <cell r="O190" t="str">
            <v>0</v>
          </cell>
          <cell r="P190">
            <v>0.25</v>
          </cell>
          <cell r="Q190" t="str">
            <v>42116776</v>
          </cell>
          <cell r="R190" t="str">
            <v>7.74 x 7.74 x 10.2</v>
          </cell>
          <cell r="S190">
            <v>0.26100000000000001</v>
          </cell>
          <cell r="T190">
            <v>0.28999999999999998</v>
          </cell>
          <cell r="U190">
            <v>0</v>
          </cell>
          <cell r="V190" t="str">
            <v>6 x 0.25L</v>
          </cell>
          <cell r="W190" t="str">
            <v>SHRINK</v>
          </cell>
          <cell r="X190" t="str">
            <v>5449000123916</v>
          </cell>
          <cell r="Y190" t="str">
            <v>23.2 x 15.5 x 10.4</v>
          </cell>
          <cell r="Z190">
            <v>1.5649999999999999</v>
          </cell>
          <cell r="AA190">
            <v>1.74</v>
          </cell>
          <cell r="AB190">
            <v>0</v>
          </cell>
          <cell r="AC190" t="str">
            <v>4 x 6 x 0.25L</v>
          </cell>
          <cell r="AD190" t="str">
            <v>SHRINKWRAPPED</v>
          </cell>
          <cell r="AE190" t="str">
            <v>5449000124050</v>
          </cell>
          <cell r="AF190" t="str">
            <v>46.4 x 31 x 10.4</v>
          </cell>
          <cell r="AG190">
            <v>6.26</v>
          </cell>
          <cell r="AH190">
            <v>6.88</v>
          </cell>
          <cell r="AI190">
            <v>0</v>
          </cell>
          <cell r="AJ190">
            <v>7</v>
          </cell>
          <cell r="AK190">
            <v>15</v>
          </cell>
          <cell r="AL190">
            <v>105</v>
          </cell>
          <cell r="AM190">
            <v>1200</v>
          </cell>
          <cell r="AN190">
            <v>1000</v>
          </cell>
          <cell r="AO190">
            <v>1724</v>
          </cell>
          <cell r="AP190">
            <v>657.3</v>
          </cell>
          <cell r="AQ190">
            <v>756</v>
          </cell>
          <cell r="AR190">
            <v>2</v>
          </cell>
          <cell r="AS190">
            <v>0</v>
          </cell>
          <cell r="AT190" t="str">
            <v>CHEP</v>
          </cell>
          <cell r="AU190" t="str">
            <v>5449000941169</v>
          </cell>
          <cell r="AV190" t="str">
            <v>ANT</v>
          </cell>
          <cell r="AW190" t="str">
            <v/>
          </cell>
          <cell r="AX190" t="str">
            <v/>
          </cell>
          <cell r="AY190" t="str">
            <v/>
          </cell>
          <cell r="AZ190" t="str">
            <v/>
          </cell>
          <cell r="BA190" t="str">
            <v/>
          </cell>
          <cell r="BB190" t="str">
            <v/>
          </cell>
          <cell r="BC190" t="str">
            <v/>
          </cell>
          <cell r="BD190" t="str">
            <v/>
          </cell>
          <cell r="BE190" t="str">
            <v>Belux</v>
          </cell>
          <cell r="BF190" t="str">
            <v/>
          </cell>
          <cell r="BG190" t="str">
            <v/>
          </cell>
          <cell r="BH190" t="str">
            <v>22021000</v>
          </cell>
          <cell r="BI190" t="str">
            <v>BE</v>
          </cell>
          <cell r="BJ190" t="str">
            <v/>
          </cell>
          <cell r="BK190" t="str">
            <v>ZD</v>
          </cell>
          <cell r="BL190" t="str">
            <v>56</v>
          </cell>
          <cell r="BM190">
            <v>2.2007000000000002E-2</v>
          </cell>
        </row>
        <row r="191">
          <cell r="A191">
            <v>380146</v>
          </cell>
          <cell r="B191" t="str">
            <v>2177</v>
          </cell>
          <cell r="C191" t="str">
            <v>COCA-COLA GLAS 0.20LX24</v>
          </cell>
          <cell r="D191" t="str">
            <v>COCA-COLA VERRE 0.20LX24</v>
          </cell>
          <cell r="E191" t="str">
            <v>Coca-Cola</v>
          </cell>
          <cell r="F191" t="str">
            <v/>
          </cell>
          <cell r="G191" t="str">
            <v>REF. GLASS</v>
          </cell>
          <cell r="H191" t="str">
            <v xml:space="preserve"> %</v>
          </cell>
          <cell r="I191" t="str">
            <v>24 x 0.2L</v>
          </cell>
          <cell r="J191" t="str">
            <v/>
          </cell>
          <cell r="K191">
            <v>24</v>
          </cell>
          <cell r="L191" t="str">
            <v>6% - 3%</v>
          </cell>
          <cell r="M191" t="str">
            <v>18</v>
          </cell>
          <cell r="N191" t="str">
            <v>M</v>
          </cell>
          <cell r="O191" t="str">
            <v>1</v>
          </cell>
          <cell r="P191">
            <v>0.2</v>
          </cell>
          <cell r="Q191" t="str">
            <v>54490000</v>
          </cell>
          <cell r="R191" t="str">
            <v>5.9 x 5.9 x 19.9</v>
          </cell>
          <cell r="S191">
            <v>0.20799999999999999</v>
          </cell>
          <cell r="T191">
            <v>0.51900000000000002</v>
          </cell>
          <cell r="U191">
            <v>0.1</v>
          </cell>
          <cell r="V191" t="str">
            <v>1 x 0.2L</v>
          </cell>
          <cell r="W191" t="str">
            <v xml:space="preserve">REF. GLASS  </v>
          </cell>
          <cell r="X191" t="str">
            <v>54490000</v>
          </cell>
          <cell r="Y191" t="str">
            <v>5.9 x 5.9 x 19.9</v>
          </cell>
          <cell r="Z191">
            <v>0.20799999999999999</v>
          </cell>
          <cell r="AA191">
            <v>0.51900000000000002</v>
          </cell>
          <cell r="AB191">
            <v>0.1</v>
          </cell>
          <cell r="AC191" t="str">
            <v>24 x 0.2L</v>
          </cell>
          <cell r="AD191" t="str">
            <v>CASE</v>
          </cell>
          <cell r="AE191" t="str">
            <v>5449000000002</v>
          </cell>
          <cell r="AF191" t="str">
            <v>39.94 x 29.8 x 22.95</v>
          </cell>
          <cell r="AG191">
            <v>4.9850000000000003</v>
          </cell>
          <cell r="AH191">
            <v>14.249000000000001</v>
          </cell>
          <cell r="AI191">
            <v>5</v>
          </cell>
          <cell r="AJ191">
            <v>10</v>
          </cell>
          <cell r="AK191">
            <v>7</v>
          </cell>
          <cell r="AL191">
            <v>70</v>
          </cell>
          <cell r="AM191">
            <v>1200</v>
          </cell>
          <cell r="AN191">
            <v>1000</v>
          </cell>
          <cell r="AO191">
            <v>1770</v>
          </cell>
          <cell r="AP191">
            <v>348.95</v>
          </cell>
          <cell r="AQ191">
            <v>1028</v>
          </cell>
          <cell r="AR191">
            <v>3</v>
          </cell>
          <cell r="AS191">
            <v>350</v>
          </cell>
          <cell r="AT191" t="str">
            <v>CHEP</v>
          </cell>
          <cell r="AU191" t="str">
            <v>5449000925725</v>
          </cell>
          <cell r="AV191" t="str">
            <v>ANT</v>
          </cell>
          <cell r="AW191" t="str">
            <v>GHE</v>
          </cell>
          <cell r="AX191" t="str">
            <v/>
          </cell>
          <cell r="AY191" t="str">
            <v>DON</v>
          </cell>
          <cell r="AZ191" t="str">
            <v/>
          </cell>
          <cell r="BA191" t="str">
            <v/>
          </cell>
          <cell r="BB191" t="str">
            <v/>
          </cell>
          <cell r="BC191" t="str">
            <v/>
          </cell>
          <cell r="BD191" t="str">
            <v>DON</v>
          </cell>
          <cell r="BE191" t="str">
            <v>Belux</v>
          </cell>
          <cell r="BF191" t="str">
            <v/>
          </cell>
          <cell r="BG191" t="str">
            <v/>
          </cell>
          <cell r="BH191" t="str">
            <v>22021000</v>
          </cell>
          <cell r="BI191" t="str">
            <v>BE</v>
          </cell>
          <cell r="BJ191" t="str">
            <v/>
          </cell>
          <cell r="BK191" t="str">
            <v>ZD</v>
          </cell>
          <cell r="BL191" t="str">
            <v>56</v>
          </cell>
          <cell r="BM191" t="str">
            <v/>
          </cell>
        </row>
        <row r="192">
          <cell r="A192">
            <v>380147</v>
          </cell>
          <cell r="B192" t="str">
            <v>2182</v>
          </cell>
          <cell r="C192" t="str">
            <v>COCA-COLA LIGHT GLAS 0.20LX24</v>
          </cell>
          <cell r="D192" t="str">
            <v>COCA-COLA LIGHT VERRE 0.20LX24</v>
          </cell>
          <cell r="E192" t="str">
            <v>Coca-Cola Light</v>
          </cell>
          <cell r="F192" t="str">
            <v/>
          </cell>
          <cell r="G192" t="str">
            <v>REF. GLASS</v>
          </cell>
          <cell r="H192" t="str">
            <v xml:space="preserve"> %</v>
          </cell>
          <cell r="I192" t="str">
            <v>24 x 0.2L</v>
          </cell>
          <cell r="J192" t="str">
            <v/>
          </cell>
          <cell r="K192">
            <v>24</v>
          </cell>
          <cell r="L192" t="str">
            <v>6% - 3%</v>
          </cell>
          <cell r="M192" t="str">
            <v>6</v>
          </cell>
          <cell r="N192" t="str">
            <v>M</v>
          </cell>
          <cell r="O192" t="str">
            <v>1</v>
          </cell>
          <cell r="P192">
            <v>0.2</v>
          </cell>
          <cell r="Q192" t="str">
            <v>87126877</v>
          </cell>
          <cell r="R192" t="str">
            <v>5.9 x 5.9 x 19.9</v>
          </cell>
          <cell r="S192">
            <v>0.2</v>
          </cell>
          <cell r="T192">
            <v>0.51100000000000001</v>
          </cell>
          <cell r="U192">
            <v>0.1</v>
          </cell>
          <cell r="V192" t="str">
            <v>1 x 0.2L</v>
          </cell>
          <cell r="W192" t="str">
            <v xml:space="preserve">REF. GLASS  </v>
          </cell>
          <cell r="X192" t="str">
            <v>87126877</v>
          </cell>
          <cell r="Y192" t="str">
            <v>5.9 x 5.9 x 19.9</v>
          </cell>
          <cell r="Z192">
            <v>0.2</v>
          </cell>
          <cell r="AA192">
            <v>0.51100000000000001</v>
          </cell>
          <cell r="AB192">
            <v>0.1</v>
          </cell>
          <cell r="AC192" t="str">
            <v>24 x 0.2L</v>
          </cell>
          <cell r="AD192" t="str">
            <v>CASE</v>
          </cell>
          <cell r="AE192" t="str">
            <v>5449000057747</v>
          </cell>
          <cell r="AF192" t="str">
            <v>39.94 x 29.8 x 22.95</v>
          </cell>
          <cell r="AG192">
            <v>4.79</v>
          </cell>
          <cell r="AH192">
            <v>14.2</v>
          </cell>
          <cell r="AI192">
            <v>5</v>
          </cell>
          <cell r="AJ192">
            <v>10</v>
          </cell>
          <cell r="AK192">
            <v>7</v>
          </cell>
          <cell r="AL192">
            <v>70</v>
          </cell>
          <cell r="AM192">
            <v>1200</v>
          </cell>
          <cell r="AN192">
            <v>1000</v>
          </cell>
          <cell r="AO192">
            <v>1770</v>
          </cell>
          <cell r="AP192">
            <v>335.3</v>
          </cell>
          <cell r="AQ192">
            <v>1014</v>
          </cell>
          <cell r="AR192">
            <v>3</v>
          </cell>
          <cell r="AS192">
            <v>350</v>
          </cell>
          <cell r="AT192" t="str">
            <v>CHEP</v>
          </cell>
          <cell r="AU192" t="str">
            <v>5449000925732</v>
          </cell>
          <cell r="AV192" t="str">
            <v>ANT</v>
          </cell>
          <cell r="AW192" t="str">
            <v>GHE</v>
          </cell>
          <cell r="AX192" t="str">
            <v/>
          </cell>
          <cell r="AY192" t="str">
            <v/>
          </cell>
          <cell r="AZ192" t="str">
            <v/>
          </cell>
          <cell r="BA192" t="str">
            <v/>
          </cell>
          <cell r="BB192" t="str">
            <v/>
          </cell>
          <cell r="BC192" t="str">
            <v/>
          </cell>
          <cell r="BD192" t="str">
            <v>DON</v>
          </cell>
          <cell r="BE192" t="str">
            <v>Belux</v>
          </cell>
          <cell r="BF192" t="str">
            <v/>
          </cell>
          <cell r="BG192" t="str">
            <v/>
          </cell>
          <cell r="BH192" t="str">
            <v>22021000</v>
          </cell>
          <cell r="BI192" t="str">
            <v>BE</v>
          </cell>
          <cell r="BJ192" t="str">
            <v/>
          </cell>
          <cell r="BK192" t="str">
            <v>ZD</v>
          </cell>
          <cell r="BL192" t="str">
            <v>56</v>
          </cell>
          <cell r="BM192" t="str">
            <v/>
          </cell>
        </row>
        <row r="193">
          <cell r="A193">
            <v>380211</v>
          </cell>
          <cell r="B193" t="str">
            <v>2487</v>
          </cell>
          <cell r="C193" t="str">
            <v>MINUTE MAID ROZE POMPELMOES GLAS 0.20LX24</v>
          </cell>
          <cell r="D193" t="str">
            <v>MINUTE MAID ROSE PAMPLEMOUSSE VERRE 0.20LX24</v>
          </cell>
          <cell r="E193" t="str">
            <v>Minute Maid</v>
          </cell>
          <cell r="F193" t="str">
            <v>Pink Grapefruit</v>
          </cell>
          <cell r="G193" t="str">
            <v>REF. GLASS</v>
          </cell>
          <cell r="H193" t="str">
            <v xml:space="preserve"> %</v>
          </cell>
          <cell r="I193" t="str">
            <v>24 x 0.2L</v>
          </cell>
          <cell r="J193" t="str">
            <v/>
          </cell>
          <cell r="K193">
            <v>24</v>
          </cell>
          <cell r="L193" t="str">
            <v>6% - 3%</v>
          </cell>
          <cell r="M193" t="str">
            <v>12</v>
          </cell>
          <cell r="N193" t="str">
            <v>M</v>
          </cell>
          <cell r="O193" t="str">
            <v>1</v>
          </cell>
          <cell r="P193">
            <v>0.2</v>
          </cell>
          <cell r="Q193" t="str">
            <v>42094418</v>
          </cell>
          <cell r="R193" t="str">
            <v>5.9 x 5.9 x 19.9</v>
          </cell>
          <cell r="S193">
            <v>0.20699999999999999</v>
          </cell>
          <cell r="T193">
            <v>0.56999999999999995</v>
          </cell>
          <cell r="U193">
            <v>0.1</v>
          </cell>
          <cell r="V193" t="str">
            <v>1 x 0.2L</v>
          </cell>
          <cell r="W193" t="str">
            <v xml:space="preserve">REF. GLASS  </v>
          </cell>
          <cell r="X193" t="str">
            <v>42094418</v>
          </cell>
          <cell r="Y193" t="str">
            <v>5.9 x 5.9 x 19.9</v>
          </cell>
          <cell r="Z193">
            <v>0.20699999999999999</v>
          </cell>
          <cell r="AA193">
            <v>0.56999999999999995</v>
          </cell>
          <cell r="AB193">
            <v>0.1</v>
          </cell>
          <cell r="AC193" t="str">
            <v>24 x 0.2L</v>
          </cell>
          <cell r="AD193" t="str">
            <v>CASE</v>
          </cell>
          <cell r="AE193" t="str">
            <v>5449000089779</v>
          </cell>
          <cell r="AF193" t="str">
            <v>39.94 x 29.8 x 22.95</v>
          </cell>
          <cell r="AG193">
            <v>4.9779999999999998</v>
          </cell>
          <cell r="AH193">
            <v>15.41</v>
          </cell>
          <cell r="AI193">
            <v>5</v>
          </cell>
          <cell r="AJ193">
            <v>10</v>
          </cell>
          <cell r="AK193">
            <v>7</v>
          </cell>
          <cell r="AL193">
            <v>70</v>
          </cell>
          <cell r="AM193">
            <v>1200</v>
          </cell>
          <cell r="AN193">
            <v>1000</v>
          </cell>
          <cell r="AO193">
            <v>1770</v>
          </cell>
          <cell r="AP193">
            <v>348.46</v>
          </cell>
          <cell r="AQ193">
            <v>1109</v>
          </cell>
          <cell r="AR193">
            <v>3</v>
          </cell>
          <cell r="AS193">
            <v>350</v>
          </cell>
          <cell r="AT193" t="str">
            <v>CHEP</v>
          </cell>
          <cell r="AU193" t="str">
            <v>5449000917492</v>
          </cell>
          <cell r="AV193" t="str">
            <v/>
          </cell>
          <cell r="AW193" t="str">
            <v>GHE</v>
          </cell>
          <cell r="AX193" t="str">
            <v/>
          </cell>
          <cell r="AY193" t="str">
            <v/>
          </cell>
          <cell r="AZ193" t="str">
            <v/>
          </cell>
          <cell r="BA193" t="str">
            <v/>
          </cell>
          <cell r="BB193" t="str">
            <v/>
          </cell>
          <cell r="BC193" t="str">
            <v/>
          </cell>
          <cell r="BD193" t="str">
            <v/>
          </cell>
          <cell r="BE193" t="str">
            <v>Belux</v>
          </cell>
          <cell r="BF193" t="str">
            <v/>
          </cell>
          <cell r="BG193" t="str">
            <v/>
          </cell>
          <cell r="BH193" t="str">
            <v>20092100</v>
          </cell>
          <cell r="BI193" t="str">
            <v>BE</v>
          </cell>
          <cell r="BJ193" t="str">
            <v/>
          </cell>
          <cell r="BK193" t="str">
            <v>ZD</v>
          </cell>
          <cell r="BL193" t="str">
            <v>56</v>
          </cell>
          <cell r="BM193" t="str">
            <v/>
          </cell>
        </row>
        <row r="194">
          <cell r="A194">
            <v>380212</v>
          </cell>
          <cell r="B194" t="str">
            <v>2488</v>
          </cell>
          <cell r="C194" t="str">
            <v>MINUTE MAID APPEL GLAS 0.20LX24</v>
          </cell>
          <cell r="D194" t="str">
            <v>MINUTE MAID POMME VERRE 0.20LX24</v>
          </cell>
          <cell r="E194" t="str">
            <v>Minute Maid</v>
          </cell>
          <cell r="F194" t="str">
            <v>Apple</v>
          </cell>
          <cell r="G194" t="str">
            <v>REF. GLASS</v>
          </cell>
          <cell r="H194" t="str">
            <v xml:space="preserve"> %</v>
          </cell>
          <cell r="I194" t="str">
            <v>24 x 0.2L</v>
          </cell>
          <cell r="J194" t="str">
            <v/>
          </cell>
          <cell r="K194">
            <v>24</v>
          </cell>
          <cell r="L194" t="str">
            <v>6% - 3%</v>
          </cell>
          <cell r="M194" t="str">
            <v>12</v>
          </cell>
          <cell r="N194" t="str">
            <v>M</v>
          </cell>
          <cell r="O194" t="str">
            <v>1</v>
          </cell>
          <cell r="P194">
            <v>0.2</v>
          </cell>
          <cell r="Q194" t="str">
            <v>90491436</v>
          </cell>
          <cell r="R194" t="str">
            <v>5.9 x 5.9 x 19.9</v>
          </cell>
          <cell r="S194">
            <v>0.20799999999999999</v>
          </cell>
          <cell r="T194">
            <v>0.56999999999999995</v>
          </cell>
          <cell r="U194">
            <v>0.1</v>
          </cell>
          <cell r="V194" t="str">
            <v>1 x 0.2L</v>
          </cell>
          <cell r="W194" t="str">
            <v xml:space="preserve">REF. GLASS  </v>
          </cell>
          <cell r="X194" t="str">
            <v>90491436</v>
          </cell>
          <cell r="Y194" t="str">
            <v>5.9 x 5.9 x 19.9</v>
          </cell>
          <cell r="Z194">
            <v>0.20799999999999999</v>
          </cell>
          <cell r="AA194">
            <v>0.56999999999999995</v>
          </cell>
          <cell r="AB194">
            <v>0.1</v>
          </cell>
          <cell r="AC194" t="str">
            <v>24 x 0.2L</v>
          </cell>
          <cell r="AD194" t="str">
            <v>CASE</v>
          </cell>
          <cell r="AE194" t="str">
            <v>9049400001065</v>
          </cell>
          <cell r="AF194" t="str">
            <v>39.94 x 29.8 x 22.95</v>
          </cell>
          <cell r="AG194">
            <v>5.0019999999999998</v>
          </cell>
          <cell r="AH194">
            <v>15.44</v>
          </cell>
          <cell r="AI194">
            <v>5</v>
          </cell>
          <cell r="AJ194">
            <v>10</v>
          </cell>
          <cell r="AK194">
            <v>7</v>
          </cell>
          <cell r="AL194">
            <v>70</v>
          </cell>
          <cell r="AM194">
            <v>1200</v>
          </cell>
          <cell r="AN194">
            <v>1000</v>
          </cell>
          <cell r="AO194">
            <v>1770</v>
          </cell>
          <cell r="AP194">
            <v>350.14</v>
          </cell>
          <cell r="AQ194">
            <v>1111</v>
          </cell>
          <cell r="AR194">
            <v>3</v>
          </cell>
          <cell r="AS194">
            <v>350</v>
          </cell>
          <cell r="AT194" t="str">
            <v>CHEP</v>
          </cell>
          <cell r="AU194" t="str">
            <v>5449000917478</v>
          </cell>
          <cell r="AV194" t="str">
            <v/>
          </cell>
          <cell r="AW194" t="str">
            <v>GHE</v>
          </cell>
          <cell r="AX194" t="str">
            <v/>
          </cell>
          <cell r="AY194" t="str">
            <v/>
          </cell>
          <cell r="AZ194" t="str">
            <v/>
          </cell>
          <cell r="BA194" t="str">
            <v/>
          </cell>
          <cell r="BB194" t="str">
            <v/>
          </cell>
          <cell r="BC194" t="str">
            <v/>
          </cell>
          <cell r="BD194" t="str">
            <v/>
          </cell>
          <cell r="BE194" t="str">
            <v>Belux</v>
          </cell>
          <cell r="BF194" t="str">
            <v/>
          </cell>
          <cell r="BG194" t="str">
            <v/>
          </cell>
          <cell r="BH194" t="str">
            <v>20097199</v>
          </cell>
          <cell r="BI194" t="str">
            <v>BE</v>
          </cell>
          <cell r="BJ194" t="str">
            <v/>
          </cell>
          <cell r="BK194" t="str">
            <v>ZD</v>
          </cell>
          <cell r="BL194" t="str">
            <v>56</v>
          </cell>
          <cell r="BM194" t="str">
            <v/>
          </cell>
        </row>
        <row r="195">
          <cell r="A195">
            <v>380244</v>
          </cell>
          <cell r="B195" t="str">
            <v>2833</v>
          </cell>
          <cell r="C195" t="str">
            <v>CHAUDFONTAINE STILL PET 0.33LX24</v>
          </cell>
          <cell r="D195" t="str">
            <v>CHAUDFONTAINE STILL PET 0.33LX24</v>
          </cell>
          <cell r="E195" t="str">
            <v>Chaudfontaine</v>
          </cell>
          <cell r="F195" t="str">
            <v>Still</v>
          </cell>
          <cell r="G195" t="str">
            <v>PET</v>
          </cell>
          <cell r="H195" t="str">
            <v xml:space="preserve"> %</v>
          </cell>
          <cell r="I195" t="str">
            <v>24 x 0.33L</v>
          </cell>
          <cell r="J195" t="str">
            <v/>
          </cell>
          <cell r="K195">
            <v>24</v>
          </cell>
          <cell r="L195" t="str">
            <v>6% - 3%</v>
          </cell>
          <cell r="M195" t="str">
            <v>24</v>
          </cell>
          <cell r="N195" t="str">
            <v>M</v>
          </cell>
          <cell r="O195" t="str">
            <v>2</v>
          </cell>
          <cell r="P195">
            <v>0.33</v>
          </cell>
          <cell r="Q195" t="str">
            <v>90343377</v>
          </cell>
          <cell r="R195" t="str">
            <v>6.55 x 6.55 x 14.28</v>
          </cell>
          <cell r="S195">
            <v>0.32900000000000001</v>
          </cell>
          <cell r="T195">
            <v>0.34</v>
          </cell>
          <cell r="U195">
            <v>0</v>
          </cell>
          <cell r="V195" t="str">
            <v>1 x 0.33L</v>
          </cell>
          <cell r="W195" t="str">
            <v>PET</v>
          </cell>
          <cell r="X195" t="str">
            <v>90343377</v>
          </cell>
          <cell r="Y195" t="str">
            <v>6.55 x 6.55 x 14.28</v>
          </cell>
          <cell r="Z195">
            <v>0.32900000000000001</v>
          </cell>
          <cell r="AA195">
            <v>0.34</v>
          </cell>
          <cell r="AB195">
            <v>0</v>
          </cell>
          <cell r="AC195" t="str">
            <v>24 x 0.33L</v>
          </cell>
          <cell r="AD195" t="str">
            <v>SHRINKWRAPPED</v>
          </cell>
          <cell r="AE195" t="str">
            <v>5449000114723</v>
          </cell>
          <cell r="AF195" t="str">
            <v>39.3 x 26.2 x 14.3</v>
          </cell>
          <cell r="AG195">
            <v>7.8979999999999997</v>
          </cell>
          <cell r="AH195">
            <v>8.2899999999999991</v>
          </cell>
          <cell r="AI195">
            <v>0</v>
          </cell>
          <cell r="AJ195">
            <v>12</v>
          </cell>
          <cell r="AK195">
            <v>10</v>
          </cell>
          <cell r="AL195">
            <v>120</v>
          </cell>
          <cell r="AM195">
            <v>1200</v>
          </cell>
          <cell r="AN195">
            <v>1048</v>
          </cell>
          <cell r="AO195">
            <v>1616</v>
          </cell>
          <cell r="AP195">
            <v>947.76</v>
          </cell>
          <cell r="AQ195">
            <v>1031</v>
          </cell>
          <cell r="AR195">
            <v>2</v>
          </cell>
          <cell r="AS195">
            <v>0</v>
          </cell>
          <cell r="AT195" t="str">
            <v>CHEP</v>
          </cell>
          <cell r="AU195" t="str">
            <v>5449000932525</v>
          </cell>
          <cell r="AV195" t="str">
            <v/>
          </cell>
          <cell r="AW195" t="str">
            <v/>
          </cell>
          <cell r="AX195" t="str">
            <v/>
          </cell>
          <cell r="AY195" t="str">
            <v/>
          </cell>
          <cell r="AZ195" t="str">
            <v>CHDF</v>
          </cell>
          <cell r="BA195" t="str">
            <v/>
          </cell>
          <cell r="BB195" t="str">
            <v/>
          </cell>
          <cell r="BC195" t="str">
            <v/>
          </cell>
          <cell r="BD195" t="str">
            <v/>
          </cell>
          <cell r="BE195" t="str">
            <v>Belgium</v>
          </cell>
          <cell r="BF195" t="str">
            <v/>
          </cell>
          <cell r="BG195" t="str">
            <v/>
          </cell>
          <cell r="BH195" t="str">
            <v>22011019</v>
          </cell>
          <cell r="BI195" t="str">
            <v>BE</v>
          </cell>
          <cell r="BJ195" t="str">
            <v/>
          </cell>
          <cell r="BK195" t="str">
            <v>ZD</v>
          </cell>
          <cell r="BL195" t="str">
            <v>56</v>
          </cell>
          <cell r="BM195">
            <v>1.4905E-2</v>
          </cell>
        </row>
        <row r="196">
          <cell r="A196">
            <v>380251</v>
          </cell>
          <cell r="B196" t="str">
            <v>3043</v>
          </cell>
          <cell r="C196" t="str">
            <v>MINUTE MAID MULTIVITAMINEN GLAS 0.20LX24</v>
          </cell>
          <cell r="D196" t="str">
            <v>MINUTE MAID MULTIVITAMINES VERRE 0.20LX24</v>
          </cell>
          <cell r="E196" t="str">
            <v>Minute Maid</v>
          </cell>
          <cell r="F196" t="str">
            <v>Multivitamin</v>
          </cell>
          <cell r="G196" t="str">
            <v>REF. GLASS</v>
          </cell>
          <cell r="H196" t="str">
            <v xml:space="preserve"> %</v>
          </cell>
          <cell r="I196" t="str">
            <v>24 x 0.2L</v>
          </cell>
          <cell r="J196" t="str">
            <v/>
          </cell>
          <cell r="K196">
            <v>24</v>
          </cell>
          <cell r="L196" t="str">
            <v>6% - 3%</v>
          </cell>
          <cell r="M196" t="str">
            <v>12</v>
          </cell>
          <cell r="N196" t="str">
            <v>M</v>
          </cell>
          <cell r="O196" t="str">
            <v>1</v>
          </cell>
          <cell r="P196">
            <v>0.2</v>
          </cell>
          <cell r="Q196" t="str">
            <v>90343384</v>
          </cell>
          <cell r="R196" t="str">
            <v>5.9 x 5.9 x 19.9</v>
          </cell>
          <cell r="S196">
            <v>0.20899999999999999</v>
          </cell>
          <cell r="T196">
            <v>0.56999999999999995</v>
          </cell>
          <cell r="U196">
            <v>0.1</v>
          </cell>
          <cell r="V196" t="str">
            <v>1 x 0.2L</v>
          </cell>
          <cell r="W196" t="str">
            <v xml:space="preserve">REF. GLASS  </v>
          </cell>
          <cell r="X196" t="str">
            <v>90343384</v>
          </cell>
          <cell r="Y196" t="str">
            <v>5.9 x 5.9 x 19.9</v>
          </cell>
          <cell r="Z196">
            <v>0.20899999999999999</v>
          </cell>
          <cell r="AA196">
            <v>0.56999999999999995</v>
          </cell>
          <cell r="AB196">
            <v>0.1</v>
          </cell>
          <cell r="AC196" t="str">
            <v>24 x 0.2L</v>
          </cell>
          <cell r="AD196" t="str">
            <v>CASE</v>
          </cell>
          <cell r="AE196" t="str">
            <v>5449000111883</v>
          </cell>
          <cell r="AF196" t="str">
            <v>39.94 x 29.8 x 22.95</v>
          </cell>
          <cell r="AG196">
            <v>5.008</v>
          </cell>
          <cell r="AH196">
            <v>15.44</v>
          </cell>
          <cell r="AI196">
            <v>5</v>
          </cell>
          <cell r="AJ196">
            <v>10</v>
          </cell>
          <cell r="AK196">
            <v>7</v>
          </cell>
          <cell r="AL196">
            <v>70</v>
          </cell>
          <cell r="AM196">
            <v>1200</v>
          </cell>
          <cell r="AN196">
            <v>1000</v>
          </cell>
          <cell r="AO196">
            <v>1770</v>
          </cell>
          <cell r="AP196">
            <v>350.56</v>
          </cell>
          <cell r="AQ196">
            <v>1111</v>
          </cell>
          <cell r="AR196">
            <v>3</v>
          </cell>
          <cell r="AS196">
            <v>350</v>
          </cell>
          <cell r="AT196" t="str">
            <v>CHEP</v>
          </cell>
          <cell r="AU196" t="str">
            <v>5449000931436</v>
          </cell>
          <cell r="AV196" t="str">
            <v/>
          </cell>
          <cell r="AW196" t="str">
            <v>GHE</v>
          </cell>
          <cell r="AX196" t="str">
            <v/>
          </cell>
          <cell r="AY196" t="str">
            <v/>
          </cell>
          <cell r="AZ196" t="str">
            <v/>
          </cell>
          <cell r="BA196" t="str">
            <v/>
          </cell>
          <cell r="BB196" t="str">
            <v/>
          </cell>
          <cell r="BC196" t="str">
            <v/>
          </cell>
          <cell r="BD196" t="str">
            <v/>
          </cell>
          <cell r="BE196" t="str">
            <v>Belux</v>
          </cell>
          <cell r="BF196" t="str">
            <v/>
          </cell>
          <cell r="BG196" t="str">
            <v/>
          </cell>
          <cell r="BH196" t="str">
            <v>22029919</v>
          </cell>
          <cell r="BI196" t="str">
            <v>BE</v>
          </cell>
          <cell r="BJ196" t="str">
            <v/>
          </cell>
          <cell r="BK196" t="str">
            <v>ZD</v>
          </cell>
          <cell r="BL196" t="str">
            <v>56</v>
          </cell>
          <cell r="BM196" t="str">
            <v/>
          </cell>
        </row>
        <row r="197">
          <cell r="A197">
            <v>380274</v>
          </cell>
          <cell r="B197" t="str">
            <v>3776</v>
          </cell>
          <cell r="C197" t="str">
            <v>COCA-COLA LIGHT LEMON PET 0.50L 4X6</v>
          </cell>
          <cell r="D197" t="str">
            <v>COCA-COLA LIGHT LEMON PET 0.50L 4X6</v>
          </cell>
          <cell r="E197" t="str">
            <v>Coca-Cola Light</v>
          </cell>
          <cell r="F197" t="str">
            <v>Lemon</v>
          </cell>
          <cell r="G197" t="str">
            <v>PET</v>
          </cell>
          <cell r="H197" t="str">
            <v xml:space="preserve"> %</v>
          </cell>
          <cell r="I197" t="str">
            <v>4 x 6 x 0.5L</v>
          </cell>
          <cell r="J197" t="str">
            <v/>
          </cell>
          <cell r="K197">
            <v>24</v>
          </cell>
          <cell r="L197" t="str">
            <v>6% - 3%</v>
          </cell>
          <cell r="M197" t="str">
            <v>4</v>
          </cell>
          <cell r="N197" t="str">
            <v>M</v>
          </cell>
          <cell r="O197" t="str">
            <v>0</v>
          </cell>
          <cell r="P197">
            <v>0.5</v>
          </cell>
          <cell r="Q197" t="str">
            <v>90331060</v>
          </cell>
          <cell r="R197" t="str">
            <v>6.55 x 6.55 x 22.8</v>
          </cell>
          <cell r="S197">
            <v>0.499</v>
          </cell>
          <cell r="T197">
            <v>0.52</v>
          </cell>
          <cell r="U197">
            <v>0</v>
          </cell>
          <cell r="V197" t="str">
            <v>6 x 0.5L</v>
          </cell>
          <cell r="W197" t="str">
            <v>SHRINK</v>
          </cell>
          <cell r="X197" t="str">
            <v>5449000091840</v>
          </cell>
          <cell r="Y197" t="str">
            <v>19.65 x 13.1 x 23.3</v>
          </cell>
          <cell r="Z197">
            <v>2.9950000000000001</v>
          </cell>
          <cell r="AA197">
            <v>3.15</v>
          </cell>
          <cell r="AB197">
            <v>0</v>
          </cell>
          <cell r="AC197" t="str">
            <v>4 x 6 x 0.5L</v>
          </cell>
          <cell r="AD197" t="str">
            <v>SHRINKWRAPPED</v>
          </cell>
          <cell r="AE197" t="str">
            <v>5449000092199</v>
          </cell>
          <cell r="AF197" t="str">
            <v>39.3 x 26.2 x 23.3</v>
          </cell>
          <cell r="AG197">
            <v>11.981</v>
          </cell>
          <cell r="AH197">
            <v>12.63</v>
          </cell>
          <cell r="AI197">
            <v>0</v>
          </cell>
          <cell r="AJ197">
            <v>12</v>
          </cell>
          <cell r="AK197">
            <v>7</v>
          </cell>
          <cell r="AL197">
            <v>84</v>
          </cell>
          <cell r="AM197">
            <v>1200</v>
          </cell>
          <cell r="AN197">
            <v>1048</v>
          </cell>
          <cell r="AO197">
            <v>1791</v>
          </cell>
          <cell r="AP197">
            <v>1006.404</v>
          </cell>
          <cell r="AQ197">
            <v>1092</v>
          </cell>
          <cell r="AR197">
            <v>2</v>
          </cell>
          <cell r="AS197">
            <v>0</v>
          </cell>
          <cell r="AT197" t="str">
            <v>CHEP</v>
          </cell>
          <cell r="AU197" t="str">
            <v>5449000920409</v>
          </cell>
          <cell r="AV197" t="str">
            <v>ANT</v>
          </cell>
          <cell r="AW197" t="str">
            <v/>
          </cell>
          <cell r="AX197" t="str">
            <v/>
          </cell>
          <cell r="AY197" t="str">
            <v/>
          </cell>
          <cell r="AZ197" t="str">
            <v/>
          </cell>
          <cell r="BA197" t="str">
            <v/>
          </cell>
          <cell r="BB197" t="str">
            <v/>
          </cell>
          <cell r="BC197" t="str">
            <v/>
          </cell>
          <cell r="BD197" t="str">
            <v/>
          </cell>
          <cell r="BE197" t="str">
            <v>Belux</v>
          </cell>
          <cell r="BF197" t="str">
            <v/>
          </cell>
          <cell r="BG197" t="str">
            <v/>
          </cell>
          <cell r="BH197" t="str">
            <v>22021000</v>
          </cell>
          <cell r="BI197" t="str">
            <v>BE</v>
          </cell>
          <cell r="BJ197" t="str">
            <v/>
          </cell>
          <cell r="BK197" t="str">
            <v>ZD</v>
          </cell>
          <cell r="BL197" t="str">
            <v>56</v>
          </cell>
          <cell r="BM197">
            <v>2.2110000000000005E-2</v>
          </cell>
        </row>
        <row r="198">
          <cell r="A198">
            <v>380296</v>
          </cell>
          <cell r="B198" t="str">
            <v>4049</v>
          </cell>
          <cell r="C198" t="str">
            <v>COCA-COLA BIB 10L</v>
          </cell>
          <cell r="D198" t="str">
            <v>COCA-COLA BIB 10L</v>
          </cell>
          <cell r="E198" t="str">
            <v>Coca-Cola</v>
          </cell>
          <cell r="F198" t="str">
            <v/>
          </cell>
          <cell r="G198" t="str">
            <v>BIB</v>
          </cell>
          <cell r="H198" t="str">
            <v xml:space="preserve"> %</v>
          </cell>
          <cell r="I198" t="str">
            <v>1 x 10L</v>
          </cell>
          <cell r="J198" t="str">
            <v/>
          </cell>
          <cell r="K198">
            <v>1</v>
          </cell>
          <cell r="L198" t="str">
            <v>6% - 3%</v>
          </cell>
          <cell r="M198" t="str">
            <v>120</v>
          </cell>
          <cell r="N198" t="str">
            <v>D</v>
          </cell>
          <cell r="O198" t="str">
            <v>0</v>
          </cell>
          <cell r="P198">
            <v>10</v>
          </cell>
          <cell r="Q198" t="str">
            <v>5449000050281</v>
          </cell>
          <cell r="R198" t="str">
            <v>21.6 x 19.5 x 29</v>
          </cell>
          <cell r="S198">
            <v>12.555999999999999</v>
          </cell>
          <cell r="T198">
            <v>13.06</v>
          </cell>
          <cell r="U198">
            <v>0</v>
          </cell>
          <cell r="V198" t="str">
            <v>1 x 10L</v>
          </cell>
          <cell r="W198" t="str">
            <v>BIB</v>
          </cell>
          <cell r="X198" t="str">
            <v>5449000050281</v>
          </cell>
          <cell r="Y198" t="str">
            <v>21.6 x 19.5 x 29</v>
          </cell>
          <cell r="Z198">
            <v>12.555999999999999</v>
          </cell>
          <cell r="AA198">
            <v>13.06</v>
          </cell>
          <cell r="AB198">
            <v>0</v>
          </cell>
          <cell r="AC198" t="str">
            <v>1 x 10L</v>
          </cell>
          <cell r="AD198" t="str">
            <v>BIB</v>
          </cell>
          <cell r="AE198" t="str">
            <v>5449000050281</v>
          </cell>
          <cell r="AF198" t="str">
            <v>21.6 x 19.5 x 29</v>
          </cell>
          <cell r="AG198">
            <v>12.555999999999999</v>
          </cell>
          <cell r="AH198">
            <v>13.06</v>
          </cell>
          <cell r="AI198">
            <v>0</v>
          </cell>
          <cell r="AJ198">
            <v>16</v>
          </cell>
          <cell r="AK198">
            <v>4</v>
          </cell>
          <cell r="AL198">
            <v>64</v>
          </cell>
          <cell r="AM198">
            <v>1200</v>
          </cell>
          <cell r="AN198">
            <v>1000</v>
          </cell>
          <cell r="AO198">
            <v>913</v>
          </cell>
          <cell r="AP198">
            <v>803.58399999999995</v>
          </cell>
          <cell r="AQ198">
            <v>858</v>
          </cell>
          <cell r="AR198">
            <v>1</v>
          </cell>
          <cell r="AS198">
            <v>0</v>
          </cell>
          <cell r="AT198" t="str">
            <v>CHEP</v>
          </cell>
          <cell r="AU198" t="str">
            <v>5449000931245</v>
          </cell>
          <cell r="AV198" t="str">
            <v/>
          </cell>
          <cell r="AW198" t="str">
            <v/>
          </cell>
          <cell r="AX198" t="str">
            <v/>
          </cell>
          <cell r="AY198" t="str">
            <v>DON</v>
          </cell>
          <cell r="AZ198" t="str">
            <v/>
          </cell>
          <cell r="BA198" t="str">
            <v/>
          </cell>
          <cell r="BB198" t="str">
            <v/>
          </cell>
          <cell r="BC198" t="str">
            <v>Coca-Cola Koeln (CCKN)</v>
          </cell>
          <cell r="BD198" t="str">
            <v>CLA</v>
          </cell>
          <cell r="BE198" t="str">
            <v>Belux</v>
          </cell>
          <cell r="BF198" t="str">
            <v/>
          </cell>
          <cell r="BG198" t="str">
            <v>PSS-02975</v>
          </cell>
          <cell r="BH198" t="str">
            <v>21069098</v>
          </cell>
          <cell r="BI198" t="str">
            <v>BE</v>
          </cell>
          <cell r="BJ198" t="str">
            <v/>
          </cell>
          <cell r="BK198" t="str">
            <v>ZD</v>
          </cell>
          <cell r="BL198" t="str">
            <v>42</v>
          </cell>
          <cell r="BM198" t="str">
            <v/>
          </cell>
        </row>
        <row r="199">
          <cell r="A199">
            <v>380298</v>
          </cell>
          <cell r="B199" t="str">
            <v>4110</v>
          </cell>
          <cell r="C199" t="str">
            <v>COCA-COLA LIGHT PET 0.50L 4X6</v>
          </cell>
          <cell r="D199" t="str">
            <v>COCA-COLA LIGHT PET 0.50L 4X6</v>
          </cell>
          <cell r="E199" t="str">
            <v>Coca-Cola Light</v>
          </cell>
          <cell r="F199" t="str">
            <v/>
          </cell>
          <cell r="G199" t="str">
            <v>PET</v>
          </cell>
          <cell r="H199" t="str">
            <v xml:space="preserve"> %</v>
          </cell>
          <cell r="I199" t="str">
            <v>4 x 6 x 0.5L</v>
          </cell>
          <cell r="J199" t="str">
            <v/>
          </cell>
          <cell r="K199">
            <v>24</v>
          </cell>
          <cell r="L199" t="str">
            <v>6% - 3%</v>
          </cell>
          <cell r="M199" t="str">
            <v>4</v>
          </cell>
          <cell r="N199" t="str">
            <v>M</v>
          </cell>
          <cell r="O199" t="str">
            <v>0</v>
          </cell>
          <cell r="P199">
            <v>0.5</v>
          </cell>
          <cell r="Q199" t="str">
            <v>54492387</v>
          </cell>
          <cell r="R199" t="str">
            <v>6.55 x 6.55 x 22.8</v>
          </cell>
          <cell r="S199">
            <v>0.499</v>
          </cell>
          <cell r="T199">
            <v>0.52</v>
          </cell>
          <cell r="U199">
            <v>0</v>
          </cell>
          <cell r="V199" t="str">
            <v>6 x 0.5L</v>
          </cell>
          <cell r="W199" t="str">
            <v>SHRINK</v>
          </cell>
          <cell r="X199" t="str">
            <v>5449000026132</v>
          </cell>
          <cell r="Y199" t="str">
            <v>19.65 x 13.1 x 23.3</v>
          </cell>
          <cell r="Z199">
            <v>2.9940000000000002</v>
          </cell>
          <cell r="AA199">
            <v>3.15</v>
          </cell>
          <cell r="AB199">
            <v>0</v>
          </cell>
          <cell r="AC199" t="str">
            <v>4 x 6 x 0.5L</v>
          </cell>
          <cell r="AD199" t="str">
            <v>SHRINKWRAPPED</v>
          </cell>
          <cell r="AE199" t="str">
            <v>5449000020710</v>
          </cell>
          <cell r="AF199" t="str">
            <v>39.3 x 26.2 x 23.3</v>
          </cell>
          <cell r="AG199">
            <v>11.975</v>
          </cell>
          <cell r="AH199">
            <v>12.62</v>
          </cell>
          <cell r="AI199">
            <v>0</v>
          </cell>
          <cell r="AJ199">
            <v>12</v>
          </cell>
          <cell r="AK199">
            <v>7</v>
          </cell>
          <cell r="AL199">
            <v>84</v>
          </cell>
          <cell r="AM199">
            <v>1200</v>
          </cell>
          <cell r="AN199">
            <v>1048</v>
          </cell>
          <cell r="AO199">
            <v>1791</v>
          </cell>
          <cell r="AP199">
            <v>1005.9</v>
          </cell>
          <cell r="AQ199">
            <v>1091</v>
          </cell>
          <cell r="AR199">
            <v>2</v>
          </cell>
          <cell r="AS199">
            <v>0</v>
          </cell>
          <cell r="AT199" t="str">
            <v>CHEP</v>
          </cell>
          <cell r="AU199" t="str">
            <v>5449000910103</v>
          </cell>
          <cell r="AV199" t="str">
            <v>ANT</v>
          </cell>
          <cell r="AW199" t="str">
            <v/>
          </cell>
          <cell r="AX199" t="str">
            <v/>
          </cell>
          <cell r="AY199" t="str">
            <v/>
          </cell>
          <cell r="AZ199" t="str">
            <v/>
          </cell>
          <cell r="BA199" t="str">
            <v/>
          </cell>
          <cell r="BB199" t="str">
            <v/>
          </cell>
          <cell r="BC199" t="str">
            <v/>
          </cell>
          <cell r="BD199" t="str">
            <v/>
          </cell>
          <cell r="BE199" t="str">
            <v>Belux</v>
          </cell>
          <cell r="BF199" t="str">
            <v/>
          </cell>
          <cell r="BG199" t="str">
            <v/>
          </cell>
          <cell r="BH199" t="str">
            <v>22021000</v>
          </cell>
          <cell r="BI199" t="str">
            <v>BE</v>
          </cell>
          <cell r="BJ199" t="str">
            <v/>
          </cell>
          <cell r="BK199" t="str">
            <v>ZD</v>
          </cell>
          <cell r="BL199" t="str">
            <v>56</v>
          </cell>
          <cell r="BM199">
            <v>2.2110000000000005E-2</v>
          </cell>
        </row>
        <row r="200">
          <cell r="A200">
            <v>380307</v>
          </cell>
          <cell r="B200" t="str">
            <v>4150</v>
          </cell>
          <cell r="C200" t="str">
            <v>FANTA ORANGE PET 0.50L 4X6</v>
          </cell>
          <cell r="D200" t="str">
            <v>FANTA ORANGE PET 0.50L4X6</v>
          </cell>
          <cell r="E200" t="str">
            <v>Fanta</v>
          </cell>
          <cell r="F200" t="str">
            <v>Orange</v>
          </cell>
          <cell r="G200" t="str">
            <v>PET</v>
          </cell>
          <cell r="H200" t="str">
            <v xml:space="preserve"> %</v>
          </cell>
          <cell r="I200" t="str">
            <v>4 x 6 x 0.5L</v>
          </cell>
          <cell r="J200" t="str">
            <v/>
          </cell>
          <cell r="K200">
            <v>24</v>
          </cell>
          <cell r="L200" t="str">
            <v>6% - 3%</v>
          </cell>
          <cell r="M200" t="str">
            <v>4</v>
          </cell>
          <cell r="N200" t="str">
            <v>M</v>
          </cell>
          <cell r="O200" t="str">
            <v>0</v>
          </cell>
          <cell r="P200">
            <v>0.5</v>
          </cell>
          <cell r="Q200" t="str">
            <v>40822938</v>
          </cell>
          <cell r="R200" t="str">
            <v>6.55 x 6.55 x 22.8</v>
          </cell>
          <cell r="S200">
            <v>0.52200000000000002</v>
          </cell>
          <cell r="T200">
            <v>0.55000000000000004</v>
          </cell>
          <cell r="U200">
            <v>0</v>
          </cell>
          <cell r="V200" t="str">
            <v>6 x 0.5L</v>
          </cell>
          <cell r="W200" t="str">
            <v>SHRINK</v>
          </cell>
          <cell r="X200" t="str">
            <v>5449000028570</v>
          </cell>
          <cell r="Y200" t="str">
            <v>19.65 x 13.1 x 23.3</v>
          </cell>
          <cell r="Z200">
            <v>3.13</v>
          </cell>
          <cell r="AA200">
            <v>3.3</v>
          </cell>
          <cell r="AB200">
            <v>0</v>
          </cell>
          <cell r="AC200" t="str">
            <v>4 x 6 x 0.5L</v>
          </cell>
          <cell r="AD200" t="str">
            <v>SHRINKWRAPPED</v>
          </cell>
          <cell r="AE200" t="str">
            <v>5449000020741</v>
          </cell>
          <cell r="AF200" t="str">
            <v>39.3 x 26.2 x 23.3</v>
          </cell>
          <cell r="AG200">
            <v>12.52</v>
          </cell>
          <cell r="AH200">
            <v>13.16</v>
          </cell>
          <cell r="AI200">
            <v>0</v>
          </cell>
          <cell r="AJ200">
            <v>12</v>
          </cell>
          <cell r="AK200">
            <v>7</v>
          </cell>
          <cell r="AL200">
            <v>84</v>
          </cell>
          <cell r="AM200">
            <v>1200</v>
          </cell>
          <cell r="AN200">
            <v>1048</v>
          </cell>
          <cell r="AO200">
            <v>1791</v>
          </cell>
          <cell r="AP200">
            <v>1051.68</v>
          </cell>
          <cell r="AQ200">
            <v>1135</v>
          </cell>
          <cell r="AR200">
            <v>2</v>
          </cell>
          <cell r="AS200">
            <v>0</v>
          </cell>
          <cell r="AT200" t="str">
            <v>CHEP</v>
          </cell>
          <cell r="AU200" t="str">
            <v>5449000910301</v>
          </cell>
          <cell r="AV200" t="str">
            <v>ANT</v>
          </cell>
          <cell r="AW200" t="str">
            <v/>
          </cell>
          <cell r="AX200" t="str">
            <v/>
          </cell>
          <cell r="AY200" t="str">
            <v/>
          </cell>
          <cell r="AZ200" t="str">
            <v/>
          </cell>
          <cell r="BA200" t="str">
            <v/>
          </cell>
          <cell r="BB200" t="str">
            <v/>
          </cell>
          <cell r="BC200" t="str">
            <v/>
          </cell>
          <cell r="BD200" t="str">
            <v/>
          </cell>
          <cell r="BE200" t="str">
            <v>Belux</v>
          </cell>
          <cell r="BF200" t="str">
            <v/>
          </cell>
          <cell r="BG200" t="str">
            <v/>
          </cell>
          <cell r="BH200" t="str">
            <v>22021000</v>
          </cell>
          <cell r="BI200" t="str">
            <v>BE</v>
          </cell>
          <cell r="BJ200" t="str">
            <v/>
          </cell>
          <cell r="BK200" t="str">
            <v>ZD</v>
          </cell>
          <cell r="BL200" t="str">
            <v>56</v>
          </cell>
          <cell r="BM200">
            <v>2.2133000000000003E-2</v>
          </cell>
        </row>
        <row r="201">
          <cell r="A201">
            <v>380313</v>
          </cell>
          <cell r="B201" t="str">
            <v>4181</v>
          </cell>
          <cell r="C201" t="str">
            <v xml:space="preserve">ROSPORT BLUE GLAS 0.50LX20 </v>
          </cell>
          <cell r="D201" t="str">
            <v xml:space="preserve">ROSPORT BLUE VERRE 0.50LX20 </v>
          </cell>
          <cell r="E201" t="str">
            <v>Rosport</v>
          </cell>
          <cell r="F201" t="str">
            <v>Blue</v>
          </cell>
          <cell r="G201" t="str">
            <v>REF. GLASS</v>
          </cell>
          <cell r="H201" t="str">
            <v xml:space="preserve"> %</v>
          </cell>
          <cell r="I201" t="str">
            <v>20 x 0.5L</v>
          </cell>
          <cell r="J201" t="str">
            <v/>
          </cell>
          <cell r="K201">
            <v>20</v>
          </cell>
          <cell r="L201" t="str">
            <v>6% - 3%</v>
          </cell>
          <cell r="M201" t="str">
            <v>18</v>
          </cell>
          <cell r="N201" t="str">
            <v>M*</v>
          </cell>
          <cell r="O201" t="str">
            <v>1</v>
          </cell>
          <cell r="P201">
            <v>0.5</v>
          </cell>
          <cell r="Q201" t="str">
            <v>5450038020153</v>
          </cell>
          <cell r="R201" t="str">
            <v>7 x 7 x 25.7</v>
          </cell>
          <cell r="S201">
            <v>0.499</v>
          </cell>
          <cell r="T201">
            <v>0.91200000000000003</v>
          </cell>
          <cell r="U201">
            <v>0.25</v>
          </cell>
          <cell r="V201" t="str">
            <v>1 x 0.5L</v>
          </cell>
          <cell r="W201" t="str">
            <v xml:space="preserve">REF. GLASS  </v>
          </cell>
          <cell r="X201" t="str">
            <v>5450038020153</v>
          </cell>
          <cell r="Y201" t="str">
            <v>7 x 7 x 25.7</v>
          </cell>
          <cell r="Z201">
            <v>0.499</v>
          </cell>
          <cell r="AA201">
            <v>0.91200000000000003</v>
          </cell>
          <cell r="AB201">
            <v>0.25</v>
          </cell>
          <cell r="AC201" t="str">
            <v>20 x 0.5L</v>
          </cell>
          <cell r="AD201" t="str">
            <v>CASE</v>
          </cell>
          <cell r="AE201" t="str">
            <v>5450038026155</v>
          </cell>
          <cell r="AF201" t="str">
            <v>40 x 30 x 29</v>
          </cell>
          <cell r="AG201">
            <v>9.98</v>
          </cell>
          <cell r="AH201">
            <v>20.100000000000001</v>
          </cell>
          <cell r="AI201">
            <v>7.95</v>
          </cell>
          <cell r="AJ201">
            <v>10</v>
          </cell>
          <cell r="AK201">
            <v>5</v>
          </cell>
          <cell r="AL201">
            <v>50</v>
          </cell>
          <cell r="AM201">
            <v>1200</v>
          </cell>
          <cell r="AN201">
            <v>1000</v>
          </cell>
          <cell r="AO201">
            <v>1585</v>
          </cell>
          <cell r="AP201">
            <v>499</v>
          </cell>
          <cell r="AQ201">
            <v>1037.0229999999999</v>
          </cell>
          <cell r="AR201">
            <v>2</v>
          </cell>
          <cell r="AS201">
            <v>397.5</v>
          </cell>
          <cell r="AT201" t="str">
            <v>CHEP</v>
          </cell>
          <cell r="AU201" t="str">
            <v>5450038126152</v>
          </cell>
          <cell r="AV201" t="str">
            <v/>
          </cell>
          <cell r="AW201" t="str">
            <v/>
          </cell>
          <cell r="AX201" t="str">
            <v/>
          </cell>
          <cell r="AY201" t="str">
            <v/>
          </cell>
          <cell r="AZ201" t="str">
            <v/>
          </cell>
          <cell r="BA201" t="str">
            <v/>
          </cell>
          <cell r="BB201" t="str">
            <v/>
          </cell>
          <cell r="BC201" t="str">
            <v>Rosport (ROSP)</v>
          </cell>
          <cell r="BD201" t="str">
            <v/>
          </cell>
          <cell r="BE201" t="str">
            <v>Luxembourg</v>
          </cell>
          <cell r="BF201" t="str">
            <v/>
          </cell>
          <cell r="BG201" t="str">
            <v/>
          </cell>
          <cell r="BH201" t="str">
            <v>22011019</v>
          </cell>
          <cell r="BI201" t="str">
            <v>BE</v>
          </cell>
          <cell r="BJ201" t="str">
            <v/>
          </cell>
          <cell r="BK201" t="str">
            <v>ZD</v>
          </cell>
          <cell r="BL201" t="str">
            <v>56</v>
          </cell>
          <cell r="BM201" t="str">
            <v/>
          </cell>
        </row>
        <row r="202">
          <cell r="A202">
            <v>380319</v>
          </cell>
          <cell r="B202" t="str">
            <v>4265</v>
          </cell>
          <cell r="C202" t="str">
            <v>MINUTE MAID MULTIVITAMINEN BLIK 0.33LX24</v>
          </cell>
          <cell r="D202" t="str">
            <v>MINUTE MAID MULTIVITAMINES BOITE 0.33LX24</v>
          </cell>
          <cell r="E202" t="str">
            <v>Minute Maid</v>
          </cell>
          <cell r="F202" t="str">
            <v>Multivitamin</v>
          </cell>
          <cell r="G202" t="str">
            <v>CAN</v>
          </cell>
          <cell r="H202" t="str">
            <v xml:space="preserve"> %</v>
          </cell>
          <cell r="I202" t="str">
            <v>24 x 0.33L</v>
          </cell>
          <cell r="J202" t="str">
            <v/>
          </cell>
          <cell r="K202">
            <v>24</v>
          </cell>
          <cell r="L202" t="str">
            <v>6% - 3%</v>
          </cell>
          <cell r="M202" t="str">
            <v>12</v>
          </cell>
          <cell r="N202" t="str">
            <v>M</v>
          </cell>
          <cell r="O202" t="str">
            <v>0</v>
          </cell>
          <cell r="P202">
            <v>0.33</v>
          </cell>
          <cell r="Q202" t="str">
            <v>5449000100573</v>
          </cell>
          <cell r="R202" t="str">
            <v>6.65 x 6.65 x 11.55</v>
          </cell>
          <cell r="S202">
            <v>0.34399999999999997</v>
          </cell>
          <cell r="T202">
            <v>0.37</v>
          </cell>
          <cell r="U202">
            <v>0</v>
          </cell>
          <cell r="V202" t="str">
            <v>1 x 0.33L</v>
          </cell>
          <cell r="W202" t="str">
            <v>CAN</v>
          </cell>
          <cell r="X202" t="str">
            <v>5449000100573</v>
          </cell>
          <cell r="Y202" t="str">
            <v>6.65 x 6.65 x 11.55</v>
          </cell>
          <cell r="Z202">
            <v>0.34399999999999997</v>
          </cell>
          <cell r="AA202">
            <v>0.37</v>
          </cell>
          <cell r="AB202">
            <v>0</v>
          </cell>
          <cell r="AC202" t="str">
            <v>24 x 0.33L</v>
          </cell>
          <cell r="AD202" t="str">
            <v>TRAY WITH SHRINK</v>
          </cell>
          <cell r="AE202" t="str">
            <v>5449000101082</v>
          </cell>
          <cell r="AF202" t="str">
            <v>40.4 x 27.1 x 11.8</v>
          </cell>
          <cell r="AG202">
            <v>8.2629999999999999</v>
          </cell>
          <cell r="AH202">
            <v>8.92</v>
          </cell>
          <cell r="AI202">
            <v>0</v>
          </cell>
          <cell r="AJ202">
            <v>10</v>
          </cell>
          <cell r="AK202">
            <v>12</v>
          </cell>
          <cell r="AL202">
            <v>120</v>
          </cell>
          <cell r="AM202">
            <v>1217</v>
          </cell>
          <cell r="AN202">
            <v>1000</v>
          </cell>
          <cell r="AO202">
            <v>1579</v>
          </cell>
          <cell r="AP202">
            <v>991.56</v>
          </cell>
          <cell r="AQ202">
            <v>1101</v>
          </cell>
          <cell r="AR202">
            <v>3</v>
          </cell>
          <cell r="AS202">
            <v>0</v>
          </cell>
          <cell r="AT202" t="str">
            <v>CHEP</v>
          </cell>
          <cell r="AU202" t="str">
            <v>5449000924865</v>
          </cell>
          <cell r="AV202" t="str">
            <v/>
          </cell>
          <cell r="AW202" t="str">
            <v>GHE</v>
          </cell>
          <cell r="AX202" t="str">
            <v/>
          </cell>
          <cell r="AY202" t="str">
            <v/>
          </cell>
          <cell r="AZ202" t="str">
            <v/>
          </cell>
          <cell r="BA202" t="str">
            <v/>
          </cell>
          <cell r="BB202" t="str">
            <v/>
          </cell>
          <cell r="BC202" t="str">
            <v/>
          </cell>
          <cell r="BD202" t="str">
            <v>Milton Keynes</v>
          </cell>
          <cell r="BE202" t="str">
            <v>Belux</v>
          </cell>
          <cell r="BF202" t="str">
            <v>DF</v>
          </cell>
          <cell r="BG202" t="str">
            <v/>
          </cell>
          <cell r="BH202" t="str">
            <v>22029919</v>
          </cell>
          <cell r="BI202" t="str">
            <v>BE</v>
          </cell>
          <cell r="BJ202" t="str">
            <v/>
          </cell>
          <cell r="BK202" t="str">
            <v>ZD</v>
          </cell>
          <cell r="BL202" t="str">
            <v>56</v>
          </cell>
          <cell r="BM202">
            <v>1.2500000000000001E-2</v>
          </cell>
        </row>
        <row r="203">
          <cell r="A203">
            <v>380361</v>
          </cell>
          <cell r="B203" t="str">
            <v>4658</v>
          </cell>
          <cell r="C203" t="str">
            <v>SPRITE PET 0.50L 4X6</v>
          </cell>
          <cell r="D203" t="str">
            <v>SPRITE PET 0.50L 4X6</v>
          </cell>
          <cell r="E203" t="str">
            <v>Sprite</v>
          </cell>
          <cell r="F203" t="str">
            <v/>
          </cell>
          <cell r="G203" t="str">
            <v>PET</v>
          </cell>
          <cell r="H203" t="str">
            <v xml:space="preserve"> %</v>
          </cell>
          <cell r="I203" t="str">
            <v>4 x 6 x 0.5L</v>
          </cell>
          <cell r="J203" t="str">
            <v/>
          </cell>
          <cell r="K203">
            <v>24</v>
          </cell>
          <cell r="L203" t="str">
            <v>6% - 3%</v>
          </cell>
          <cell r="M203" t="str">
            <v>4</v>
          </cell>
          <cell r="N203" t="str">
            <v>M</v>
          </cell>
          <cell r="O203" t="str">
            <v>0</v>
          </cell>
          <cell r="P203">
            <v>0.5</v>
          </cell>
          <cell r="Q203" t="str">
            <v>54491069</v>
          </cell>
          <cell r="R203" t="str">
            <v>6.55 x 6.55 x 22.8</v>
          </cell>
          <cell r="S203">
            <v>0.51200000000000001</v>
          </cell>
          <cell r="T203">
            <v>0.54</v>
          </cell>
          <cell r="U203">
            <v>0</v>
          </cell>
          <cell r="V203" t="str">
            <v>6 x 0.5L</v>
          </cell>
          <cell r="W203" t="str">
            <v>SHRINK</v>
          </cell>
          <cell r="X203" t="str">
            <v>5449000028624</v>
          </cell>
          <cell r="Y203" t="str">
            <v>19.65 x 13.1 x 23.3</v>
          </cell>
          <cell r="Z203">
            <v>3.0710000000000002</v>
          </cell>
          <cell r="AA203">
            <v>3.29</v>
          </cell>
          <cell r="AB203">
            <v>0</v>
          </cell>
          <cell r="AC203" t="str">
            <v>4 x 6 x 0.5L</v>
          </cell>
          <cell r="AD203" t="str">
            <v>SHRINKWRAPPED</v>
          </cell>
          <cell r="AE203" t="str">
            <v>5449000020758</v>
          </cell>
          <cell r="AF203" t="str">
            <v>39.3 x 26.2 x 23.3</v>
          </cell>
          <cell r="AG203">
            <v>12.282999999999999</v>
          </cell>
          <cell r="AH203">
            <v>13</v>
          </cell>
          <cell r="AI203">
            <v>0</v>
          </cell>
          <cell r="AJ203">
            <v>12</v>
          </cell>
          <cell r="AK203">
            <v>7</v>
          </cell>
          <cell r="AL203">
            <v>84</v>
          </cell>
          <cell r="AM203">
            <v>1200</v>
          </cell>
          <cell r="AN203">
            <v>1048</v>
          </cell>
          <cell r="AO203">
            <v>1791</v>
          </cell>
          <cell r="AP203">
            <v>1031.7719999999999</v>
          </cell>
          <cell r="AQ203">
            <v>1117</v>
          </cell>
          <cell r="AR203">
            <v>2</v>
          </cell>
          <cell r="AS203">
            <v>0</v>
          </cell>
          <cell r="AT203" t="str">
            <v>CHEP</v>
          </cell>
          <cell r="AU203" t="str">
            <v>5449000910493</v>
          </cell>
          <cell r="AV203" t="str">
            <v>ANT</v>
          </cell>
          <cell r="AW203" t="str">
            <v/>
          </cell>
          <cell r="AX203" t="str">
            <v/>
          </cell>
          <cell r="AY203" t="str">
            <v/>
          </cell>
          <cell r="AZ203" t="str">
            <v/>
          </cell>
          <cell r="BA203" t="str">
            <v/>
          </cell>
          <cell r="BB203" t="str">
            <v/>
          </cell>
          <cell r="BC203" t="str">
            <v/>
          </cell>
          <cell r="BD203" t="str">
            <v/>
          </cell>
          <cell r="BE203" t="str">
            <v>Belux</v>
          </cell>
          <cell r="BF203" t="str">
            <v/>
          </cell>
          <cell r="BG203" t="str">
            <v/>
          </cell>
          <cell r="BH203" t="str">
            <v>22021000</v>
          </cell>
          <cell r="BI203" t="str">
            <v>BE</v>
          </cell>
          <cell r="BJ203" t="str">
            <v/>
          </cell>
          <cell r="BK203" t="str">
            <v>ZD</v>
          </cell>
          <cell r="BL203" t="str">
            <v>56</v>
          </cell>
          <cell r="BM203">
            <v>2.2133000000000003E-2</v>
          </cell>
        </row>
        <row r="204">
          <cell r="A204">
            <v>380362</v>
          </cell>
          <cell r="B204" t="str">
            <v>4661</v>
          </cell>
          <cell r="C204" t="str">
            <v>ROSPORT BLUE PET 0.50L 4X6</v>
          </cell>
          <cell r="D204" t="str">
            <v>ROSPORT BLUE PET 0.50L 4X6</v>
          </cell>
          <cell r="E204" t="str">
            <v>Rosport</v>
          </cell>
          <cell r="F204" t="str">
            <v>Blue</v>
          </cell>
          <cell r="G204" t="str">
            <v>PET</v>
          </cell>
          <cell r="H204" t="str">
            <v xml:space="preserve"> %</v>
          </cell>
          <cell r="I204" t="str">
            <v>4 x 6 x 0.5L</v>
          </cell>
          <cell r="J204" t="str">
            <v/>
          </cell>
          <cell r="K204">
            <v>24</v>
          </cell>
          <cell r="L204" t="str">
            <v>6% - 3%</v>
          </cell>
          <cell r="M204" t="str">
            <v>6</v>
          </cell>
          <cell r="N204" t="str">
            <v>M*</v>
          </cell>
          <cell r="O204" t="str">
            <v>0</v>
          </cell>
          <cell r="P204">
            <v>0.5</v>
          </cell>
          <cell r="Q204" t="str">
            <v>5450038020559</v>
          </cell>
          <cell r="R204" t="str">
            <v>6.55 x 6.55 x 23.7</v>
          </cell>
          <cell r="S204">
            <v>0.499</v>
          </cell>
          <cell r="T204">
            <v>0.52</v>
          </cell>
          <cell r="U204">
            <v>0</v>
          </cell>
          <cell r="V204" t="str">
            <v>6 x 0.5L</v>
          </cell>
          <cell r="W204" t="str">
            <v>SHRINK</v>
          </cell>
          <cell r="X204" t="str">
            <v>5450038020658</v>
          </cell>
          <cell r="Y204" t="str">
            <v>19.65 x 13.1 x 23.7</v>
          </cell>
          <cell r="Z204">
            <v>2.9940000000000002</v>
          </cell>
          <cell r="AA204">
            <v>3.14</v>
          </cell>
          <cell r="AB204">
            <v>0</v>
          </cell>
          <cell r="AC204" t="str">
            <v>4 x 6 x 0.5L</v>
          </cell>
          <cell r="AD204" t="str">
            <v>TRAY WITH SHRINK</v>
          </cell>
          <cell r="AE204" t="str">
            <v>5450038028555</v>
          </cell>
          <cell r="AF204" t="str">
            <v>39.8 x 26.7 x 23.9</v>
          </cell>
          <cell r="AG204">
            <v>11.976000000000001</v>
          </cell>
          <cell r="AH204">
            <v>12.9</v>
          </cell>
          <cell r="AI204">
            <v>0</v>
          </cell>
          <cell r="AJ204">
            <v>10</v>
          </cell>
          <cell r="AK204">
            <v>7</v>
          </cell>
          <cell r="AL204">
            <v>70</v>
          </cell>
          <cell r="AM204">
            <v>1200</v>
          </cell>
          <cell r="AN204">
            <v>1000</v>
          </cell>
          <cell r="AO204">
            <v>1837</v>
          </cell>
          <cell r="AP204">
            <v>838.32</v>
          </cell>
          <cell r="AQ204">
            <v>909</v>
          </cell>
          <cell r="AR204">
            <v>2</v>
          </cell>
          <cell r="AS204">
            <v>0</v>
          </cell>
          <cell r="AT204" t="str">
            <v>CHEP</v>
          </cell>
          <cell r="AU204" t="str">
            <v>5450038128552</v>
          </cell>
          <cell r="AV204" t="str">
            <v/>
          </cell>
          <cell r="AW204" t="str">
            <v/>
          </cell>
          <cell r="AX204" t="str">
            <v/>
          </cell>
          <cell r="AY204" t="str">
            <v/>
          </cell>
          <cell r="AZ204" t="str">
            <v/>
          </cell>
          <cell r="BA204" t="str">
            <v/>
          </cell>
          <cell r="BB204" t="str">
            <v/>
          </cell>
          <cell r="BC204" t="str">
            <v>Rosport (ROSP)</v>
          </cell>
          <cell r="BD204" t="str">
            <v/>
          </cell>
          <cell r="BE204" t="str">
            <v>Luxembourg</v>
          </cell>
          <cell r="BF204" t="str">
            <v/>
          </cell>
          <cell r="BG204" t="str">
            <v/>
          </cell>
          <cell r="BH204" t="str">
            <v>22011019</v>
          </cell>
          <cell r="BI204" t="str">
            <v>BE</v>
          </cell>
          <cell r="BJ204" t="str">
            <v/>
          </cell>
          <cell r="BK204" t="str">
            <v>ZD</v>
          </cell>
          <cell r="BL204" t="str">
            <v>56</v>
          </cell>
          <cell r="BM204">
            <v>2.1115500000000002E-2</v>
          </cell>
        </row>
        <row r="205">
          <cell r="A205">
            <v>380385</v>
          </cell>
          <cell r="B205" t="str">
            <v>4866</v>
          </cell>
          <cell r="C205" t="str">
            <v>ROSPORT CLASSIC PET 0.50L 4X6</v>
          </cell>
          <cell r="D205" t="str">
            <v>ROSPORT CLASSIC PET 0.50L 4X6</v>
          </cell>
          <cell r="E205" t="str">
            <v>Rosport</v>
          </cell>
          <cell r="F205" t="str">
            <v>Classic</v>
          </cell>
          <cell r="G205" t="str">
            <v>PET</v>
          </cell>
          <cell r="H205" t="str">
            <v xml:space="preserve"> %</v>
          </cell>
          <cell r="I205" t="str">
            <v>4 x 6 x 0.5L</v>
          </cell>
          <cell r="J205" t="str">
            <v/>
          </cell>
          <cell r="K205">
            <v>24</v>
          </cell>
          <cell r="L205" t="str">
            <v>6% - 3%</v>
          </cell>
          <cell r="M205" t="str">
            <v>5</v>
          </cell>
          <cell r="N205" t="str">
            <v>M*</v>
          </cell>
          <cell r="O205" t="str">
            <v>0</v>
          </cell>
          <cell r="P205">
            <v>0.5</v>
          </cell>
          <cell r="Q205" t="str">
            <v>5450038018556</v>
          </cell>
          <cell r="R205" t="str">
            <v>6.55 x 6.55 x 23.7</v>
          </cell>
          <cell r="S205">
            <v>0.499</v>
          </cell>
          <cell r="T205">
            <v>0.52</v>
          </cell>
          <cell r="U205">
            <v>0</v>
          </cell>
          <cell r="V205" t="str">
            <v>6 x 0.5L</v>
          </cell>
          <cell r="W205" t="str">
            <v>SHRINK</v>
          </cell>
          <cell r="X205" t="str">
            <v>5450038010659</v>
          </cell>
          <cell r="Y205" t="str">
            <v>19.65 x 13.1 x 23.7</v>
          </cell>
          <cell r="Z205">
            <v>2.9940000000000002</v>
          </cell>
          <cell r="AA205">
            <v>3.14</v>
          </cell>
          <cell r="AB205">
            <v>0</v>
          </cell>
          <cell r="AC205" t="str">
            <v>4 x 6 x 0.5L</v>
          </cell>
          <cell r="AD205" t="str">
            <v>TRAY WITH SHRINK</v>
          </cell>
          <cell r="AE205" t="str">
            <v>5450038010550</v>
          </cell>
          <cell r="AF205" t="str">
            <v>39.8 x 26.7 x 23.9</v>
          </cell>
          <cell r="AG205">
            <v>11.976000000000001</v>
          </cell>
          <cell r="AH205">
            <v>12.8</v>
          </cell>
          <cell r="AI205">
            <v>0</v>
          </cell>
          <cell r="AJ205">
            <v>10</v>
          </cell>
          <cell r="AK205">
            <v>7</v>
          </cell>
          <cell r="AL205">
            <v>70</v>
          </cell>
          <cell r="AM205">
            <v>1200</v>
          </cell>
          <cell r="AN205">
            <v>1000</v>
          </cell>
          <cell r="AO205">
            <v>1837</v>
          </cell>
          <cell r="AP205">
            <v>838.32</v>
          </cell>
          <cell r="AQ205">
            <v>909</v>
          </cell>
          <cell r="AR205">
            <v>2</v>
          </cell>
          <cell r="AS205">
            <v>0</v>
          </cell>
          <cell r="AT205" t="str">
            <v>CHEP</v>
          </cell>
          <cell r="AU205" t="str">
            <v>5450038110557</v>
          </cell>
          <cell r="AV205" t="str">
            <v/>
          </cell>
          <cell r="AW205" t="str">
            <v/>
          </cell>
          <cell r="AX205" t="str">
            <v/>
          </cell>
          <cell r="AY205" t="str">
            <v/>
          </cell>
          <cell r="AZ205" t="str">
            <v/>
          </cell>
          <cell r="BA205" t="str">
            <v/>
          </cell>
          <cell r="BB205" t="str">
            <v/>
          </cell>
          <cell r="BC205" t="str">
            <v>Rosport (ROSP)</v>
          </cell>
          <cell r="BD205" t="str">
            <v/>
          </cell>
          <cell r="BE205" t="str">
            <v>Luxembourg</v>
          </cell>
          <cell r="BF205" t="str">
            <v/>
          </cell>
          <cell r="BG205" t="str">
            <v/>
          </cell>
          <cell r="BH205" t="str">
            <v>22011019</v>
          </cell>
          <cell r="BI205" t="str">
            <v>BE</v>
          </cell>
          <cell r="BJ205" t="str">
            <v/>
          </cell>
          <cell r="BK205" t="str">
            <v>ZD</v>
          </cell>
          <cell r="BL205" t="str">
            <v>56</v>
          </cell>
          <cell r="BM205">
            <v>2.1115500000000002E-2</v>
          </cell>
        </row>
        <row r="206">
          <cell r="A206">
            <v>380427</v>
          </cell>
          <cell r="B206" t="str">
            <v>6072</v>
          </cell>
          <cell r="C206" t="str">
            <v>COCA-COLA PET 0.50LX24</v>
          </cell>
          <cell r="D206" t="str">
            <v>COCA-COLA PET 0.50LX24</v>
          </cell>
          <cell r="E206" t="str">
            <v>Coca-Cola</v>
          </cell>
          <cell r="F206" t="str">
            <v/>
          </cell>
          <cell r="G206" t="str">
            <v>PET</v>
          </cell>
          <cell r="H206" t="str">
            <v xml:space="preserve"> %</v>
          </cell>
          <cell r="I206" t="str">
            <v>24 x 0.5L</v>
          </cell>
          <cell r="J206" t="str">
            <v/>
          </cell>
          <cell r="K206">
            <v>24</v>
          </cell>
          <cell r="L206" t="str">
            <v>6% - 3%</v>
          </cell>
          <cell r="M206" t="str">
            <v>4</v>
          </cell>
          <cell r="N206" t="str">
            <v>M</v>
          </cell>
          <cell r="O206" t="str">
            <v>0</v>
          </cell>
          <cell r="P206">
            <v>0.5</v>
          </cell>
          <cell r="Q206" t="str">
            <v>54491472</v>
          </cell>
          <cell r="R206" t="str">
            <v>6.55 x 6.55 x 22.8</v>
          </cell>
          <cell r="S206">
            <v>0.51900000000000002</v>
          </cell>
          <cell r="T206">
            <v>0.54</v>
          </cell>
          <cell r="U206">
            <v>0</v>
          </cell>
          <cell r="V206" t="str">
            <v>1 x 0.5L</v>
          </cell>
          <cell r="W206" t="str">
            <v>PET</v>
          </cell>
          <cell r="X206" t="str">
            <v>54491472</v>
          </cell>
          <cell r="Y206" t="str">
            <v>6.55 x 6.55 x 22.8</v>
          </cell>
          <cell r="Z206">
            <v>0.51900000000000002</v>
          </cell>
          <cell r="AA206">
            <v>0.54</v>
          </cell>
          <cell r="AB206">
            <v>0</v>
          </cell>
          <cell r="AC206" t="str">
            <v>24 x 0.5L</v>
          </cell>
          <cell r="AD206" t="str">
            <v>SHRINKWRAPPED</v>
          </cell>
          <cell r="AE206" t="str">
            <v>5449000017673</v>
          </cell>
          <cell r="AF206" t="str">
            <v>39.3 x 26.2 x 23.3</v>
          </cell>
          <cell r="AG206">
            <v>12.462999999999999</v>
          </cell>
          <cell r="AH206">
            <v>13.08</v>
          </cell>
          <cell r="AI206">
            <v>0</v>
          </cell>
          <cell r="AJ206">
            <v>12</v>
          </cell>
          <cell r="AK206">
            <v>7</v>
          </cell>
          <cell r="AL206">
            <v>84</v>
          </cell>
          <cell r="AM206">
            <v>1200</v>
          </cell>
          <cell r="AN206">
            <v>1048</v>
          </cell>
          <cell r="AO206">
            <v>1791</v>
          </cell>
          <cell r="AP206">
            <v>1046.8920000000001</v>
          </cell>
          <cell r="AQ206">
            <v>1129</v>
          </cell>
          <cell r="AR206">
            <v>2</v>
          </cell>
          <cell r="AS206">
            <v>0</v>
          </cell>
          <cell r="AT206" t="str">
            <v>CHEP</v>
          </cell>
          <cell r="AU206" t="str">
            <v>5449000910189</v>
          </cell>
          <cell r="AV206" t="str">
            <v>ANT</v>
          </cell>
          <cell r="AW206" t="str">
            <v/>
          </cell>
          <cell r="AX206" t="str">
            <v/>
          </cell>
          <cell r="AY206" t="str">
            <v>DON</v>
          </cell>
          <cell r="AZ206" t="str">
            <v/>
          </cell>
          <cell r="BA206" t="str">
            <v/>
          </cell>
          <cell r="BB206" t="str">
            <v/>
          </cell>
          <cell r="BC206" t="str">
            <v/>
          </cell>
          <cell r="BD206" t="str">
            <v>DON</v>
          </cell>
          <cell r="BE206" t="str">
            <v>Belux</v>
          </cell>
          <cell r="BF206" t="str">
            <v>SC26061BNL</v>
          </cell>
          <cell r="BG206" t="str">
            <v/>
          </cell>
          <cell r="BH206" t="str">
            <v>22021000</v>
          </cell>
          <cell r="BI206" t="str">
            <v>BE</v>
          </cell>
          <cell r="BJ206" t="str">
            <v/>
          </cell>
          <cell r="BK206" t="str">
            <v>ZD</v>
          </cell>
          <cell r="BL206" t="str">
            <v>56</v>
          </cell>
          <cell r="BM206">
            <v>2.2110000000000005E-2</v>
          </cell>
        </row>
        <row r="207">
          <cell r="A207">
            <v>380435</v>
          </cell>
          <cell r="B207" t="str">
            <v>6357</v>
          </cell>
          <cell r="C207" t="str">
            <v>FANTA LEMON PET 0.50L 4X6</v>
          </cell>
          <cell r="D207" t="str">
            <v>FANTA CITRON PET 0.50L 4X6</v>
          </cell>
          <cell r="E207" t="str">
            <v>Fanta</v>
          </cell>
          <cell r="F207" t="str">
            <v>Lemon</v>
          </cell>
          <cell r="G207" t="str">
            <v>PET</v>
          </cell>
          <cell r="H207" t="str">
            <v xml:space="preserve"> %</v>
          </cell>
          <cell r="I207" t="str">
            <v>4 x 6 x 0.5L</v>
          </cell>
          <cell r="J207" t="str">
            <v/>
          </cell>
          <cell r="K207">
            <v>24</v>
          </cell>
          <cell r="L207" t="str">
            <v>6% - 3%</v>
          </cell>
          <cell r="M207" t="str">
            <v>4</v>
          </cell>
          <cell r="N207" t="str">
            <v>M</v>
          </cell>
          <cell r="O207" t="str">
            <v>0</v>
          </cell>
          <cell r="P207">
            <v>0.5</v>
          </cell>
          <cell r="Q207" t="str">
            <v>54492493</v>
          </cell>
          <cell r="R207" t="str">
            <v>6.55 x 6.55 x 22.8</v>
          </cell>
          <cell r="S207">
            <v>0.52200000000000002</v>
          </cell>
          <cell r="T207">
            <v>0.55000000000000004</v>
          </cell>
          <cell r="U207">
            <v>0</v>
          </cell>
          <cell r="V207" t="str">
            <v>6 x 0.5L</v>
          </cell>
          <cell r="W207" t="str">
            <v>SHRINK</v>
          </cell>
          <cell r="X207" t="str">
            <v>5449000027016</v>
          </cell>
          <cell r="Y207" t="str">
            <v>19.65 x 13.1 x 23.3</v>
          </cell>
          <cell r="Z207">
            <v>3.1309999999999998</v>
          </cell>
          <cell r="AA207">
            <v>3.3</v>
          </cell>
          <cell r="AB207">
            <v>0</v>
          </cell>
          <cell r="AC207" t="str">
            <v>4 x 6 x 0.5L</v>
          </cell>
          <cell r="AD207" t="str">
            <v>SHRINKWRAPPED</v>
          </cell>
          <cell r="AE207" t="str">
            <v>5449000081353</v>
          </cell>
          <cell r="AF207" t="str">
            <v>39.3 x 26.2 x 23.3</v>
          </cell>
          <cell r="AG207">
            <v>12.522</v>
          </cell>
          <cell r="AH207">
            <v>13</v>
          </cell>
          <cell r="AI207">
            <v>0</v>
          </cell>
          <cell r="AJ207">
            <v>12</v>
          </cell>
          <cell r="AK207">
            <v>7</v>
          </cell>
          <cell r="AL207">
            <v>84</v>
          </cell>
          <cell r="AM207">
            <v>1200</v>
          </cell>
          <cell r="AN207">
            <v>1048</v>
          </cell>
          <cell r="AO207">
            <v>1791</v>
          </cell>
          <cell r="AP207">
            <v>1051.848</v>
          </cell>
          <cell r="AQ207">
            <v>1135</v>
          </cell>
          <cell r="AR207">
            <v>2</v>
          </cell>
          <cell r="AS207">
            <v>0</v>
          </cell>
          <cell r="AT207" t="str">
            <v>CHEP</v>
          </cell>
          <cell r="AU207" t="str">
            <v>5449000913289</v>
          </cell>
          <cell r="AV207" t="str">
            <v>ANT</v>
          </cell>
          <cell r="AW207" t="str">
            <v/>
          </cell>
          <cell r="AX207" t="str">
            <v/>
          </cell>
          <cell r="AY207" t="str">
            <v/>
          </cell>
          <cell r="AZ207" t="str">
            <v/>
          </cell>
          <cell r="BA207" t="str">
            <v/>
          </cell>
          <cell r="BB207" t="str">
            <v/>
          </cell>
          <cell r="BC207" t="str">
            <v/>
          </cell>
          <cell r="BD207" t="str">
            <v/>
          </cell>
          <cell r="BE207" t="str">
            <v>Belux</v>
          </cell>
          <cell r="BF207" t="str">
            <v/>
          </cell>
          <cell r="BG207" t="str">
            <v/>
          </cell>
          <cell r="BH207" t="str">
            <v>22021000</v>
          </cell>
          <cell r="BI207" t="str">
            <v>BE</v>
          </cell>
          <cell r="BJ207" t="str">
            <v/>
          </cell>
          <cell r="BK207" t="str">
            <v>ZD</v>
          </cell>
          <cell r="BL207" t="str">
            <v>56</v>
          </cell>
          <cell r="BM207">
            <v>2.2133000000000003E-2</v>
          </cell>
        </row>
        <row r="208">
          <cell r="A208">
            <v>380450</v>
          </cell>
          <cell r="B208" t="str">
            <v>6595</v>
          </cell>
          <cell r="C208" t="str">
            <v>COCA-COLA PET 0.50L 4X6</v>
          </cell>
          <cell r="D208" t="str">
            <v>COCA-COLA PET 0.50L 4X6</v>
          </cell>
          <cell r="E208" t="str">
            <v>Coca-Cola</v>
          </cell>
          <cell r="F208" t="str">
            <v/>
          </cell>
          <cell r="G208" t="str">
            <v>PET</v>
          </cell>
          <cell r="H208" t="str">
            <v xml:space="preserve"> %</v>
          </cell>
          <cell r="I208" t="str">
            <v>4 x 6 x 0.5L</v>
          </cell>
          <cell r="J208" t="str">
            <v/>
          </cell>
          <cell r="K208">
            <v>24</v>
          </cell>
          <cell r="L208" t="str">
            <v>6% - 3%</v>
          </cell>
          <cell r="M208" t="str">
            <v>4</v>
          </cell>
          <cell r="N208" t="str">
            <v>M</v>
          </cell>
          <cell r="O208" t="str">
            <v>0</v>
          </cell>
          <cell r="P208">
            <v>0.5</v>
          </cell>
          <cell r="Q208" t="str">
            <v>54491472</v>
          </cell>
          <cell r="R208" t="str">
            <v>6.55 x 6.55 x 22.8</v>
          </cell>
          <cell r="S208">
            <v>0.51900000000000002</v>
          </cell>
          <cell r="T208">
            <v>0.54</v>
          </cell>
          <cell r="U208">
            <v>0</v>
          </cell>
          <cell r="V208" t="str">
            <v>6 x 0.5L</v>
          </cell>
          <cell r="W208" t="str">
            <v>SHRINK</v>
          </cell>
          <cell r="X208" t="str">
            <v>5449000021199</v>
          </cell>
          <cell r="Y208" t="str">
            <v>19.65 x 13.1 x 23.3</v>
          </cell>
          <cell r="Z208">
            <v>3.1160000000000001</v>
          </cell>
          <cell r="AA208">
            <v>3.27</v>
          </cell>
          <cell r="AB208">
            <v>0</v>
          </cell>
          <cell r="AC208" t="str">
            <v>4 x 6 x 0.5L</v>
          </cell>
          <cell r="AD208" t="str">
            <v>SHRINKWRAPPED</v>
          </cell>
          <cell r="AE208" t="str">
            <v>5449000020680</v>
          </cell>
          <cell r="AF208" t="str">
            <v>39.3 x 26.2 x 23.3</v>
          </cell>
          <cell r="AG208">
            <v>12.462999999999999</v>
          </cell>
          <cell r="AH208">
            <v>13.11</v>
          </cell>
          <cell r="AI208">
            <v>0</v>
          </cell>
          <cell r="AJ208">
            <v>12</v>
          </cell>
          <cell r="AK208">
            <v>7</v>
          </cell>
          <cell r="AL208">
            <v>84</v>
          </cell>
          <cell r="AM208">
            <v>1200</v>
          </cell>
          <cell r="AN208">
            <v>1048</v>
          </cell>
          <cell r="AO208">
            <v>1791</v>
          </cell>
          <cell r="AP208">
            <v>1046.8920000000001</v>
          </cell>
          <cell r="AQ208">
            <v>1132</v>
          </cell>
          <cell r="AR208">
            <v>2</v>
          </cell>
          <cell r="AS208">
            <v>0</v>
          </cell>
          <cell r="AT208" t="str">
            <v>CHEP</v>
          </cell>
          <cell r="AU208" t="str">
            <v>5449000910219</v>
          </cell>
          <cell r="AV208" t="str">
            <v>ANT</v>
          </cell>
          <cell r="AW208" t="str">
            <v/>
          </cell>
          <cell r="AX208" t="str">
            <v/>
          </cell>
          <cell r="AY208" t="str">
            <v>DON</v>
          </cell>
          <cell r="AZ208" t="str">
            <v/>
          </cell>
          <cell r="BA208" t="str">
            <v/>
          </cell>
          <cell r="BB208" t="str">
            <v>GRI</v>
          </cell>
          <cell r="BC208" t="str">
            <v/>
          </cell>
          <cell r="BD208" t="str">
            <v>DON</v>
          </cell>
          <cell r="BE208" t="str">
            <v>Belux</v>
          </cell>
          <cell r="BF208" t="str">
            <v/>
          </cell>
          <cell r="BG208" t="str">
            <v/>
          </cell>
          <cell r="BH208" t="str">
            <v>22021000</v>
          </cell>
          <cell r="BI208" t="str">
            <v>BE</v>
          </cell>
          <cell r="BJ208" t="str">
            <v/>
          </cell>
          <cell r="BK208" t="str">
            <v>ZD</v>
          </cell>
          <cell r="BL208" t="str">
            <v>56</v>
          </cell>
          <cell r="BM208">
            <v>2.2110000000000005E-2</v>
          </cell>
        </row>
        <row r="209">
          <cell r="A209">
            <v>380460</v>
          </cell>
          <cell r="B209" t="str">
            <v>6728</v>
          </cell>
          <cell r="C209" t="str">
            <v>CHAUDFONTAINE STILL PET 0.50LX24</v>
          </cell>
          <cell r="D209" t="str">
            <v>CHAUDFONTAINE STILL PET 0.50LX24</v>
          </cell>
          <cell r="E209" t="str">
            <v>Chaudfontaine</v>
          </cell>
          <cell r="F209" t="str">
            <v>Still</v>
          </cell>
          <cell r="G209" t="str">
            <v>PET</v>
          </cell>
          <cell r="H209" t="str">
            <v xml:space="preserve"> %</v>
          </cell>
          <cell r="I209" t="str">
            <v>24 x 0.5L</v>
          </cell>
          <cell r="J209" t="str">
            <v/>
          </cell>
          <cell r="K209">
            <v>24</v>
          </cell>
          <cell r="L209" t="str">
            <v>6% - 3%</v>
          </cell>
          <cell r="M209" t="str">
            <v>24</v>
          </cell>
          <cell r="N209" t="str">
            <v>M</v>
          </cell>
          <cell r="O209" t="str">
            <v>2</v>
          </cell>
          <cell r="P209">
            <v>0.5</v>
          </cell>
          <cell r="Q209" t="str">
            <v>5449000111678</v>
          </cell>
          <cell r="R209" t="str">
            <v>6.55 x 6.55 x 21.23</v>
          </cell>
          <cell r="S209">
            <v>0.499</v>
          </cell>
          <cell r="T209">
            <v>0.52</v>
          </cell>
          <cell r="U209">
            <v>0</v>
          </cell>
          <cell r="V209" t="str">
            <v>1 x 0.5L</v>
          </cell>
          <cell r="W209" t="str">
            <v>PET</v>
          </cell>
          <cell r="X209" t="str">
            <v>5449000111678</v>
          </cell>
          <cell r="Y209" t="str">
            <v>6.55 x 6.55 x 21.23</v>
          </cell>
          <cell r="Z209">
            <v>0.499</v>
          </cell>
          <cell r="AA209">
            <v>0.52</v>
          </cell>
          <cell r="AB209">
            <v>0</v>
          </cell>
          <cell r="AC209" t="str">
            <v>24 x 0.5L</v>
          </cell>
          <cell r="AD209" t="str">
            <v>SHRINKWRAPPED</v>
          </cell>
          <cell r="AE209" t="str">
            <v>5449000117649</v>
          </cell>
          <cell r="AF209" t="str">
            <v>39.3 x 26.2 x 21.2</v>
          </cell>
          <cell r="AG209">
            <v>11.965999999999999</v>
          </cell>
          <cell r="AH209">
            <v>12.48</v>
          </cell>
          <cell r="AI209">
            <v>0</v>
          </cell>
          <cell r="AJ209">
            <v>12</v>
          </cell>
          <cell r="AK209">
            <v>6</v>
          </cell>
          <cell r="AL209">
            <v>72</v>
          </cell>
          <cell r="AM209">
            <v>1200</v>
          </cell>
          <cell r="AN209">
            <v>1048</v>
          </cell>
          <cell r="AO209">
            <v>1452</v>
          </cell>
          <cell r="AP209">
            <v>861.55200000000002</v>
          </cell>
          <cell r="AQ209">
            <v>931</v>
          </cell>
          <cell r="AR209">
            <v>2</v>
          </cell>
          <cell r="AS209">
            <v>0</v>
          </cell>
          <cell r="AT209" t="str">
            <v>CHEP</v>
          </cell>
          <cell r="AU209" t="str">
            <v>5449000934994</v>
          </cell>
          <cell r="AV209" t="str">
            <v/>
          </cell>
          <cell r="AW209" t="str">
            <v/>
          </cell>
          <cell r="AX209" t="str">
            <v/>
          </cell>
          <cell r="AY209" t="str">
            <v/>
          </cell>
          <cell r="AZ209" t="str">
            <v>CHDF</v>
          </cell>
          <cell r="BA209" t="str">
            <v/>
          </cell>
          <cell r="BB209" t="str">
            <v/>
          </cell>
          <cell r="BC209" t="str">
            <v/>
          </cell>
          <cell r="BD209" t="str">
            <v/>
          </cell>
          <cell r="BE209" t="str">
            <v>Belgium</v>
          </cell>
          <cell r="BF209" t="str">
            <v/>
          </cell>
          <cell r="BG209" t="str">
            <v/>
          </cell>
          <cell r="BH209" t="str">
            <v>22011019</v>
          </cell>
          <cell r="BI209" t="str">
            <v>BE</v>
          </cell>
          <cell r="BJ209" t="str">
            <v/>
          </cell>
          <cell r="BK209" t="str">
            <v>ZD</v>
          </cell>
          <cell r="BL209" t="str">
            <v>56</v>
          </cell>
          <cell r="BM209">
            <v>1.5151999999999999E-2</v>
          </cell>
        </row>
        <row r="210">
          <cell r="A210">
            <v>380485</v>
          </cell>
          <cell r="B210" t="str">
            <v>7027</v>
          </cell>
          <cell r="C210" t="str">
            <v xml:space="preserve">FANTA ORANGE BIB 10L  </v>
          </cell>
          <cell r="D210" t="str">
            <v xml:space="preserve">FANTA ORANGE BIB 10L </v>
          </cell>
          <cell r="E210" t="str">
            <v>Fanta</v>
          </cell>
          <cell r="F210" t="str">
            <v>Orange</v>
          </cell>
          <cell r="G210" t="str">
            <v>BIB</v>
          </cell>
          <cell r="H210" t="str">
            <v xml:space="preserve"> %</v>
          </cell>
          <cell r="I210" t="str">
            <v>1 x 10L</v>
          </cell>
          <cell r="J210" t="str">
            <v/>
          </cell>
          <cell r="K210">
            <v>1</v>
          </cell>
          <cell r="L210" t="str">
            <v>6% - 3%</v>
          </cell>
          <cell r="M210" t="str">
            <v>120</v>
          </cell>
          <cell r="N210" t="str">
            <v>D</v>
          </cell>
          <cell r="O210" t="str">
            <v>0</v>
          </cell>
          <cell r="P210">
            <v>10</v>
          </cell>
          <cell r="Q210" t="str">
            <v>5449000000972</v>
          </cell>
          <cell r="R210" t="str">
            <v>21.6 x 19.5 x 29</v>
          </cell>
          <cell r="S210">
            <v>12.192</v>
          </cell>
          <cell r="T210">
            <v>12.641999999999999</v>
          </cell>
          <cell r="U210">
            <v>0</v>
          </cell>
          <cell r="V210" t="str">
            <v>1 x 10L</v>
          </cell>
          <cell r="W210" t="str">
            <v>BIB</v>
          </cell>
          <cell r="X210" t="str">
            <v>5449000000972</v>
          </cell>
          <cell r="Y210" t="str">
            <v>21.6 x 19.5 x 29</v>
          </cell>
          <cell r="Z210">
            <v>12.192</v>
          </cell>
          <cell r="AA210">
            <v>12.641999999999999</v>
          </cell>
          <cell r="AB210">
            <v>0</v>
          </cell>
          <cell r="AC210" t="str">
            <v>1 x 10L</v>
          </cell>
          <cell r="AD210" t="str">
            <v>BIB</v>
          </cell>
          <cell r="AE210" t="str">
            <v>5449000000972</v>
          </cell>
          <cell r="AF210" t="str">
            <v>21.6 x 19.5 x 29</v>
          </cell>
          <cell r="AG210">
            <v>12.192</v>
          </cell>
          <cell r="AH210">
            <v>12.641999999999999</v>
          </cell>
          <cell r="AI210">
            <v>0</v>
          </cell>
          <cell r="AJ210">
            <v>16</v>
          </cell>
          <cell r="AK210">
            <v>4</v>
          </cell>
          <cell r="AL210">
            <v>64</v>
          </cell>
          <cell r="AM210">
            <v>1200</v>
          </cell>
          <cell r="AN210">
            <v>1000</v>
          </cell>
          <cell r="AO210">
            <v>913</v>
          </cell>
          <cell r="AP210">
            <v>780.28800000000001</v>
          </cell>
          <cell r="AQ210">
            <v>839.93</v>
          </cell>
          <cell r="AR210">
            <v>1</v>
          </cell>
          <cell r="AS210">
            <v>0</v>
          </cell>
          <cell r="AT210" t="str">
            <v>CHEP</v>
          </cell>
          <cell r="AU210" t="str">
            <v>5449000931283</v>
          </cell>
          <cell r="AV210" t="str">
            <v/>
          </cell>
          <cell r="AW210" t="str">
            <v/>
          </cell>
          <cell r="AX210" t="str">
            <v/>
          </cell>
          <cell r="AY210" t="str">
            <v>DON</v>
          </cell>
          <cell r="AZ210" t="str">
            <v/>
          </cell>
          <cell r="BA210" t="str">
            <v/>
          </cell>
          <cell r="BB210" t="str">
            <v/>
          </cell>
          <cell r="BC210" t="str">
            <v>Coca-Cola Koeln (CCKN)</v>
          </cell>
          <cell r="BD210" t="str">
            <v>CLA</v>
          </cell>
          <cell r="BE210" t="str">
            <v>Belux</v>
          </cell>
          <cell r="BF210" t="str">
            <v/>
          </cell>
          <cell r="BG210" t="str">
            <v>PSS-02975</v>
          </cell>
          <cell r="BH210" t="str">
            <v>21069051</v>
          </cell>
          <cell r="BI210" t="str">
            <v>BE</v>
          </cell>
          <cell r="BJ210" t="str">
            <v/>
          </cell>
          <cell r="BK210" t="str">
            <v>ZD</v>
          </cell>
          <cell r="BL210" t="str">
            <v>42</v>
          </cell>
          <cell r="BM210" t="str">
            <v/>
          </cell>
        </row>
        <row r="211">
          <cell r="A211">
            <v>380623</v>
          </cell>
          <cell r="B211" t="str">
            <v>8584</v>
          </cell>
          <cell r="C211" t="str">
            <v>CHAUDFONTAINE SPARKLING GLAS 0.25LX24</v>
          </cell>
          <cell r="D211" t="str">
            <v>CHAUDFONTAINE PETILLANT VERRE 0.25LX24</v>
          </cell>
          <cell r="E211" t="str">
            <v>Chaudfontaine</v>
          </cell>
          <cell r="F211" t="str">
            <v>Sparkling</v>
          </cell>
          <cell r="G211" t="str">
            <v>REF. GLASS</v>
          </cell>
          <cell r="H211" t="str">
            <v xml:space="preserve"> %</v>
          </cell>
          <cell r="I211" t="str">
            <v>24 x 0.25L</v>
          </cell>
          <cell r="J211" t="str">
            <v/>
          </cell>
          <cell r="K211">
            <v>24</v>
          </cell>
          <cell r="L211" t="str">
            <v>6% - 3%</v>
          </cell>
          <cell r="M211" t="str">
            <v>24</v>
          </cell>
          <cell r="N211" t="str">
            <v>M</v>
          </cell>
          <cell r="O211" t="str">
            <v>2</v>
          </cell>
          <cell r="P211">
            <v>0.25</v>
          </cell>
          <cell r="Q211" t="str">
            <v>42117513</v>
          </cell>
          <cell r="R211" t="str">
            <v>5.99 x 5.99 x 18.92</v>
          </cell>
          <cell r="S211">
            <v>0.249</v>
          </cell>
          <cell r="T211">
            <v>0.54</v>
          </cell>
          <cell r="U211">
            <v>0.1</v>
          </cell>
          <cell r="V211" t="str">
            <v>1 x 0.25L</v>
          </cell>
          <cell r="W211" t="str">
            <v xml:space="preserve">REF. GLASS  </v>
          </cell>
          <cell r="X211" t="str">
            <v>42117513</v>
          </cell>
          <cell r="Y211" t="str">
            <v>5.99 x 5.99 x 18.92</v>
          </cell>
          <cell r="Z211">
            <v>0.249</v>
          </cell>
          <cell r="AA211">
            <v>0.54</v>
          </cell>
          <cell r="AB211">
            <v>0.1</v>
          </cell>
          <cell r="AC211" t="str">
            <v>24 x 0.25L</v>
          </cell>
          <cell r="AD211" t="str">
            <v>CASE</v>
          </cell>
          <cell r="AE211" t="str">
            <v>5449000127884</v>
          </cell>
          <cell r="AF211" t="str">
            <v>39.94 x 29.8 x 22.95</v>
          </cell>
          <cell r="AG211">
            <v>5.9829999999999997</v>
          </cell>
          <cell r="AH211">
            <v>14.68</v>
          </cell>
          <cell r="AI211">
            <v>5</v>
          </cell>
          <cell r="AJ211">
            <v>10</v>
          </cell>
          <cell r="AK211">
            <v>7</v>
          </cell>
          <cell r="AL211">
            <v>70</v>
          </cell>
          <cell r="AM211">
            <v>1200</v>
          </cell>
          <cell r="AN211">
            <v>1000</v>
          </cell>
          <cell r="AO211">
            <v>1770</v>
          </cell>
          <cell r="AP211">
            <v>418.81</v>
          </cell>
          <cell r="AQ211">
            <v>1058</v>
          </cell>
          <cell r="AR211">
            <v>3</v>
          </cell>
          <cell r="AS211">
            <v>350</v>
          </cell>
          <cell r="AT211" t="str">
            <v>CHEP</v>
          </cell>
          <cell r="AU211" t="str">
            <v>5449000943460</v>
          </cell>
          <cell r="AV211" t="str">
            <v/>
          </cell>
          <cell r="AW211" t="str">
            <v/>
          </cell>
          <cell r="AX211" t="str">
            <v/>
          </cell>
          <cell r="AY211" t="str">
            <v/>
          </cell>
          <cell r="AZ211" t="str">
            <v>CHDF</v>
          </cell>
          <cell r="BA211" t="str">
            <v/>
          </cell>
          <cell r="BB211" t="str">
            <v/>
          </cell>
          <cell r="BC211" t="str">
            <v/>
          </cell>
          <cell r="BD211" t="str">
            <v/>
          </cell>
          <cell r="BE211" t="str">
            <v>Belgium</v>
          </cell>
          <cell r="BF211" t="str">
            <v/>
          </cell>
          <cell r="BG211" t="str">
            <v/>
          </cell>
          <cell r="BH211" t="str">
            <v>22011019</v>
          </cell>
          <cell r="BI211" t="str">
            <v>BE</v>
          </cell>
          <cell r="BJ211" t="str">
            <v/>
          </cell>
          <cell r="BK211" t="str">
            <v>ZD</v>
          </cell>
          <cell r="BL211" t="str">
            <v>56</v>
          </cell>
          <cell r="BM211" t="str">
            <v/>
          </cell>
        </row>
        <row r="212">
          <cell r="A212">
            <v>380624</v>
          </cell>
          <cell r="B212" t="str">
            <v>8585</v>
          </cell>
          <cell r="C212" t="str">
            <v>CHAUDFONTAINE STILL GLAS 0.25LX24</v>
          </cell>
          <cell r="D212" t="str">
            <v>CHAUDFONTAINE STILL VERRE 0.25LX24</v>
          </cell>
          <cell r="E212" t="str">
            <v>Chaudfontaine</v>
          </cell>
          <cell r="F212" t="str">
            <v>Still</v>
          </cell>
          <cell r="G212" t="str">
            <v>REF. GLASS</v>
          </cell>
          <cell r="H212" t="str">
            <v xml:space="preserve"> %</v>
          </cell>
          <cell r="I212" t="str">
            <v>24 x 0.25L</v>
          </cell>
          <cell r="J212" t="str">
            <v/>
          </cell>
          <cell r="K212">
            <v>24</v>
          </cell>
          <cell r="L212" t="str">
            <v>6% - 3%</v>
          </cell>
          <cell r="M212" t="str">
            <v>24</v>
          </cell>
          <cell r="N212" t="str">
            <v>M</v>
          </cell>
          <cell r="O212" t="str">
            <v>2</v>
          </cell>
          <cell r="P212">
            <v>0.25</v>
          </cell>
          <cell r="Q212" t="str">
            <v>42117506</v>
          </cell>
          <cell r="R212" t="str">
            <v>5.99 x 5.99 x 18.92</v>
          </cell>
          <cell r="S212">
            <v>0.249</v>
          </cell>
          <cell r="T212">
            <v>0.54</v>
          </cell>
          <cell r="U212">
            <v>0.1</v>
          </cell>
          <cell r="V212" t="str">
            <v>1 x 0.25L</v>
          </cell>
          <cell r="W212" t="str">
            <v xml:space="preserve">REF. GLASS  </v>
          </cell>
          <cell r="X212" t="str">
            <v>42117506</v>
          </cell>
          <cell r="Y212" t="str">
            <v>5.99 x 5.99 x 18.92</v>
          </cell>
          <cell r="Z212">
            <v>0.249</v>
          </cell>
          <cell r="AA212">
            <v>0.54</v>
          </cell>
          <cell r="AB212">
            <v>0.1</v>
          </cell>
          <cell r="AC212" t="str">
            <v>24 x 0.25L</v>
          </cell>
          <cell r="AD212" t="str">
            <v>CASE</v>
          </cell>
          <cell r="AE212" t="str">
            <v>5449000127877</v>
          </cell>
          <cell r="AF212" t="str">
            <v>39.94 x 29.8 x 22.95</v>
          </cell>
          <cell r="AG212">
            <v>5.9829999999999997</v>
          </cell>
          <cell r="AH212">
            <v>14.68</v>
          </cell>
          <cell r="AI212">
            <v>5</v>
          </cell>
          <cell r="AJ212">
            <v>10</v>
          </cell>
          <cell r="AK212">
            <v>7</v>
          </cell>
          <cell r="AL212">
            <v>70</v>
          </cell>
          <cell r="AM212">
            <v>1200</v>
          </cell>
          <cell r="AN212">
            <v>1000</v>
          </cell>
          <cell r="AO212">
            <v>1770</v>
          </cell>
          <cell r="AP212">
            <v>418.81</v>
          </cell>
          <cell r="AQ212">
            <v>1058</v>
          </cell>
          <cell r="AR212">
            <v>3</v>
          </cell>
          <cell r="AS212">
            <v>350</v>
          </cell>
          <cell r="AT212" t="str">
            <v>CHEP</v>
          </cell>
          <cell r="AU212" t="str">
            <v>5449000943453</v>
          </cell>
          <cell r="AV212" t="str">
            <v/>
          </cell>
          <cell r="AW212" t="str">
            <v/>
          </cell>
          <cell r="AX212" t="str">
            <v/>
          </cell>
          <cell r="AY212" t="str">
            <v/>
          </cell>
          <cell r="AZ212" t="str">
            <v>CHDF</v>
          </cell>
          <cell r="BA212" t="str">
            <v/>
          </cell>
          <cell r="BB212" t="str">
            <v/>
          </cell>
          <cell r="BC212" t="str">
            <v/>
          </cell>
          <cell r="BD212" t="str">
            <v/>
          </cell>
          <cell r="BE212" t="str">
            <v>Belgium</v>
          </cell>
          <cell r="BF212" t="str">
            <v/>
          </cell>
          <cell r="BG212" t="str">
            <v/>
          </cell>
          <cell r="BH212" t="str">
            <v>22011019</v>
          </cell>
          <cell r="BI212" t="str">
            <v>BE</v>
          </cell>
          <cell r="BJ212" t="str">
            <v/>
          </cell>
          <cell r="BK212" t="str">
            <v>ZD</v>
          </cell>
          <cell r="BL212" t="str">
            <v>56</v>
          </cell>
          <cell r="BM212" t="str">
            <v/>
          </cell>
        </row>
        <row r="213">
          <cell r="A213">
            <v>380658</v>
          </cell>
          <cell r="B213" t="str">
            <v>8808</v>
          </cell>
          <cell r="C213" t="str">
            <v>CHAUDFONTAINE LIGHT SPARKLING GLAS 0.50LX20</v>
          </cell>
          <cell r="D213" t="str">
            <v>CHAUDFONTAINE LIGHT PETILLANT VERRE 0.50LX20</v>
          </cell>
          <cell r="E213" t="str">
            <v>Chaudfontaine</v>
          </cell>
          <cell r="F213" t="str">
            <v>Light Sparkling</v>
          </cell>
          <cell r="G213" t="str">
            <v>REF. GLASS</v>
          </cell>
          <cell r="H213" t="str">
            <v xml:space="preserve"> %</v>
          </cell>
          <cell r="I213" t="str">
            <v>20 x 0.5L</v>
          </cell>
          <cell r="J213" t="str">
            <v/>
          </cell>
          <cell r="K213">
            <v>20</v>
          </cell>
          <cell r="L213" t="str">
            <v>6% - 3%</v>
          </cell>
          <cell r="M213" t="str">
            <v>24</v>
          </cell>
          <cell r="N213" t="str">
            <v>M</v>
          </cell>
          <cell r="O213" t="str">
            <v>2</v>
          </cell>
          <cell r="P213">
            <v>0.5</v>
          </cell>
          <cell r="Q213" t="str">
            <v>90357183</v>
          </cell>
          <cell r="R213" t="str">
            <v>6.95 x 6.95 x 24.9</v>
          </cell>
          <cell r="S213">
            <v>0.499</v>
          </cell>
          <cell r="T213">
            <v>0.96</v>
          </cell>
          <cell r="U213">
            <v>0.15</v>
          </cell>
          <cell r="V213" t="str">
            <v>1 x 0.5L</v>
          </cell>
          <cell r="W213" t="str">
            <v xml:space="preserve">REF. GLASS  </v>
          </cell>
          <cell r="X213" t="str">
            <v>90357183</v>
          </cell>
          <cell r="Y213" t="str">
            <v>6.95 x 6.95 x 24.9</v>
          </cell>
          <cell r="Z213">
            <v>0.499</v>
          </cell>
          <cell r="AA213">
            <v>0.96</v>
          </cell>
          <cell r="AB213">
            <v>0.15</v>
          </cell>
          <cell r="AC213" t="str">
            <v>20 x 0.5L</v>
          </cell>
          <cell r="AD213" t="str">
            <v>CASE</v>
          </cell>
          <cell r="AE213" t="str">
            <v>5449000129499</v>
          </cell>
          <cell r="AF213" t="str">
            <v>40 x 30 x 27.2</v>
          </cell>
          <cell r="AG213">
            <v>9.9719999999999995</v>
          </cell>
          <cell r="AH213">
            <v>20.98</v>
          </cell>
          <cell r="AI213">
            <v>5</v>
          </cell>
          <cell r="AJ213">
            <v>10</v>
          </cell>
          <cell r="AK213">
            <v>5</v>
          </cell>
          <cell r="AL213">
            <v>50</v>
          </cell>
          <cell r="AM213">
            <v>1200</v>
          </cell>
          <cell r="AN213">
            <v>1000</v>
          </cell>
          <cell r="AO213">
            <v>1523</v>
          </cell>
          <cell r="AP213">
            <v>498.6</v>
          </cell>
          <cell r="AQ213">
            <v>1079</v>
          </cell>
          <cell r="AR213">
            <v>3</v>
          </cell>
          <cell r="AS213">
            <v>250</v>
          </cell>
          <cell r="AT213" t="str">
            <v>CHEP</v>
          </cell>
          <cell r="AU213" t="str">
            <v>5449000944238</v>
          </cell>
          <cell r="AV213" t="str">
            <v/>
          </cell>
          <cell r="AW213" t="str">
            <v/>
          </cell>
          <cell r="AX213" t="str">
            <v/>
          </cell>
          <cell r="AY213" t="str">
            <v/>
          </cell>
          <cell r="AZ213" t="str">
            <v>CHDF</v>
          </cell>
          <cell r="BA213" t="str">
            <v/>
          </cell>
          <cell r="BB213" t="str">
            <v/>
          </cell>
          <cell r="BC213" t="str">
            <v/>
          </cell>
          <cell r="BD213" t="str">
            <v/>
          </cell>
          <cell r="BE213" t="str">
            <v>Belgium</v>
          </cell>
          <cell r="BF213" t="str">
            <v/>
          </cell>
          <cell r="BG213" t="str">
            <v/>
          </cell>
          <cell r="BH213" t="str">
            <v>22011019</v>
          </cell>
          <cell r="BI213" t="str">
            <v>BE</v>
          </cell>
          <cell r="BJ213" t="str">
            <v/>
          </cell>
          <cell r="BK213" t="str">
            <v>ZD</v>
          </cell>
          <cell r="BL213" t="str">
            <v>56</v>
          </cell>
          <cell r="BM213" t="str">
            <v/>
          </cell>
        </row>
        <row r="214">
          <cell r="A214">
            <v>380659</v>
          </cell>
          <cell r="B214" t="str">
            <v>8809</v>
          </cell>
          <cell r="C214" t="str">
            <v>CHAUDFONTAINE SPARKLING GLAS 1.00LX12</v>
          </cell>
          <cell r="D214" t="str">
            <v>CHAUDFONTAINE PETILLANT VERRE 1.00LX12</v>
          </cell>
          <cell r="E214" t="str">
            <v>Chaudfontaine</v>
          </cell>
          <cell r="F214" t="str">
            <v>Sparkling</v>
          </cell>
          <cell r="G214" t="str">
            <v>REF. GLASS</v>
          </cell>
          <cell r="H214" t="str">
            <v xml:space="preserve"> %</v>
          </cell>
          <cell r="I214" t="str">
            <v>12 x 1L</v>
          </cell>
          <cell r="J214" t="str">
            <v/>
          </cell>
          <cell r="K214">
            <v>12</v>
          </cell>
          <cell r="L214" t="str">
            <v>6% - 3%</v>
          </cell>
          <cell r="M214" t="str">
            <v>24</v>
          </cell>
          <cell r="N214" t="str">
            <v>M</v>
          </cell>
          <cell r="O214" t="str">
            <v>2</v>
          </cell>
          <cell r="P214">
            <v>1</v>
          </cell>
          <cell r="Q214" t="str">
            <v>5449000113368</v>
          </cell>
          <cell r="R214" t="str">
            <v>8.6 x 8.6 x 31.4</v>
          </cell>
          <cell r="S214">
            <v>0.997</v>
          </cell>
          <cell r="T214">
            <v>1.77</v>
          </cell>
          <cell r="U214">
            <v>0.2</v>
          </cell>
          <cell r="V214" t="str">
            <v>1 x 1L</v>
          </cell>
          <cell r="W214" t="str">
            <v xml:space="preserve">REF. GLASS  </v>
          </cell>
          <cell r="X214" t="str">
            <v>5449000113368</v>
          </cell>
          <cell r="Y214" t="str">
            <v>8.6 x 8.6 x 31.4</v>
          </cell>
          <cell r="Z214">
            <v>0.997</v>
          </cell>
          <cell r="AA214">
            <v>1.77</v>
          </cell>
          <cell r="AB214">
            <v>0.2</v>
          </cell>
          <cell r="AC214" t="str">
            <v>12 x 1L</v>
          </cell>
          <cell r="AD214" t="str">
            <v>CASE</v>
          </cell>
          <cell r="AE214" t="str">
            <v>5449000113382</v>
          </cell>
          <cell r="AF214" t="str">
            <v>40 x 30 x 34.1</v>
          </cell>
          <cell r="AG214">
            <v>11.965999999999999</v>
          </cell>
          <cell r="AH214">
            <v>23.69</v>
          </cell>
          <cell r="AI214">
            <v>4.5</v>
          </cell>
          <cell r="AJ214">
            <v>10</v>
          </cell>
          <cell r="AK214">
            <v>4</v>
          </cell>
          <cell r="AL214">
            <v>40</v>
          </cell>
          <cell r="AM214">
            <v>1200</v>
          </cell>
          <cell r="AN214">
            <v>1000</v>
          </cell>
          <cell r="AO214">
            <v>1527</v>
          </cell>
          <cell r="AP214">
            <v>478.64</v>
          </cell>
          <cell r="AQ214">
            <v>978</v>
          </cell>
          <cell r="AR214">
            <v>3</v>
          </cell>
          <cell r="AS214">
            <v>180</v>
          </cell>
          <cell r="AT214" t="str">
            <v>CHEP</v>
          </cell>
          <cell r="AU214" t="str">
            <v>5449000944221</v>
          </cell>
          <cell r="AV214" t="str">
            <v/>
          </cell>
          <cell r="AW214" t="str">
            <v/>
          </cell>
          <cell r="AX214" t="str">
            <v/>
          </cell>
          <cell r="AY214" t="str">
            <v/>
          </cell>
          <cell r="AZ214" t="str">
            <v>CHDF</v>
          </cell>
          <cell r="BA214" t="str">
            <v/>
          </cell>
          <cell r="BB214" t="str">
            <v/>
          </cell>
          <cell r="BC214" t="str">
            <v/>
          </cell>
          <cell r="BD214" t="str">
            <v/>
          </cell>
          <cell r="BE214" t="str">
            <v>Belgium</v>
          </cell>
          <cell r="BF214" t="str">
            <v/>
          </cell>
          <cell r="BG214" t="str">
            <v/>
          </cell>
          <cell r="BH214" t="str">
            <v>22011019</v>
          </cell>
          <cell r="BI214" t="str">
            <v>BE</v>
          </cell>
          <cell r="BJ214" t="str">
            <v/>
          </cell>
          <cell r="BK214" t="str">
            <v>ZD</v>
          </cell>
          <cell r="BL214" t="str">
            <v>56</v>
          </cell>
          <cell r="BM214" t="str">
            <v/>
          </cell>
        </row>
        <row r="215">
          <cell r="A215">
            <v>380660</v>
          </cell>
          <cell r="B215" t="str">
            <v>8810</v>
          </cell>
          <cell r="C215" t="str">
            <v>CHAUDFONTAINE STILL GLAS 1.00LX12</v>
          </cell>
          <cell r="D215" t="str">
            <v>CHAUDFONTAINE STILL VERRE 1.00LX12</v>
          </cell>
          <cell r="E215" t="str">
            <v>Chaudfontaine</v>
          </cell>
          <cell r="F215" t="str">
            <v>Still</v>
          </cell>
          <cell r="G215" t="str">
            <v>REF. GLASS</v>
          </cell>
          <cell r="H215" t="str">
            <v xml:space="preserve"> %</v>
          </cell>
          <cell r="I215" t="str">
            <v>12 x 1L</v>
          </cell>
          <cell r="J215" t="str">
            <v/>
          </cell>
          <cell r="K215">
            <v>12</v>
          </cell>
          <cell r="L215" t="str">
            <v>6% - 3%</v>
          </cell>
          <cell r="M215" t="str">
            <v>24</v>
          </cell>
          <cell r="N215" t="str">
            <v>M</v>
          </cell>
          <cell r="O215" t="str">
            <v>2</v>
          </cell>
          <cell r="P215">
            <v>1</v>
          </cell>
          <cell r="Q215" t="str">
            <v>5449000113351</v>
          </cell>
          <cell r="R215" t="str">
            <v>8.6 x 8.6 x 31.4</v>
          </cell>
          <cell r="S215">
            <v>0.997</v>
          </cell>
          <cell r="T215">
            <v>1.77</v>
          </cell>
          <cell r="U215">
            <v>0.2</v>
          </cell>
          <cell r="V215" t="str">
            <v>1 x 1L</v>
          </cell>
          <cell r="W215" t="str">
            <v xml:space="preserve">REF. GLASS  </v>
          </cell>
          <cell r="X215" t="str">
            <v>5449000113351</v>
          </cell>
          <cell r="Y215" t="str">
            <v>8.6 x 8.6 x 31.4</v>
          </cell>
          <cell r="Z215">
            <v>0.997</v>
          </cell>
          <cell r="AA215">
            <v>1.77</v>
          </cell>
          <cell r="AB215">
            <v>0.2</v>
          </cell>
          <cell r="AC215" t="str">
            <v>12 x 1L</v>
          </cell>
          <cell r="AD215" t="str">
            <v>CASE</v>
          </cell>
          <cell r="AE215" t="str">
            <v>5449000113375</v>
          </cell>
          <cell r="AF215" t="str">
            <v>40 x 30 x 34.1</v>
          </cell>
          <cell r="AG215">
            <v>11.965999999999999</v>
          </cell>
          <cell r="AH215">
            <v>23.69</v>
          </cell>
          <cell r="AI215">
            <v>4.5</v>
          </cell>
          <cell r="AJ215">
            <v>10</v>
          </cell>
          <cell r="AK215">
            <v>4</v>
          </cell>
          <cell r="AL215">
            <v>40</v>
          </cell>
          <cell r="AM215">
            <v>1200</v>
          </cell>
          <cell r="AN215">
            <v>1000</v>
          </cell>
          <cell r="AO215">
            <v>1527</v>
          </cell>
          <cell r="AP215">
            <v>478.64</v>
          </cell>
          <cell r="AQ215">
            <v>978</v>
          </cell>
          <cell r="AR215">
            <v>3</v>
          </cell>
          <cell r="AS215">
            <v>180</v>
          </cell>
          <cell r="AT215" t="str">
            <v>CHEP</v>
          </cell>
          <cell r="AU215" t="str">
            <v>5449000944214</v>
          </cell>
          <cell r="AV215" t="str">
            <v/>
          </cell>
          <cell r="AW215" t="str">
            <v/>
          </cell>
          <cell r="AX215" t="str">
            <v/>
          </cell>
          <cell r="AY215" t="str">
            <v/>
          </cell>
          <cell r="AZ215" t="str">
            <v>CHDF</v>
          </cell>
          <cell r="BA215" t="str">
            <v/>
          </cell>
          <cell r="BB215" t="str">
            <v/>
          </cell>
          <cell r="BC215" t="str">
            <v/>
          </cell>
          <cell r="BD215" t="str">
            <v/>
          </cell>
          <cell r="BE215" t="str">
            <v>Belgium</v>
          </cell>
          <cell r="BF215" t="str">
            <v/>
          </cell>
          <cell r="BG215" t="str">
            <v/>
          </cell>
          <cell r="BH215" t="str">
            <v>22011019</v>
          </cell>
          <cell r="BI215" t="str">
            <v>BE</v>
          </cell>
          <cell r="BJ215" t="str">
            <v/>
          </cell>
          <cell r="BK215" t="str">
            <v>ZD</v>
          </cell>
          <cell r="BL215" t="str">
            <v>56</v>
          </cell>
          <cell r="BM215" t="str">
            <v/>
          </cell>
        </row>
        <row r="216">
          <cell r="A216">
            <v>380669</v>
          </cell>
          <cell r="B216" t="str">
            <v>8871</v>
          </cell>
          <cell r="C216" t="str">
            <v>ROSPORT BLUE PET 0.50LX24</v>
          </cell>
          <cell r="D216" t="str">
            <v>ROSPORT BLUE PET 0.50LX24</v>
          </cell>
          <cell r="E216" t="str">
            <v>Rosport</v>
          </cell>
          <cell r="F216" t="str">
            <v>Blue</v>
          </cell>
          <cell r="G216" t="str">
            <v>PET</v>
          </cell>
          <cell r="H216" t="str">
            <v xml:space="preserve"> %</v>
          </cell>
          <cell r="I216" t="str">
            <v>24 x 0.5L</v>
          </cell>
          <cell r="J216" t="str">
            <v/>
          </cell>
          <cell r="K216">
            <v>24</v>
          </cell>
          <cell r="L216" t="str">
            <v>6% - 3%</v>
          </cell>
          <cell r="M216" t="str">
            <v>6</v>
          </cell>
          <cell r="N216" t="str">
            <v>M*</v>
          </cell>
          <cell r="O216" t="str">
            <v>0</v>
          </cell>
          <cell r="P216">
            <v>0.5</v>
          </cell>
          <cell r="Q216" t="str">
            <v>5450038020559</v>
          </cell>
          <cell r="R216" t="str">
            <v>6.55 x 6.55 x 23.7</v>
          </cell>
          <cell r="S216">
            <v>0.499</v>
          </cell>
          <cell r="T216">
            <v>0.52</v>
          </cell>
          <cell r="U216">
            <v>0</v>
          </cell>
          <cell r="V216" t="str">
            <v>1 x 0.5L</v>
          </cell>
          <cell r="W216" t="str">
            <v>PET</v>
          </cell>
          <cell r="X216" t="str">
            <v>5450038020559</v>
          </cell>
          <cell r="Y216" t="str">
            <v>6.55 x 6.55 x 23.7</v>
          </cell>
          <cell r="Z216">
            <v>0.499</v>
          </cell>
          <cell r="AA216">
            <v>0.52</v>
          </cell>
          <cell r="AB216">
            <v>0</v>
          </cell>
          <cell r="AC216" t="str">
            <v>24 x 0.5L</v>
          </cell>
          <cell r="AD216" t="str">
            <v>SHRINKWRAPPED</v>
          </cell>
          <cell r="AE216" t="str">
            <v>5450038027558</v>
          </cell>
          <cell r="AF216" t="str">
            <v>39.3 x 26.2 x 23.7</v>
          </cell>
          <cell r="AG216">
            <v>11.976000000000001</v>
          </cell>
          <cell r="AH216">
            <v>12.8</v>
          </cell>
          <cell r="AI216">
            <v>0</v>
          </cell>
          <cell r="AJ216">
            <v>10</v>
          </cell>
          <cell r="AK216">
            <v>7</v>
          </cell>
          <cell r="AL216">
            <v>70</v>
          </cell>
          <cell r="AM216">
            <v>1200</v>
          </cell>
          <cell r="AN216">
            <v>1000</v>
          </cell>
          <cell r="AO216">
            <v>1819</v>
          </cell>
          <cell r="AP216">
            <v>838.32</v>
          </cell>
          <cell r="AQ216">
            <v>909</v>
          </cell>
          <cell r="AR216">
            <v>2</v>
          </cell>
          <cell r="AS216">
            <v>0</v>
          </cell>
          <cell r="AT216" t="str">
            <v>CHEP</v>
          </cell>
          <cell r="AU216" t="str">
            <v>5450038127555</v>
          </cell>
          <cell r="AV216" t="str">
            <v/>
          </cell>
          <cell r="AW216" t="str">
            <v/>
          </cell>
          <cell r="AX216" t="str">
            <v/>
          </cell>
          <cell r="AY216" t="str">
            <v/>
          </cell>
          <cell r="AZ216" t="str">
            <v/>
          </cell>
          <cell r="BA216" t="str">
            <v/>
          </cell>
          <cell r="BB216" t="str">
            <v/>
          </cell>
          <cell r="BC216" t="str">
            <v>Rosport (ROSP)</v>
          </cell>
          <cell r="BD216" t="str">
            <v/>
          </cell>
          <cell r="BE216" t="str">
            <v>Luxembourg</v>
          </cell>
          <cell r="BF216" t="str">
            <v/>
          </cell>
          <cell r="BG216" t="str">
            <v/>
          </cell>
          <cell r="BH216" t="str">
            <v>22011019</v>
          </cell>
          <cell r="BI216" t="str">
            <v>BE</v>
          </cell>
          <cell r="BJ216" t="str">
            <v/>
          </cell>
          <cell r="BK216" t="str">
            <v>ZD</v>
          </cell>
          <cell r="BL216" t="str">
            <v>56</v>
          </cell>
          <cell r="BM216">
            <v>2.1115500000000002E-2</v>
          </cell>
        </row>
        <row r="217">
          <cell r="A217">
            <v>401402</v>
          </cell>
          <cell r="B217" t="str">
            <v>2108</v>
          </cell>
          <cell r="C217" t="str">
            <v>FANTA ORANGE BLIK 0.33LX24</v>
          </cell>
          <cell r="D217" t="str">
            <v>FANTA ORANGE BOITE 0.33LX24</v>
          </cell>
          <cell r="E217" t="str">
            <v>Fanta</v>
          </cell>
          <cell r="F217" t="str">
            <v>Orange</v>
          </cell>
          <cell r="G217" t="str">
            <v>CAN</v>
          </cell>
          <cell r="H217" t="str">
            <v xml:space="preserve"> %</v>
          </cell>
          <cell r="I217" t="str">
            <v>24 x 0.33L</v>
          </cell>
          <cell r="J217" t="str">
            <v/>
          </cell>
          <cell r="K217">
            <v>24</v>
          </cell>
          <cell r="L217" t="str">
            <v>6% - 3%</v>
          </cell>
          <cell r="M217" t="str">
            <v>12</v>
          </cell>
          <cell r="N217" t="str">
            <v>M</v>
          </cell>
          <cell r="O217" t="str">
            <v>0</v>
          </cell>
          <cell r="P217">
            <v>0.33</v>
          </cell>
          <cell r="Q217" t="str">
            <v>5449000011527</v>
          </cell>
          <cell r="R217" t="str">
            <v>6.65 x 6.65 x 11.55</v>
          </cell>
          <cell r="S217">
            <v>0.34399999999999997</v>
          </cell>
          <cell r="T217">
            <v>0.37</v>
          </cell>
          <cell r="U217">
            <v>0</v>
          </cell>
          <cell r="V217" t="str">
            <v>1 x 0.33L</v>
          </cell>
          <cell r="W217" t="str">
            <v>CAN</v>
          </cell>
          <cell r="X217" t="str">
            <v>5449000011527</v>
          </cell>
          <cell r="Y217" t="str">
            <v>6.65 x 6.65 x 11.55</v>
          </cell>
          <cell r="Z217">
            <v>0.34399999999999997</v>
          </cell>
          <cell r="AA217">
            <v>0.37</v>
          </cell>
          <cell r="AB217">
            <v>0</v>
          </cell>
          <cell r="AC217" t="str">
            <v>24 x 0.33L</v>
          </cell>
          <cell r="AD217" t="str">
            <v>TRAY WITH SHRINK</v>
          </cell>
          <cell r="AE217" t="str">
            <v>5449000011541</v>
          </cell>
          <cell r="AF217" t="str">
            <v>40.4 x 27.1 x 11.8</v>
          </cell>
          <cell r="AG217">
            <v>8.2629999999999999</v>
          </cell>
          <cell r="AH217">
            <v>8.6999999999999993</v>
          </cell>
          <cell r="AI217">
            <v>0</v>
          </cell>
          <cell r="AJ217">
            <v>10</v>
          </cell>
          <cell r="AK217">
            <v>12</v>
          </cell>
          <cell r="AL217">
            <v>120</v>
          </cell>
          <cell r="AM217">
            <v>1217</v>
          </cell>
          <cell r="AN217">
            <v>1000</v>
          </cell>
          <cell r="AO217">
            <v>1579</v>
          </cell>
          <cell r="AP217">
            <v>991.56</v>
          </cell>
          <cell r="AQ217">
            <v>1105</v>
          </cell>
          <cell r="AR217">
            <v>3</v>
          </cell>
          <cell r="AS217">
            <v>0</v>
          </cell>
          <cell r="AT217" t="str">
            <v>CHEP</v>
          </cell>
          <cell r="AU217" t="str">
            <v>5449000910264</v>
          </cell>
          <cell r="AV217" t="str">
            <v/>
          </cell>
          <cell r="AW217" t="str">
            <v>GHE</v>
          </cell>
          <cell r="AX217" t="str">
            <v/>
          </cell>
          <cell r="AY217" t="str">
            <v>DON</v>
          </cell>
          <cell r="AZ217" t="str">
            <v/>
          </cell>
          <cell r="BA217" t="str">
            <v/>
          </cell>
          <cell r="BB217" t="str">
            <v/>
          </cell>
          <cell r="BC217" t="str">
            <v>Antwerp Repack (ANTW); Arop (AROP); Refresco Maarheeze (RMAA); Vinke(VINK)</v>
          </cell>
          <cell r="BD217" t="str">
            <v>DON</v>
          </cell>
          <cell r="BE217" t="str">
            <v>Belux</v>
          </cell>
          <cell r="BF217" t="str">
            <v/>
          </cell>
          <cell r="BG217" t="str">
            <v/>
          </cell>
          <cell r="BH217" t="str">
            <v>22021000</v>
          </cell>
          <cell r="BI217" t="str">
            <v>FR</v>
          </cell>
          <cell r="BJ217" t="str">
            <v/>
          </cell>
          <cell r="BK217" t="str">
            <v>ZD</v>
          </cell>
          <cell r="BL217" t="str">
            <v>56</v>
          </cell>
          <cell r="BM217">
            <v>1.2500000000000001E-2</v>
          </cell>
        </row>
        <row r="218">
          <cell r="A218">
            <v>401893</v>
          </cell>
          <cell r="B218" t="str">
            <v>2069</v>
          </cell>
          <cell r="C218" t="str">
            <v>COCA-COLA BLIK 0.33LX24</v>
          </cell>
          <cell r="D218" t="str">
            <v>COCA-COLA BOITE 0.33LX24</v>
          </cell>
          <cell r="E218" t="str">
            <v>Coca-Cola</v>
          </cell>
          <cell r="F218" t="str">
            <v/>
          </cell>
          <cell r="G218" t="str">
            <v>CAN</v>
          </cell>
          <cell r="H218" t="str">
            <v xml:space="preserve"> %</v>
          </cell>
          <cell r="I218" t="str">
            <v>24 x 0.33L</v>
          </cell>
          <cell r="J218" t="str">
            <v/>
          </cell>
          <cell r="K218">
            <v>24</v>
          </cell>
          <cell r="L218" t="str">
            <v>6% - 3%</v>
          </cell>
          <cell r="M218" t="str">
            <v>12</v>
          </cell>
          <cell r="N218" t="str">
            <v>M</v>
          </cell>
          <cell r="O218" t="str">
            <v>0</v>
          </cell>
          <cell r="P218">
            <v>0.33</v>
          </cell>
          <cell r="Q218" t="str">
            <v>5449000000996</v>
          </cell>
          <cell r="R218" t="str">
            <v>6.65 x 6.65 x 11.55</v>
          </cell>
          <cell r="S218">
            <v>0.34300000000000003</v>
          </cell>
          <cell r="T218">
            <v>0.37</v>
          </cell>
          <cell r="U218">
            <v>0</v>
          </cell>
          <cell r="V218" t="str">
            <v>1 x 0.33L</v>
          </cell>
          <cell r="W218" t="str">
            <v>CAN</v>
          </cell>
          <cell r="X218" t="str">
            <v>5449000000996</v>
          </cell>
          <cell r="Y218" t="str">
            <v>6.65 x 6.65 x 11.55</v>
          </cell>
          <cell r="Z218">
            <v>0.34300000000000003</v>
          </cell>
          <cell r="AA218">
            <v>0.37</v>
          </cell>
          <cell r="AB218">
            <v>0</v>
          </cell>
          <cell r="AC218" t="str">
            <v>24 x 0.33L</v>
          </cell>
          <cell r="AD218" t="str">
            <v>TRAY WITH SHRINK</v>
          </cell>
          <cell r="AE218" t="str">
            <v>5449000000279</v>
          </cell>
          <cell r="AF218" t="str">
            <v>40.4 x 27.1 x 11.8</v>
          </cell>
          <cell r="AG218">
            <v>8.2260000000000009</v>
          </cell>
          <cell r="AH218">
            <v>8.92</v>
          </cell>
          <cell r="AI218">
            <v>0</v>
          </cell>
          <cell r="AJ218">
            <v>10</v>
          </cell>
          <cell r="AK218">
            <v>12</v>
          </cell>
          <cell r="AL218">
            <v>120</v>
          </cell>
          <cell r="AM218">
            <v>1217</v>
          </cell>
          <cell r="AN218">
            <v>1000</v>
          </cell>
          <cell r="AO218">
            <v>1579</v>
          </cell>
          <cell r="AP218">
            <v>987.12</v>
          </cell>
          <cell r="AQ218">
            <v>1101</v>
          </cell>
          <cell r="AR218">
            <v>3</v>
          </cell>
          <cell r="AS218">
            <v>0</v>
          </cell>
          <cell r="AT218" t="str">
            <v>CHEP</v>
          </cell>
          <cell r="AU218" t="str">
            <v>5449000910141</v>
          </cell>
          <cell r="AV218" t="str">
            <v/>
          </cell>
          <cell r="AW218" t="str">
            <v>GHE</v>
          </cell>
          <cell r="AX218" t="str">
            <v/>
          </cell>
          <cell r="AY218" t="str">
            <v>DON</v>
          </cell>
          <cell r="AZ218" t="str">
            <v/>
          </cell>
          <cell r="BA218" t="str">
            <v>Sidcup</v>
          </cell>
          <cell r="BB218" t="str">
            <v/>
          </cell>
          <cell r="BC218" t="str">
            <v>Antwerp Repack (ANTW); Coca-Cola Erfrischungsgetranke AG Dorsten (CCDO); Refrescos Envasados del Sur/CCIP Sevilla (ENVA); MADRID ECOPLATFORM S.L.U.(MESU)         ; Refresco Bodegraven (RBOD); Refresco Maarheeze (RMAA); Trianval (TRIA)</v>
          </cell>
          <cell r="BD218" t="str">
            <v>DON</v>
          </cell>
          <cell r="BE218" t="str">
            <v>Belux</v>
          </cell>
          <cell r="BF218" t="str">
            <v/>
          </cell>
          <cell r="BG218" t="str">
            <v/>
          </cell>
          <cell r="BH218" t="str">
            <v>22021000</v>
          </cell>
          <cell r="BI218" t="str">
            <v>FR</v>
          </cell>
          <cell r="BJ218" t="str">
            <v/>
          </cell>
          <cell r="BK218" t="str">
            <v>ZD</v>
          </cell>
          <cell r="BL218" t="str">
            <v>56</v>
          </cell>
          <cell r="BM218">
            <v>1.2530000000000001E-2</v>
          </cell>
        </row>
        <row r="219">
          <cell r="A219">
            <v>403538</v>
          </cell>
          <cell r="B219" t="str">
            <v>0568</v>
          </cell>
          <cell r="C219" t="str">
            <v>COCA-COLA ZERO HR BIB 5L</v>
          </cell>
          <cell r="D219" t="str">
            <v>COCA-COLA ZERO HR BIB 5L</v>
          </cell>
          <cell r="E219" t="str">
            <v>Coca-Cola Zero</v>
          </cell>
          <cell r="F219" t="str">
            <v/>
          </cell>
          <cell r="G219" t="str">
            <v>BIB</v>
          </cell>
          <cell r="H219" t="str">
            <v xml:space="preserve"> %</v>
          </cell>
          <cell r="I219" t="str">
            <v>1 x 5L</v>
          </cell>
          <cell r="J219" t="str">
            <v/>
          </cell>
          <cell r="K219">
            <v>1</v>
          </cell>
          <cell r="L219" t="str">
            <v>6% - 3%</v>
          </cell>
          <cell r="M219" t="str">
            <v>90</v>
          </cell>
          <cell r="N219" t="str">
            <v>D</v>
          </cell>
          <cell r="O219" t="str">
            <v>0</v>
          </cell>
          <cell r="P219">
            <v>5</v>
          </cell>
          <cell r="Q219" t="str">
            <v>5449000023438</v>
          </cell>
          <cell r="R219" t="str">
            <v>24.5 x 14.5 x 19.5</v>
          </cell>
          <cell r="S219">
            <v>5.0289999999999999</v>
          </cell>
          <cell r="T219">
            <v>5.3</v>
          </cell>
          <cell r="U219">
            <v>0</v>
          </cell>
          <cell r="V219" t="str">
            <v>1 x 5L</v>
          </cell>
          <cell r="W219" t="str">
            <v>BIB</v>
          </cell>
          <cell r="X219" t="str">
            <v>5449000023438</v>
          </cell>
          <cell r="Y219" t="str">
            <v>24.5 x 14.5 x 19.5</v>
          </cell>
          <cell r="Z219">
            <v>5.0289999999999999</v>
          </cell>
          <cell r="AA219">
            <v>5.3</v>
          </cell>
          <cell r="AB219">
            <v>0</v>
          </cell>
          <cell r="AC219" t="str">
            <v>1 x 5L</v>
          </cell>
          <cell r="AD219" t="str">
            <v>BIB</v>
          </cell>
          <cell r="AE219" t="str">
            <v>5449000023438</v>
          </cell>
          <cell r="AF219" t="str">
            <v>24.5 x 14.5 x 19.5</v>
          </cell>
          <cell r="AG219">
            <v>5.0289999999999999</v>
          </cell>
          <cell r="AH219">
            <v>5.3</v>
          </cell>
          <cell r="AI219">
            <v>0</v>
          </cell>
          <cell r="AJ219">
            <v>23</v>
          </cell>
          <cell r="AK219">
            <v>4</v>
          </cell>
          <cell r="AL219">
            <v>92</v>
          </cell>
          <cell r="AM219">
            <v>1200</v>
          </cell>
          <cell r="AN219">
            <v>1000</v>
          </cell>
          <cell r="AO219">
            <v>822</v>
          </cell>
          <cell r="AP219">
            <v>462.66800000000001</v>
          </cell>
          <cell r="AQ219">
            <v>572</v>
          </cell>
          <cell r="AR219">
            <v>1</v>
          </cell>
          <cell r="AS219">
            <v>0</v>
          </cell>
          <cell r="AT219" t="str">
            <v>CHEP</v>
          </cell>
          <cell r="AU219" t="str">
            <v>5449000953612</v>
          </cell>
          <cell r="AV219" t="str">
            <v/>
          </cell>
          <cell r="AW219" t="str">
            <v/>
          </cell>
          <cell r="AX219" t="str">
            <v/>
          </cell>
          <cell r="AY219" t="str">
            <v>DON</v>
          </cell>
          <cell r="AZ219" t="str">
            <v/>
          </cell>
          <cell r="BA219" t="str">
            <v/>
          </cell>
          <cell r="BB219" t="str">
            <v>GRI</v>
          </cell>
          <cell r="BC219" t="str">
            <v/>
          </cell>
          <cell r="BD219" t="str">
            <v>CLA</v>
          </cell>
          <cell r="BE219" t="str">
            <v>Belux</v>
          </cell>
          <cell r="BF219" t="str">
            <v/>
          </cell>
          <cell r="BG219" t="str">
            <v/>
          </cell>
          <cell r="BH219" t="str">
            <v>21069051</v>
          </cell>
          <cell r="BI219" t="str">
            <v>BE</v>
          </cell>
          <cell r="BJ219" t="str">
            <v/>
          </cell>
          <cell r="BK219" t="str">
            <v>ZD</v>
          </cell>
          <cell r="BL219" t="str">
            <v>42</v>
          </cell>
          <cell r="BM219" t="str">
            <v/>
          </cell>
        </row>
        <row r="220">
          <cell r="A220">
            <v>404274</v>
          </cell>
          <cell r="B220" t="str">
            <v>9634</v>
          </cell>
          <cell r="C220" t="str">
            <v>FANTA ZERO ORANGE PET 0.50L 4X6</v>
          </cell>
          <cell r="D220" t="str">
            <v>FANTA ZERO ORANGE PET 0.50L 4X6</v>
          </cell>
          <cell r="E220" t="str">
            <v>Fanta</v>
          </cell>
          <cell r="F220" t="str">
            <v>Zero Orange</v>
          </cell>
          <cell r="G220" t="str">
            <v>PET</v>
          </cell>
          <cell r="H220" t="str">
            <v xml:space="preserve"> %</v>
          </cell>
          <cell r="I220" t="str">
            <v>4 x 6 x 0.5L</v>
          </cell>
          <cell r="J220" t="str">
            <v/>
          </cell>
          <cell r="K220">
            <v>24</v>
          </cell>
          <cell r="L220" t="str">
            <v>6% - 3%</v>
          </cell>
          <cell r="M220" t="str">
            <v>4</v>
          </cell>
          <cell r="N220" t="str">
            <v>M</v>
          </cell>
          <cell r="O220" t="str">
            <v>0</v>
          </cell>
          <cell r="P220">
            <v>0.5</v>
          </cell>
          <cell r="Q220" t="str">
            <v>54491397</v>
          </cell>
          <cell r="R220" t="str">
            <v>6.55 x 6.55 x 22.8</v>
          </cell>
          <cell r="S220">
            <v>0.5</v>
          </cell>
          <cell r="T220">
            <v>0.53</v>
          </cell>
          <cell r="U220">
            <v>0</v>
          </cell>
          <cell r="V220" t="str">
            <v>6 x 0.5L</v>
          </cell>
          <cell r="W220" t="str">
            <v>SHRINK</v>
          </cell>
          <cell r="X220" t="str">
            <v>5449000141279</v>
          </cell>
          <cell r="Y220" t="str">
            <v>19.65 x 13.1 x 23.3</v>
          </cell>
          <cell r="Z220">
            <v>3.0019999999999998</v>
          </cell>
          <cell r="AA220">
            <v>3.18</v>
          </cell>
          <cell r="AB220">
            <v>0</v>
          </cell>
          <cell r="AC220" t="str">
            <v>4 x 6 x 0.5L</v>
          </cell>
          <cell r="AD220" t="str">
            <v>SHRINKWRAPPED</v>
          </cell>
          <cell r="AE220" t="str">
            <v>5449000152558</v>
          </cell>
          <cell r="AF220" t="str">
            <v>39.3 x 26.2 x 23.3</v>
          </cell>
          <cell r="AG220">
            <v>12.006</v>
          </cell>
          <cell r="AH220">
            <v>12.72</v>
          </cell>
          <cell r="AI220">
            <v>0</v>
          </cell>
          <cell r="AJ220">
            <v>12</v>
          </cell>
          <cell r="AK220">
            <v>7</v>
          </cell>
          <cell r="AL220">
            <v>84</v>
          </cell>
          <cell r="AM220">
            <v>1200</v>
          </cell>
          <cell r="AN220">
            <v>1048</v>
          </cell>
          <cell r="AO220">
            <v>1791</v>
          </cell>
          <cell r="AP220">
            <v>1008.504</v>
          </cell>
          <cell r="AQ220">
            <v>1092</v>
          </cell>
          <cell r="AR220">
            <v>2</v>
          </cell>
          <cell r="AS220">
            <v>0</v>
          </cell>
          <cell r="AT220" t="str">
            <v>CHEP</v>
          </cell>
          <cell r="AU220" t="str">
            <v>5449000961785</v>
          </cell>
          <cell r="AV220" t="str">
            <v>ANT</v>
          </cell>
          <cell r="AW220" t="str">
            <v/>
          </cell>
          <cell r="AX220" t="str">
            <v/>
          </cell>
          <cell r="AY220" t="str">
            <v/>
          </cell>
          <cell r="AZ220" t="str">
            <v/>
          </cell>
          <cell r="BA220" t="str">
            <v/>
          </cell>
          <cell r="BB220" t="str">
            <v/>
          </cell>
          <cell r="BC220" t="str">
            <v/>
          </cell>
          <cell r="BD220" t="str">
            <v/>
          </cell>
          <cell r="BE220" t="str">
            <v>Belux</v>
          </cell>
          <cell r="BF220" t="str">
            <v/>
          </cell>
          <cell r="BG220" t="str">
            <v/>
          </cell>
          <cell r="BH220" t="str">
            <v>22021000</v>
          </cell>
          <cell r="BI220" t="str">
            <v>BE</v>
          </cell>
          <cell r="BJ220" t="str">
            <v/>
          </cell>
          <cell r="BK220" t="str">
            <v>ZD</v>
          </cell>
          <cell r="BL220" t="str">
            <v>56</v>
          </cell>
          <cell r="BM220">
            <v>2.2133000000000003E-2</v>
          </cell>
        </row>
        <row r="221">
          <cell r="A221">
            <v>404906</v>
          </cell>
          <cell r="B221" t="str">
            <v>3266</v>
          </cell>
          <cell r="C221" t="str">
            <v>MINUTE MAID APPEL/KERS GLAS 0.20LX24</v>
          </cell>
          <cell r="D221" t="str">
            <v>MINUTE MAID POMME/CERISE VERRE 0.20LX24</v>
          </cell>
          <cell r="E221" t="str">
            <v>Minute Maid</v>
          </cell>
          <cell r="F221" t="str">
            <v>Apple Cherry</v>
          </cell>
          <cell r="G221" t="str">
            <v>REF. GLASS</v>
          </cell>
          <cell r="H221" t="str">
            <v xml:space="preserve"> %</v>
          </cell>
          <cell r="I221" t="str">
            <v>24 x 0.2L</v>
          </cell>
          <cell r="J221" t="str">
            <v/>
          </cell>
          <cell r="K221">
            <v>24</v>
          </cell>
          <cell r="L221" t="str">
            <v>6% - 3%</v>
          </cell>
          <cell r="M221" t="str">
            <v>12</v>
          </cell>
          <cell r="N221" t="str">
            <v>M</v>
          </cell>
          <cell r="O221" t="str">
            <v>1</v>
          </cell>
          <cell r="P221">
            <v>0.2</v>
          </cell>
          <cell r="Q221" t="str">
            <v>90377297</v>
          </cell>
          <cell r="R221" t="str">
            <v>5.9 x 5.9 x 19.9</v>
          </cell>
          <cell r="S221">
            <v>0.20799999999999999</v>
          </cell>
          <cell r="T221">
            <v>0.56999999999999995</v>
          </cell>
          <cell r="U221">
            <v>0.1</v>
          </cell>
          <cell r="V221" t="str">
            <v>1 x 0.2L</v>
          </cell>
          <cell r="W221" t="str">
            <v xml:space="preserve">REF. GLASS  </v>
          </cell>
          <cell r="X221" t="str">
            <v>90377297</v>
          </cell>
          <cell r="Y221" t="str">
            <v>5.9 x 5.9 x 19.9</v>
          </cell>
          <cell r="Z221">
            <v>0.20799999999999999</v>
          </cell>
          <cell r="AA221">
            <v>0.56999999999999995</v>
          </cell>
          <cell r="AB221">
            <v>0.1</v>
          </cell>
          <cell r="AC221" t="str">
            <v>24 x 0.2L</v>
          </cell>
          <cell r="AD221" t="str">
            <v>CASE</v>
          </cell>
          <cell r="AE221" t="str">
            <v>5449000157188</v>
          </cell>
          <cell r="AF221" t="str">
            <v>39.94 x 29.8 x 22.95</v>
          </cell>
          <cell r="AG221">
            <v>4.9980000000000002</v>
          </cell>
          <cell r="AH221">
            <v>15.43</v>
          </cell>
          <cell r="AI221">
            <v>5</v>
          </cell>
          <cell r="AJ221">
            <v>10</v>
          </cell>
          <cell r="AK221">
            <v>7</v>
          </cell>
          <cell r="AL221">
            <v>70</v>
          </cell>
          <cell r="AM221">
            <v>1200</v>
          </cell>
          <cell r="AN221">
            <v>1000</v>
          </cell>
          <cell r="AO221">
            <v>1770</v>
          </cell>
          <cell r="AP221">
            <v>349.86</v>
          </cell>
          <cell r="AQ221">
            <v>1110</v>
          </cell>
          <cell r="AR221">
            <v>3</v>
          </cell>
          <cell r="AS221">
            <v>350</v>
          </cell>
          <cell r="AT221" t="str">
            <v>CHEP</v>
          </cell>
          <cell r="AU221" t="str">
            <v>5449000963871</v>
          </cell>
          <cell r="AV221" t="str">
            <v/>
          </cell>
          <cell r="AW221" t="str">
            <v>GHE</v>
          </cell>
          <cell r="AX221" t="str">
            <v/>
          </cell>
          <cell r="AY221" t="str">
            <v/>
          </cell>
          <cell r="AZ221" t="str">
            <v/>
          </cell>
          <cell r="BA221" t="str">
            <v/>
          </cell>
          <cell r="BB221" t="str">
            <v/>
          </cell>
          <cell r="BC221" t="str">
            <v/>
          </cell>
          <cell r="BD221" t="str">
            <v/>
          </cell>
          <cell r="BE221" t="str">
            <v>Belux</v>
          </cell>
          <cell r="BF221" t="str">
            <v/>
          </cell>
          <cell r="BG221" t="str">
            <v/>
          </cell>
          <cell r="BH221" t="str">
            <v>22021000</v>
          </cell>
          <cell r="BI221" t="str">
            <v>BE</v>
          </cell>
          <cell r="BJ221" t="str">
            <v/>
          </cell>
          <cell r="BK221" t="str">
            <v>ZD</v>
          </cell>
          <cell r="BL221" t="str">
            <v>56</v>
          </cell>
          <cell r="BM221" t="str">
            <v/>
          </cell>
        </row>
        <row r="222">
          <cell r="A222">
            <v>405216</v>
          </cell>
          <cell r="B222" t="str">
            <v>2054</v>
          </cell>
          <cell r="C222" t="str">
            <v>MONSTER ENERGY BLIK 0.50LX24</v>
          </cell>
          <cell r="D222" t="str">
            <v>MONSTER ENERGY BOITE 0.50LX24</v>
          </cell>
          <cell r="E222" t="str">
            <v>Monster</v>
          </cell>
          <cell r="F222" t="str">
            <v>Energy</v>
          </cell>
          <cell r="G222" t="str">
            <v>CAN</v>
          </cell>
          <cell r="H222" t="str">
            <v xml:space="preserve"> %</v>
          </cell>
          <cell r="I222" t="str">
            <v>24 x 0.5L</v>
          </cell>
          <cell r="J222" t="str">
            <v/>
          </cell>
          <cell r="K222">
            <v>24</v>
          </cell>
          <cell r="L222" t="str">
            <v>6% - 3%</v>
          </cell>
          <cell r="M222" t="str">
            <v>24</v>
          </cell>
          <cell r="N222" t="str">
            <v>M</v>
          </cell>
          <cell r="O222" t="str">
            <v>8</v>
          </cell>
          <cell r="P222">
            <v>0.5</v>
          </cell>
          <cell r="Q222" t="str">
            <v>5060166690144</v>
          </cell>
          <cell r="R222" t="str">
            <v>6.65 x 6.65 x 16.83</v>
          </cell>
          <cell r="S222">
            <v>0.52300000000000002</v>
          </cell>
          <cell r="T222">
            <v>0.54</v>
          </cell>
          <cell r="U222">
            <v>0</v>
          </cell>
          <cell r="V222" t="str">
            <v>1 x 0.5L</v>
          </cell>
          <cell r="W222" t="str">
            <v>CAN</v>
          </cell>
          <cell r="X222" t="str">
            <v>5060166690144</v>
          </cell>
          <cell r="Y222" t="str">
            <v>6.65 x 6.65 x 16.83</v>
          </cell>
          <cell r="Z222">
            <v>0.52300000000000002</v>
          </cell>
          <cell r="AA222">
            <v>0.54</v>
          </cell>
          <cell r="AB222">
            <v>0</v>
          </cell>
          <cell r="AC222" t="str">
            <v>24 x 0.5L</v>
          </cell>
          <cell r="AD222" t="str">
            <v>TRAY WITH SHRINK</v>
          </cell>
          <cell r="AE222" t="str">
            <v>5060166690151</v>
          </cell>
          <cell r="AF222" t="str">
            <v>40.4 x 27.1 x 17.1</v>
          </cell>
          <cell r="AG222">
            <v>12.55</v>
          </cell>
          <cell r="AH222">
            <v>12.99</v>
          </cell>
          <cell r="AI222">
            <v>0</v>
          </cell>
          <cell r="AJ222">
            <v>10</v>
          </cell>
          <cell r="AK222">
            <v>8</v>
          </cell>
          <cell r="AL222">
            <v>80</v>
          </cell>
          <cell r="AM222">
            <v>1217</v>
          </cell>
          <cell r="AN222">
            <v>1000</v>
          </cell>
          <cell r="AO222">
            <v>1529</v>
          </cell>
          <cell r="AP222">
            <v>1004</v>
          </cell>
          <cell r="AQ222">
            <v>1070</v>
          </cell>
          <cell r="AR222">
            <v>3</v>
          </cell>
          <cell r="AS222">
            <v>0</v>
          </cell>
          <cell r="AT222" t="str">
            <v>CHEP</v>
          </cell>
          <cell r="AU222" t="str">
            <v>5060166690847</v>
          </cell>
          <cell r="AV222" t="str">
            <v/>
          </cell>
          <cell r="AW222" t="str">
            <v/>
          </cell>
          <cell r="AX222" t="str">
            <v>DUN</v>
          </cell>
          <cell r="AY222" t="str">
            <v/>
          </cell>
          <cell r="AZ222" t="str">
            <v/>
          </cell>
          <cell r="BA222" t="str">
            <v/>
          </cell>
          <cell r="BB222" t="str">
            <v/>
          </cell>
          <cell r="BC222" t="str">
            <v>DIS (HANS); Monster Energy GB (MOER); Dis (MOND); Refresco  (MONR)</v>
          </cell>
          <cell r="BD222" t="str">
            <v/>
          </cell>
          <cell r="BE222" t="str">
            <v>Belux</v>
          </cell>
          <cell r="BF222" t="str">
            <v/>
          </cell>
          <cell r="BG222" t="str">
            <v/>
          </cell>
          <cell r="BH222" t="str">
            <v>22021000</v>
          </cell>
          <cell r="BI222" t="str">
            <v>NL</v>
          </cell>
          <cell r="BJ222" t="str">
            <v/>
          </cell>
          <cell r="BK222" t="str">
            <v>ZD</v>
          </cell>
          <cell r="BL222" t="str">
            <v>56</v>
          </cell>
          <cell r="BM222">
            <v>1.6099999999999996E-2</v>
          </cell>
        </row>
        <row r="223">
          <cell r="A223">
            <v>405542</v>
          </cell>
          <cell r="B223" t="str">
            <v>1105</v>
          </cell>
          <cell r="C223" t="str">
            <v>SPRITE NO SUGAR PET 0.50L 4X6</v>
          </cell>
          <cell r="D223" t="str">
            <v>SPRITE NO SUGAR PET 0.50L 4X6</v>
          </cell>
          <cell r="E223" t="str">
            <v>Sprite</v>
          </cell>
          <cell r="F223" t="str">
            <v>No Sugar</v>
          </cell>
          <cell r="G223" t="str">
            <v>PET</v>
          </cell>
          <cell r="H223" t="str">
            <v xml:space="preserve"> %</v>
          </cell>
          <cell r="I223" t="str">
            <v>4 x 6 x 0.5L</v>
          </cell>
          <cell r="J223" t="str">
            <v/>
          </cell>
          <cell r="K223">
            <v>24</v>
          </cell>
          <cell r="L223" t="str">
            <v>6% - 3%</v>
          </cell>
          <cell r="M223" t="str">
            <v>4</v>
          </cell>
          <cell r="N223" t="str">
            <v>M</v>
          </cell>
          <cell r="O223" t="str">
            <v>0</v>
          </cell>
          <cell r="P223">
            <v>0.5</v>
          </cell>
          <cell r="Q223" t="str">
            <v>5449000109613</v>
          </cell>
          <cell r="R223" t="str">
            <v>6.55 x 6.55 x 22.8</v>
          </cell>
          <cell r="S223">
            <v>0.499</v>
          </cell>
          <cell r="T223">
            <v>0.52</v>
          </cell>
          <cell r="U223">
            <v>0</v>
          </cell>
          <cell r="V223" t="str">
            <v>6 x 0.5L</v>
          </cell>
          <cell r="W223" t="str">
            <v>SHRINK</v>
          </cell>
          <cell r="X223" t="str">
            <v>5449000141309</v>
          </cell>
          <cell r="Y223" t="str">
            <v>19.65 x 13.1 x 23.3</v>
          </cell>
          <cell r="Z223">
            <v>2.9950000000000001</v>
          </cell>
          <cell r="AA223">
            <v>3.15</v>
          </cell>
          <cell r="AB223">
            <v>0</v>
          </cell>
          <cell r="AC223" t="str">
            <v>4 x 6 x 0.5L</v>
          </cell>
          <cell r="AD223" t="str">
            <v>SHRINKWRAPPED</v>
          </cell>
          <cell r="AE223" t="str">
            <v>5449000164070</v>
          </cell>
          <cell r="AF223" t="str">
            <v>39.3 x 26.2 x 23.3</v>
          </cell>
          <cell r="AG223">
            <v>11.978</v>
          </cell>
          <cell r="AH223">
            <v>12.63</v>
          </cell>
          <cell r="AI223">
            <v>0</v>
          </cell>
          <cell r="AJ223">
            <v>12</v>
          </cell>
          <cell r="AK223">
            <v>7</v>
          </cell>
          <cell r="AL223">
            <v>84</v>
          </cell>
          <cell r="AM223">
            <v>1200</v>
          </cell>
          <cell r="AN223">
            <v>1048</v>
          </cell>
          <cell r="AO223">
            <v>1791</v>
          </cell>
          <cell r="AP223">
            <v>1006.152</v>
          </cell>
          <cell r="AQ223">
            <v>1091</v>
          </cell>
          <cell r="AR223">
            <v>2</v>
          </cell>
          <cell r="AS223">
            <v>0</v>
          </cell>
          <cell r="AT223" t="str">
            <v>CHEP</v>
          </cell>
          <cell r="AU223" t="str">
            <v>5449000966902</v>
          </cell>
          <cell r="AV223" t="str">
            <v>ANT</v>
          </cell>
          <cell r="AW223" t="str">
            <v/>
          </cell>
          <cell r="AX223" t="str">
            <v/>
          </cell>
          <cell r="AY223" t="str">
            <v/>
          </cell>
          <cell r="AZ223" t="str">
            <v/>
          </cell>
          <cell r="BA223" t="str">
            <v/>
          </cell>
          <cell r="BB223" t="str">
            <v/>
          </cell>
          <cell r="BC223" t="str">
            <v/>
          </cell>
          <cell r="BD223" t="str">
            <v/>
          </cell>
          <cell r="BE223" t="str">
            <v>Belux</v>
          </cell>
          <cell r="BF223" t="str">
            <v/>
          </cell>
          <cell r="BG223" t="str">
            <v/>
          </cell>
          <cell r="BH223" t="str">
            <v>22021000</v>
          </cell>
          <cell r="BI223" t="str">
            <v>BE</v>
          </cell>
          <cell r="BJ223" t="str">
            <v/>
          </cell>
          <cell r="BK223" t="str">
            <v>ZD</v>
          </cell>
          <cell r="BL223" t="str">
            <v>56</v>
          </cell>
          <cell r="BM223">
            <v>2.2133000000000003E-2</v>
          </cell>
        </row>
        <row r="224">
          <cell r="A224">
            <v>405574</v>
          </cell>
          <cell r="B224" t="str">
            <v>1054</v>
          </cell>
          <cell r="C224" t="str">
            <v>COCA-COLA ZERO BLIK 0.33LX24</v>
          </cell>
          <cell r="D224" t="str">
            <v>COCA-COLA ZERO BOITE 0.33LX24</v>
          </cell>
          <cell r="E224" t="str">
            <v>Coca-Cola Zero</v>
          </cell>
          <cell r="F224" t="str">
            <v/>
          </cell>
          <cell r="G224" t="str">
            <v>CAN</v>
          </cell>
          <cell r="H224" t="str">
            <v xml:space="preserve"> %</v>
          </cell>
          <cell r="I224" t="str">
            <v>24 x 0.33L</v>
          </cell>
          <cell r="J224" t="str">
            <v/>
          </cell>
          <cell r="K224">
            <v>24</v>
          </cell>
          <cell r="L224" t="str">
            <v>6% - 3%</v>
          </cell>
          <cell r="M224" t="str">
            <v>6</v>
          </cell>
          <cell r="N224" t="str">
            <v>M</v>
          </cell>
          <cell r="O224" t="str">
            <v>0</v>
          </cell>
          <cell r="P224">
            <v>0.33</v>
          </cell>
          <cell r="Q224" t="str">
            <v>5449000131805</v>
          </cell>
          <cell r="R224" t="str">
            <v>6.65 x 6.65 x 11.55</v>
          </cell>
          <cell r="S224">
            <v>0.32900000000000001</v>
          </cell>
          <cell r="T224">
            <v>0.35</v>
          </cell>
          <cell r="U224">
            <v>0</v>
          </cell>
          <cell r="V224" t="str">
            <v>1 x 0.33L</v>
          </cell>
          <cell r="W224" t="str">
            <v>CAN</v>
          </cell>
          <cell r="X224" t="str">
            <v>5449000131805</v>
          </cell>
          <cell r="Y224" t="str">
            <v>6.65 x 6.65 x 11.55</v>
          </cell>
          <cell r="Z224">
            <v>0.32900000000000001</v>
          </cell>
          <cell r="AA224">
            <v>0.35</v>
          </cell>
          <cell r="AB224">
            <v>0</v>
          </cell>
          <cell r="AC224" t="str">
            <v>24 x 0.33L</v>
          </cell>
          <cell r="AD224" t="str">
            <v>TRAY WITH SHRINK</v>
          </cell>
          <cell r="AE224" t="str">
            <v>5449000135148</v>
          </cell>
          <cell r="AF224" t="str">
            <v>40.4 x 27.1 x 11.8</v>
          </cell>
          <cell r="AG224">
            <v>7.9039999999999999</v>
          </cell>
          <cell r="AH224">
            <v>8.5399999999999991</v>
          </cell>
          <cell r="AI224">
            <v>0</v>
          </cell>
          <cell r="AJ224">
            <v>10</v>
          </cell>
          <cell r="AK224">
            <v>12</v>
          </cell>
          <cell r="AL224">
            <v>120</v>
          </cell>
          <cell r="AM224">
            <v>1212</v>
          </cell>
          <cell r="AN224">
            <v>1000</v>
          </cell>
          <cell r="AO224">
            <v>1579</v>
          </cell>
          <cell r="AP224">
            <v>948.48</v>
          </cell>
          <cell r="AQ224">
            <v>1058</v>
          </cell>
          <cell r="AR224">
            <v>3</v>
          </cell>
          <cell r="AS224">
            <v>0</v>
          </cell>
          <cell r="AT224" t="str">
            <v>CHEP</v>
          </cell>
          <cell r="AU224" t="str">
            <v>5449000967138</v>
          </cell>
          <cell r="AV224" t="str">
            <v/>
          </cell>
          <cell r="AW224" t="str">
            <v>GHE</v>
          </cell>
          <cell r="AX224" t="str">
            <v/>
          </cell>
          <cell r="AY224" t="str">
            <v>DON</v>
          </cell>
          <cell r="AZ224" t="str">
            <v/>
          </cell>
          <cell r="BA224" t="str">
            <v/>
          </cell>
          <cell r="BB224" t="str">
            <v/>
          </cell>
          <cell r="BC224" t="str">
            <v>Antwerp Repack (ANTW); Arop (AROP); Refrescos Envasados del Sur/CCIP Sevilla (ENVA); MADRID ECOPLATFORM S.L.U.(MESU)         ; Refresco Bodegraven (RBOD); Refresco Maarheeze (RMAA); Trianval (TRIA); Vinke(VINK)</v>
          </cell>
          <cell r="BD224" t="str">
            <v>DON</v>
          </cell>
          <cell r="BE224" t="str">
            <v>Belux</v>
          </cell>
          <cell r="BF224" t="str">
            <v/>
          </cell>
          <cell r="BG224" t="str">
            <v/>
          </cell>
          <cell r="BH224" t="str">
            <v>22021000</v>
          </cell>
          <cell r="BI224" t="str">
            <v>FR</v>
          </cell>
          <cell r="BJ224" t="str">
            <v/>
          </cell>
          <cell r="BK224" t="str">
            <v>ZD</v>
          </cell>
          <cell r="BL224" t="str">
            <v>56</v>
          </cell>
          <cell r="BM224">
            <v>1.2530000000000001E-2</v>
          </cell>
        </row>
        <row r="225">
          <cell r="A225">
            <v>406613</v>
          </cell>
          <cell r="B225" t="str">
            <v>4182</v>
          </cell>
          <cell r="C225" t="str">
            <v>COCA-COLA ZERO BLIK 0.15L 2X12</v>
          </cell>
          <cell r="D225" t="str">
            <v>COCA-COLA ZERO BOITE 0.15L 2X12</v>
          </cell>
          <cell r="E225" t="str">
            <v>Coca-Cola Zero</v>
          </cell>
          <cell r="F225" t="str">
            <v/>
          </cell>
          <cell r="G225" t="str">
            <v>CAN</v>
          </cell>
          <cell r="H225" t="str">
            <v xml:space="preserve"> %</v>
          </cell>
          <cell r="I225" t="str">
            <v>2 x 12 x 0.15L</v>
          </cell>
          <cell r="J225" t="str">
            <v/>
          </cell>
          <cell r="K225">
            <v>24</v>
          </cell>
          <cell r="L225" t="str">
            <v>6% - 3%</v>
          </cell>
          <cell r="M225" t="str">
            <v>6</v>
          </cell>
          <cell r="N225" t="str">
            <v>M</v>
          </cell>
          <cell r="O225" t="str">
            <v>0</v>
          </cell>
          <cell r="P225">
            <v>0.15</v>
          </cell>
          <cell r="Q225" t="str">
            <v>90357473</v>
          </cell>
          <cell r="R225" t="str">
            <v>5.35 x 5.35 x 8.87</v>
          </cell>
          <cell r="S225">
            <v>0.15</v>
          </cell>
          <cell r="T225">
            <v>0.16</v>
          </cell>
          <cell r="U225">
            <v>0</v>
          </cell>
          <cell r="V225" t="str">
            <v>12 x 0.15L</v>
          </cell>
          <cell r="W225" t="str">
            <v>CARDBOARD</v>
          </cell>
          <cell r="X225" t="str">
            <v>5449000138156</v>
          </cell>
          <cell r="Y225" t="str">
            <v>21.3 x 15.9 x 8.95</v>
          </cell>
          <cell r="Z225">
            <v>1.7969999999999999</v>
          </cell>
          <cell r="AA225">
            <v>1.9630000000000001</v>
          </cell>
          <cell r="AB225">
            <v>0</v>
          </cell>
          <cell r="AC225" t="str">
            <v>2 x 12 x 0.15L</v>
          </cell>
          <cell r="AD225" t="str">
            <v>TRAY OVER CARDBOARD</v>
          </cell>
          <cell r="AE225" t="str">
            <v>5449000138163</v>
          </cell>
          <cell r="AF225" t="str">
            <v>33.1 x 21.7 x 9.2</v>
          </cell>
          <cell r="AG225">
            <v>3.593</v>
          </cell>
          <cell r="AH225">
            <v>3.9809999999999999</v>
          </cell>
          <cell r="AI225">
            <v>0</v>
          </cell>
          <cell r="AJ225">
            <v>16</v>
          </cell>
          <cell r="AK225">
            <v>15</v>
          </cell>
          <cell r="AL225">
            <v>240</v>
          </cell>
          <cell r="AM225">
            <v>1200</v>
          </cell>
          <cell r="AN225">
            <v>1000</v>
          </cell>
          <cell r="AO225">
            <v>1531</v>
          </cell>
          <cell r="AP225">
            <v>862.32</v>
          </cell>
          <cell r="AQ225">
            <v>985.82399999999996</v>
          </cell>
          <cell r="AR225">
            <v>3</v>
          </cell>
          <cell r="AS225">
            <v>0</v>
          </cell>
          <cell r="AT225" t="str">
            <v>CHEP</v>
          </cell>
          <cell r="AU225" t="str">
            <v>5449000973856</v>
          </cell>
          <cell r="AV225" t="str">
            <v/>
          </cell>
          <cell r="AW225" t="str">
            <v>GHE</v>
          </cell>
          <cell r="AX225" t="str">
            <v/>
          </cell>
          <cell r="AY225" t="str">
            <v/>
          </cell>
          <cell r="AZ225" t="str">
            <v/>
          </cell>
          <cell r="BA225" t="str">
            <v>Sidcup</v>
          </cell>
          <cell r="BB225" t="str">
            <v/>
          </cell>
          <cell r="BC225" t="str">
            <v/>
          </cell>
          <cell r="BD225" t="str">
            <v>Refresco, Sidcup</v>
          </cell>
          <cell r="BE225" t="str">
            <v>Belux</v>
          </cell>
          <cell r="BF225" t="str">
            <v>DF25400BE</v>
          </cell>
          <cell r="BG225" t="str">
            <v>PSS-17427</v>
          </cell>
          <cell r="BH225" t="str">
            <v>22021000</v>
          </cell>
          <cell r="BI225" t="str">
            <v>BE</v>
          </cell>
          <cell r="BJ225" t="str">
            <v/>
          </cell>
          <cell r="BK225" t="str">
            <v>ZD</v>
          </cell>
          <cell r="BL225" t="str">
            <v>56</v>
          </cell>
          <cell r="BM225">
            <v>8.6400000000000001E-3</v>
          </cell>
        </row>
        <row r="226">
          <cell r="A226">
            <v>406671</v>
          </cell>
          <cell r="B226" t="str">
            <v>4509</v>
          </cell>
          <cell r="C226" t="str">
            <v>COCA-COLA HR BIB 19L 00019258</v>
          </cell>
          <cell r="D226" t="str">
            <v xml:space="preserve">COCA-COLA HR BIB 19L 00019258 </v>
          </cell>
          <cell r="E226" t="str">
            <v>Coca-Cola</v>
          </cell>
          <cell r="F226" t="str">
            <v/>
          </cell>
          <cell r="G226" t="str">
            <v>BIB</v>
          </cell>
          <cell r="H226" t="str">
            <v xml:space="preserve"> %</v>
          </cell>
          <cell r="I226" t="str">
            <v>1 x 19L</v>
          </cell>
          <cell r="J226" t="str">
            <v/>
          </cell>
          <cell r="K226">
            <v>1</v>
          </cell>
          <cell r="L226" t="str">
            <v>6% - 3%</v>
          </cell>
          <cell r="M226" t="str">
            <v>120</v>
          </cell>
          <cell r="N226" t="str">
            <v>D</v>
          </cell>
          <cell r="O226" t="str">
            <v>0</v>
          </cell>
          <cell r="P226">
            <v>19</v>
          </cell>
          <cell r="Q226" t="str">
            <v>5449000171610</v>
          </cell>
          <cell r="R226" t="str">
            <v>39.7 x 29.1 x 21.3</v>
          </cell>
          <cell r="S226">
            <v>24.151</v>
          </cell>
          <cell r="T226">
            <v>24.9</v>
          </cell>
          <cell r="U226">
            <v>0</v>
          </cell>
          <cell r="V226" t="str">
            <v>1 x 19L</v>
          </cell>
          <cell r="W226" t="str">
            <v>BIB</v>
          </cell>
          <cell r="X226" t="str">
            <v>5449000171610</v>
          </cell>
          <cell r="Y226" t="str">
            <v>39.7 x 29.1 x 21.3</v>
          </cell>
          <cell r="Z226">
            <v>24.151</v>
          </cell>
          <cell r="AA226">
            <v>24.9</v>
          </cell>
          <cell r="AB226">
            <v>0</v>
          </cell>
          <cell r="AC226" t="str">
            <v>1 x 19L</v>
          </cell>
          <cell r="AD226" t="str">
            <v>BIB</v>
          </cell>
          <cell r="AE226" t="str">
            <v>5449000171610</v>
          </cell>
          <cell r="AF226" t="str">
            <v>39.7 x 29.1 x 21.3</v>
          </cell>
          <cell r="AG226">
            <v>24.151</v>
          </cell>
          <cell r="AH226">
            <v>24.9</v>
          </cell>
          <cell r="AI226">
            <v>0</v>
          </cell>
          <cell r="AJ226">
            <v>10</v>
          </cell>
          <cell r="AK226">
            <v>4</v>
          </cell>
          <cell r="AL226">
            <v>40</v>
          </cell>
          <cell r="AM226">
            <v>1200</v>
          </cell>
          <cell r="AN226">
            <v>1000</v>
          </cell>
          <cell r="AO226">
            <v>1018</v>
          </cell>
          <cell r="AP226">
            <v>966.04</v>
          </cell>
          <cell r="AQ226">
            <v>1026</v>
          </cell>
          <cell r="AR226">
            <v>1</v>
          </cell>
          <cell r="AS226">
            <v>0</v>
          </cell>
          <cell r="AT226" t="str">
            <v>CHEP</v>
          </cell>
          <cell r="AU226" t="str">
            <v>5449000974181</v>
          </cell>
          <cell r="AV226" t="str">
            <v/>
          </cell>
          <cell r="AW226" t="str">
            <v/>
          </cell>
          <cell r="AX226" t="str">
            <v/>
          </cell>
          <cell r="AY226" t="str">
            <v>DON</v>
          </cell>
          <cell r="AZ226" t="str">
            <v/>
          </cell>
          <cell r="BA226" t="str">
            <v/>
          </cell>
          <cell r="BB226" t="str">
            <v>GRI</v>
          </cell>
          <cell r="BC226" t="str">
            <v/>
          </cell>
          <cell r="BD226" t="str">
            <v>CLA</v>
          </cell>
          <cell r="BE226" t="str">
            <v>Belgium</v>
          </cell>
          <cell r="BF226" t="str">
            <v/>
          </cell>
          <cell r="BG226" t="str">
            <v/>
          </cell>
          <cell r="BH226" t="str">
            <v>21069098</v>
          </cell>
          <cell r="BI226" t="str">
            <v>BE</v>
          </cell>
          <cell r="BJ226" t="str">
            <v/>
          </cell>
          <cell r="BK226" t="str">
            <v>ZD</v>
          </cell>
          <cell r="BL226" t="str">
            <v>50</v>
          </cell>
          <cell r="BM226" t="str">
            <v/>
          </cell>
        </row>
        <row r="227">
          <cell r="A227">
            <v>406674</v>
          </cell>
          <cell r="B227" t="str">
            <v>6393</v>
          </cell>
          <cell r="C227" t="str">
            <v>MONSTER ENERGY BLIK 0.50L 6X4</v>
          </cell>
          <cell r="D227" t="str">
            <v>MONSTER ENERGY BOITE 0.50L 6X4</v>
          </cell>
          <cell r="E227" t="str">
            <v>Monster</v>
          </cell>
          <cell r="F227" t="str">
            <v>Energy</v>
          </cell>
          <cell r="G227" t="str">
            <v>CAN</v>
          </cell>
          <cell r="H227" t="str">
            <v xml:space="preserve"> %</v>
          </cell>
          <cell r="I227" t="str">
            <v>6 x 4 x 0.5L</v>
          </cell>
          <cell r="J227" t="str">
            <v/>
          </cell>
          <cell r="K227">
            <v>24</v>
          </cell>
          <cell r="L227" t="str">
            <v>6% - 3%</v>
          </cell>
          <cell r="M227" t="str">
            <v>24</v>
          </cell>
          <cell r="N227" t="str">
            <v>M</v>
          </cell>
          <cell r="O227" t="str">
            <v>8</v>
          </cell>
          <cell r="P227">
            <v>0.5</v>
          </cell>
          <cell r="Q227" t="str">
            <v>5060166690144</v>
          </cell>
          <cell r="R227" t="str">
            <v>6.65 x 6.65 x 16.83</v>
          </cell>
          <cell r="S227">
            <v>0.52300000000000002</v>
          </cell>
          <cell r="T227">
            <v>0.54</v>
          </cell>
          <cell r="U227">
            <v>0</v>
          </cell>
          <cell r="V227" t="str">
            <v>4 x 0.5L</v>
          </cell>
          <cell r="W227" t="str">
            <v>SHRINK</v>
          </cell>
          <cell r="X227" t="str">
            <v>5060166694609</v>
          </cell>
          <cell r="Y227" t="str">
            <v>13.3 x 13.3 x 16.83</v>
          </cell>
          <cell r="Z227">
            <v>2.0920000000000001</v>
          </cell>
          <cell r="AA227">
            <v>2.16</v>
          </cell>
          <cell r="AB227">
            <v>0</v>
          </cell>
          <cell r="AC227" t="str">
            <v>6 x 4 x 0.5L</v>
          </cell>
          <cell r="AD227" t="str">
            <v>TRAY WITH SHRINK</v>
          </cell>
          <cell r="AE227" t="str">
            <v>5060166694616</v>
          </cell>
          <cell r="AF227" t="str">
            <v>40.5 x 27.2 x 17.1</v>
          </cell>
          <cell r="AG227">
            <v>12.55</v>
          </cell>
          <cell r="AH227">
            <v>13.01</v>
          </cell>
          <cell r="AI227">
            <v>0</v>
          </cell>
          <cell r="AJ227">
            <v>10</v>
          </cell>
          <cell r="AK227">
            <v>8</v>
          </cell>
          <cell r="AL227">
            <v>80</v>
          </cell>
          <cell r="AM227">
            <v>1217</v>
          </cell>
          <cell r="AN227">
            <v>1000</v>
          </cell>
          <cell r="AO227">
            <v>1529</v>
          </cell>
          <cell r="AP227">
            <v>1004</v>
          </cell>
          <cell r="AQ227">
            <v>1071</v>
          </cell>
          <cell r="AR227">
            <v>3</v>
          </cell>
          <cell r="AS227">
            <v>0</v>
          </cell>
          <cell r="AT227" t="str">
            <v>CHEP</v>
          </cell>
          <cell r="AU227" t="str">
            <v>5060166694623</v>
          </cell>
          <cell r="AV227" t="str">
            <v/>
          </cell>
          <cell r="AW227" t="str">
            <v/>
          </cell>
          <cell r="AX227" t="str">
            <v>DUN</v>
          </cell>
          <cell r="AY227" t="str">
            <v/>
          </cell>
          <cell r="AZ227" t="str">
            <v/>
          </cell>
          <cell r="BA227" t="str">
            <v/>
          </cell>
          <cell r="BB227" t="str">
            <v/>
          </cell>
          <cell r="BC227" t="str">
            <v>DIS (HANS); Dis (MOND)</v>
          </cell>
          <cell r="BD227" t="str">
            <v/>
          </cell>
          <cell r="BE227" t="str">
            <v>Belux</v>
          </cell>
          <cell r="BF227" t="str">
            <v/>
          </cell>
          <cell r="BG227" t="str">
            <v/>
          </cell>
          <cell r="BH227" t="str">
            <v>22021000</v>
          </cell>
          <cell r="BI227" t="str">
            <v>NL</v>
          </cell>
          <cell r="BJ227" t="str">
            <v/>
          </cell>
          <cell r="BK227" t="str">
            <v>ZD</v>
          </cell>
          <cell r="BL227" t="str">
            <v>56</v>
          </cell>
          <cell r="BM227">
            <v>1.6099999999999996E-2</v>
          </cell>
        </row>
        <row r="228">
          <cell r="A228">
            <v>406720</v>
          </cell>
          <cell r="B228" t="str">
            <v>6347</v>
          </cell>
          <cell r="C228" t="str">
            <v>COCA-COLA HR BIB 250L 00019264</v>
          </cell>
          <cell r="D228" t="str">
            <v>COCA-COLA HR BIB 250L 00019264</v>
          </cell>
          <cell r="E228" t="str">
            <v>Coca-Cola</v>
          </cell>
          <cell r="F228" t="str">
            <v/>
          </cell>
          <cell r="G228" t="str">
            <v>BIB</v>
          </cell>
          <cell r="H228" t="str">
            <v xml:space="preserve"> %</v>
          </cell>
          <cell r="I228" t="str">
            <v>1 x 250L</v>
          </cell>
          <cell r="J228" t="str">
            <v/>
          </cell>
          <cell r="K228">
            <v>1</v>
          </cell>
          <cell r="L228" t="str">
            <v>6% - 3%</v>
          </cell>
          <cell r="M228" t="str">
            <v>120</v>
          </cell>
          <cell r="N228" t="str">
            <v>D</v>
          </cell>
          <cell r="O228" t="str">
            <v>0</v>
          </cell>
          <cell r="P228">
            <v>250</v>
          </cell>
          <cell r="Q228" t="str">
            <v>5449000171870</v>
          </cell>
          <cell r="R228" t="str">
            <v>80.9 x 60.9 x 83.3</v>
          </cell>
          <cell r="S228">
            <v>317.77499999999998</v>
          </cell>
          <cell r="T228">
            <v>339</v>
          </cell>
          <cell r="U228">
            <v>113.45</v>
          </cell>
          <cell r="V228" t="str">
            <v>1 x 250L</v>
          </cell>
          <cell r="W228" t="str">
            <v>BIB</v>
          </cell>
          <cell r="X228" t="str">
            <v>5449000171870</v>
          </cell>
          <cell r="Y228" t="str">
            <v>80.9 x 60.9 x 83.3</v>
          </cell>
          <cell r="Z228">
            <v>317.77499999999998</v>
          </cell>
          <cell r="AA228">
            <v>339</v>
          </cell>
          <cell r="AB228">
            <v>113.45</v>
          </cell>
          <cell r="AC228" t="str">
            <v>1 x 250L</v>
          </cell>
          <cell r="AD228" t="str">
            <v>BIB</v>
          </cell>
          <cell r="AE228" t="str">
            <v>5449000171870</v>
          </cell>
          <cell r="AF228" t="str">
            <v>80.9 x 60.9 x 83.3</v>
          </cell>
          <cell r="AG228">
            <v>317.77499999999998</v>
          </cell>
          <cell r="AH228">
            <v>339</v>
          </cell>
          <cell r="AI228">
            <v>113.45</v>
          </cell>
          <cell r="AJ228">
            <v>2</v>
          </cell>
          <cell r="AK228">
            <v>1</v>
          </cell>
          <cell r="AL228">
            <v>2</v>
          </cell>
          <cell r="AM228">
            <v>809</v>
          </cell>
          <cell r="AN228">
            <v>609</v>
          </cell>
          <cell r="AO228">
            <v>833</v>
          </cell>
          <cell r="AP228">
            <v>635.54999999999995</v>
          </cell>
          <cell r="AQ228">
            <v>0</v>
          </cell>
          <cell r="AR228">
            <v>1</v>
          </cell>
          <cell r="AS228">
            <v>113.45</v>
          </cell>
          <cell r="AT228" t="str">
            <v>ARCABOX</v>
          </cell>
          <cell r="AU228" t="str">
            <v>n/a</v>
          </cell>
          <cell r="AV228" t="str">
            <v/>
          </cell>
          <cell r="AW228" t="str">
            <v/>
          </cell>
          <cell r="AX228" t="str">
            <v/>
          </cell>
          <cell r="AY228" t="str">
            <v>DON</v>
          </cell>
          <cell r="AZ228" t="str">
            <v/>
          </cell>
          <cell r="BA228" t="str">
            <v/>
          </cell>
          <cell r="BB228" t="str">
            <v>GRI</v>
          </cell>
          <cell r="BC228" t="str">
            <v/>
          </cell>
          <cell r="BD228" t="str">
            <v>CLA</v>
          </cell>
          <cell r="BE228" t="str">
            <v>Belgium</v>
          </cell>
          <cell r="BF228" t="str">
            <v/>
          </cell>
          <cell r="BG228" t="str">
            <v/>
          </cell>
          <cell r="BH228" t="str">
            <v>21069098</v>
          </cell>
          <cell r="BI228" t="str">
            <v>FR</v>
          </cell>
          <cell r="BJ228" t="str">
            <v/>
          </cell>
          <cell r="BK228" t="str">
            <v>ZD</v>
          </cell>
          <cell r="BL228" t="str">
            <v>50</v>
          </cell>
          <cell r="BM228" t="str">
            <v/>
          </cell>
        </row>
        <row r="229">
          <cell r="A229">
            <v>410076</v>
          </cell>
          <cell r="B229" t="str">
            <v>7292</v>
          </cell>
          <cell r="C229" t="str">
            <v>COCA-COLA PET 0.50L 3X8</v>
          </cell>
          <cell r="D229" t="str">
            <v>COCA-COLA PET 0.50L 3X8</v>
          </cell>
          <cell r="E229" t="str">
            <v>Coca-Cola</v>
          </cell>
          <cell r="F229" t="str">
            <v/>
          </cell>
          <cell r="G229" t="str">
            <v>PET</v>
          </cell>
          <cell r="H229" t="str">
            <v xml:space="preserve"> %</v>
          </cell>
          <cell r="I229" t="str">
            <v>3 x 8 x 0.5L</v>
          </cell>
          <cell r="J229" t="str">
            <v/>
          </cell>
          <cell r="K229">
            <v>24</v>
          </cell>
          <cell r="L229" t="str">
            <v>6% - 3%</v>
          </cell>
          <cell r="M229" t="str">
            <v>4</v>
          </cell>
          <cell r="N229" t="str">
            <v>M</v>
          </cell>
          <cell r="O229" t="str">
            <v>0</v>
          </cell>
          <cell r="P229">
            <v>0.5</v>
          </cell>
          <cell r="Q229" t="str">
            <v>54491472</v>
          </cell>
          <cell r="R229" t="str">
            <v>6.55 x 6.55 x 22.8</v>
          </cell>
          <cell r="S229">
            <v>0.51900000000000002</v>
          </cell>
          <cell r="T229">
            <v>0.54</v>
          </cell>
          <cell r="U229">
            <v>0</v>
          </cell>
          <cell r="V229" t="str">
            <v>8 x 0.5L</v>
          </cell>
          <cell r="W229" t="str">
            <v>SHRINK</v>
          </cell>
          <cell r="X229" t="str">
            <v>5449000175878</v>
          </cell>
          <cell r="Y229" t="str">
            <v>26.2 x 13.1 x 23.3</v>
          </cell>
          <cell r="Z229">
            <v>4.1539999999999999</v>
          </cell>
          <cell r="AA229">
            <v>4.3600000000000003</v>
          </cell>
          <cell r="AB229">
            <v>0</v>
          </cell>
          <cell r="AC229" t="str">
            <v>3 x 8 x 0.5L</v>
          </cell>
          <cell r="AD229" t="str">
            <v>SHRINKWRAPPED</v>
          </cell>
          <cell r="AE229" t="str">
            <v>5449000175885</v>
          </cell>
          <cell r="AF229" t="str">
            <v>39.3 x 26.2 x 23.3</v>
          </cell>
          <cell r="AG229">
            <v>12.462999999999999</v>
          </cell>
          <cell r="AH229">
            <v>13.11</v>
          </cell>
          <cell r="AI229">
            <v>0</v>
          </cell>
          <cell r="AJ229">
            <v>12</v>
          </cell>
          <cell r="AK229">
            <v>7</v>
          </cell>
          <cell r="AL229">
            <v>84</v>
          </cell>
          <cell r="AM229">
            <v>1200</v>
          </cell>
          <cell r="AN229">
            <v>1048</v>
          </cell>
          <cell r="AO229">
            <v>1791</v>
          </cell>
          <cell r="AP229">
            <v>1046.8920000000001</v>
          </cell>
          <cell r="AQ229">
            <v>1132</v>
          </cell>
          <cell r="AR229">
            <v>2</v>
          </cell>
          <cell r="AS229">
            <v>0</v>
          </cell>
          <cell r="AT229" t="str">
            <v>CHEP</v>
          </cell>
          <cell r="AU229" t="str">
            <v>5449000977007</v>
          </cell>
          <cell r="AV229" t="str">
            <v>ANT</v>
          </cell>
          <cell r="AW229" t="str">
            <v/>
          </cell>
          <cell r="AX229" t="str">
            <v/>
          </cell>
          <cell r="AY229" t="str">
            <v/>
          </cell>
          <cell r="AZ229" t="str">
            <v/>
          </cell>
          <cell r="BA229" t="str">
            <v/>
          </cell>
          <cell r="BB229" t="str">
            <v/>
          </cell>
          <cell r="BC229" t="str">
            <v/>
          </cell>
          <cell r="BD229" t="str">
            <v/>
          </cell>
          <cell r="BE229" t="str">
            <v>Belux</v>
          </cell>
          <cell r="BF229" t="str">
            <v/>
          </cell>
          <cell r="BG229" t="str">
            <v/>
          </cell>
          <cell r="BH229" t="str">
            <v>22021000</v>
          </cell>
          <cell r="BI229" t="str">
            <v>BE</v>
          </cell>
          <cell r="BJ229" t="str">
            <v/>
          </cell>
          <cell r="BK229" t="str">
            <v>ZD</v>
          </cell>
          <cell r="BL229" t="str">
            <v>56</v>
          </cell>
          <cell r="BM229">
            <v>2.2110000000000005E-2</v>
          </cell>
        </row>
        <row r="230">
          <cell r="A230">
            <v>410077</v>
          </cell>
          <cell r="B230" t="str">
            <v>7293</v>
          </cell>
          <cell r="C230" t="str">
            <v>COCA-COLA PET 0.25L 3X8</v>
          </cell>
          <cell r="D230" t="str">
            <v>COCA-COLA PET 0.25L 3X8</v>
          </cell>
          <cell r="E230" t="str">
            <v>Coca-Cola</v>
          </cell>
          <cell r="F230" t="str">
            <v/>
          </cell>
          <cell r="G230" t="str">
            <v>PET</v>
          </cell>
          <cell r="H230" t="str">
            <v xml:space="preserve"> %</v>
          </cell>
          <cell r="I230" t="str">
            <v>3 x 8 x 0.25L</v>
          </cell>
          <cell r="J230" t="str">
            <v/>
          </cell>
          <cell r="K230">
            <v>24</v>
          </cell>
          <cell r="L230" t="str">
            <v>6% - 3%</v>
          </cell>
          <cell r="M230" t="str">
            <v>4</v>
          </cell>
          <cell r="N230" t="str">
            <v>M</v>
          </cell>
          <cell r="O230" t="str">
            <v>0</v>
          </cell>
          <cell r="P230">
            <v>0.25</v>
          </cell>
          <cell r="Q230" t="str">
            <v>90338243</v>
          </cell>
          <cell r="R230" t="str">
            <v>5.52 x 5.52 x 17.6</v>
          </cell>
          <cell r="S230">
            <v>0.26</v>
          </cell>
          <cell r="T230">
            <v>0.28000000000000003</v>
          </cell>
          <cell r="U230">
            <v>0</v>
          </cell>
          <cell r="V230" t="str">
            <v>8 x 0.25L</v>
          </cell>
          <cell r="W230" t="str">
            <v>SHRINK</v>
          </cell>
          <cell r="X230" t="str">
            <v>5449000128836</v>
          </cell>
          <cell r="Y230" t="str">
            <v>22.1 x 11 x 18</v>
          </cell>
          <cell r="Z230">
            <v>2.077</v>
          </cell>
          <cell r="AA230">
            <v>2.2799999999999998</v>
          </cell>
          <cell r="AB230">
            <v>0</v>
          </cell>
          <cell r="AC230" t="str">
            <v>3 x 8 x 0.25L</v>
          </cell>
          <cell r="AD230" t="str">
            <v>SHRINKWRAPPED</v>
          </cell>
          <cell r="AE230" t="str">
            <v>5449000175823</v>
          </cell>
          <cell r="AF230" t="str">
            <v>33.1 x 22.1 x 18</v>
          </cell>
          <cell r="AG230">
            <v>6.2320000000000002</v>
          </cell>
          <cell r="AH230">
            <v>6.86</v>
          </cell>
          <cell r="AI230">
            <v>0</v>
          </cell>
          <cell r="AJ230">
            <v>15</v>
          </cell>
          <cell r="AK230">
            <v>8</v>
          </cell>
          <cell r="AL230">
            <v>120</v>
          </cell>
          <cell r="AM230">
            <v>1200</v>
          </cell>
          <cell r="AN230">
            <v>1000</v>
          </cell>
          <cell r="AO230">
            <v>1599</v>
          </cell>
          <cell r="AP230">
            <v>747.84</v>
          </cell>
          <cell r="AQ230">
            <v>854</v>
          </cell>
          <cell r="AR230">
            <v>2</v>
          </cell>
          <cell r="AS230">
            <v>0</v>
          </cell>
          <cell r="AT230" t="str">
            <v>CHEP</v>
          </cell>
          <cell r="AU230" t="str">
            <v>5449000976970</v>
          </cell>
          <cell r="AV230" t="str">
            <v>ANT</v>
          </cell>
          <cell r="AW230" t="str">
            <v/>
          </cell>
          <cell r="AX230" t="str">
            <v/>
          </cell>
          <cell r="AY230" t="str">
            <v/>
          </cell>
          <cell r="AZ230" t="str">
            <v/>
          </cell>
          <cell r="BA230" t="str">
            <v/>
          </cell>
          <cell r="BB230" t="str">
            <v/>
          </cell>
          <cell r="BC230" t="str">
            <v/>
          </cell>
          <cell r="BD230" t="str">
            <v/>
          </cell>
          <cell r="BE230" t="str">
            <v>Belux</v>
          </cell>
          <cell r="BF230" t="str">
            <v/>
          </cell>
          <cell r="BG230" t="str">
            <v/>
          </cell>
          <cell r="BH230" t="str">
            <v>22021000</v>
          </cell>
          <cell r="BI230" t="str">
            <v>BE</v>
          </cell>
          <cell r="BJ230" t="str">
            <v/>
          </cell>
          <cell r="BK230" t="str">
            <v>ZD</v>
          </cell>
          <cell r="BL230" t="str">
            <v>42</v>
          </cell>
          <cell r="BM230">
            <v>2.2007000000000002E-2</v>
          </cell>
        </row>
        <row r="231">
          <cell r="A231">
            <v>410079</v>
          </cell>
          <cell r="B231" t="str">
            <v>7289</v>
          </cell>
          <cell r="C231" t="str">
            <v>COCA-COLA ZERO PET 0.50L 3X8</v>
          </cell>
          <cell r="D231" t="str">
            <v>COCA-COLA ZERO PET 0.50L 3X8</v>
          </cell>
          <cell r="E231" t="str">
            <v>Coca-Cola Zero</v>
          </cell>
          <cell r="F231" t="str">
            <v/>
          </cell>
          <cell r="G231" t="str">
            <v>PET</v>
          </cell>
          <cell r="H231" t="str">
            <v xml:space="preserve"> %</v>
          </cell>
          <cell r="I231" t="str">
            <v>3 x 8 x 0.5L</v>
          </cell>
          <cell r="J231" t="str">
            <v/>
          </cell>
          <cell r="K231">
            <v>24</v>
          </cell>
          <cell r="L231" t="str">
            <v>6% - 3%</v>
          </cell>
          <cell r="M231" t="str">
            <v>4</v>
          </cell>
          <cell r="N231" t="str">
            <v>M</v>
          </cell>
          <cell r="O231" t="str">
            <v>0</v>
          </cell>
          <cell r="P231">
            <v>0.5</v>
          </cell>
          <cell r="Q231" t="str">
            <v>5449000131836</v>
          </cell>
          <cell r="R231" t="str">
            <v>6.55 x 6.55 x 22.8</v>
          </cell>
          <cell r="S231">
            <v>0.499</v>
          </cell>
          <cell r="T231">
            <v>0.52</v>
          </cell>
          <cell r="U231">
            <v>0</v>
          </cell>
          <cell r="V231" t="str">
            <v>8 x 0.5L</v>
          </cell>
          <cell r="W231" t="str">
            <v>SHRINK</v>
          </cell>
          <cell r="X231" t="str">
            <v>5449000060860</v>
          </cell>
          <cell r="Y231" t="str">
            <v>26.2 x 13.1 x 23.3</v>
          </cell>
          <cell r="Z231">
            <v>3.992</v>
          </cell>
          <cell r="AA231">
            <v>4.2</v>
          </cell>
          <cell r="AB231">
            <v>0</v>
          </cell>
          <cell r="AC231" t="str">
            <v>3 x 8 x 0.5L</v>
          </cell>
          <cell r="AD231" t="str">
            <v>SHRINKWRAPPED</v>
          </cell>
          <cell r="AE231" t="str">
            <v>5449000175908</v>
          </cell>
          <cell r="AF231" t="str">
            <v>39.3 x 26.2 x 23.3</v>
          </cell>
          <cell r="AG231">
            <v>11.976000000000001</v>
          </cell>
          <cell r="AH231">
            <v>12.62</v>
          </cell>
          <cell r="AI231">
            <v>0</v>
          </cell>
          <cell r="AJ231">
            <v>12</v>
          </cell>
          <cell r="AK231">
            <v>7</v>
          </cell>
          <cell r="AL231">
            <v>84</v>
          </cell>
          <cell r="AM231">
            <v>1200</v>
          </cell>
          <cell r="AN231">
            <v>1048</v>
          </cell>
          <cell r="AO231">
            <v>1791</v>
          </cell>
          <cell r="AP231">
            <v>1005.984</v>
          </cell>
          <cell r="AQ231">
            <v>1091</v>
          </cell>
          <cell r="AR231">
            <v>2</v>
          </cell>
          <cell r="AS231">
            <v>0</v>
          </cell>
          <cell r="AT231" t="str">
            <v>CHEP</v>
          </cell>
          <cell r="AU231" t="str">
            <v>5449000977021</v>
          </cell>
          <cell r="AV231" t="str">
            <v>ANT</v>
          </cell>
          <cell r="AW231" t="str">
            <v/>
          </cell>
          <cell r="AX231" t="str">
            <v/>
          </cell>
          <cell r="AY231" t="str">
            <v/>
          </cell>
          <cell r="AZ231" t="str">
            <v/>
          </cell>
          <cell r="BA231" t="str">
            <v/>
          </cell>
          <cell r="BB231" t="str">
            <v/>
          </cell>
          <cell r="BC231" t="str">
            <v/>
          </cell>
          <cell r="BD231" t="str">
            <v/>
          </cell>
          <cell r="BE231" t="str">
            <v>Belux</v>
          </cell>
          <cell r="BF231" t="str">
            <v/>
          </cell>
          <cell r="BG231" t="str">
            <v/>
          </cell>
          <cell r="BH231" t="str">
            <v>22021000</v>
          </cell>
          <cell r="BI231" t="str">
            <v>BE</v>
          </cell>
          <cell r="BJ231" t="str">
            <v/>
          </cell>
          <cell r="BK231" t="str">
            <v>ZD</v>
          </cell>
          <cell r="BL231" t="str">
            <v>56</v>
          </cell>
          <cell r="BM231">
            <v>2.2110000000000005E-2</v>
          </cell>
        </row>
        <row r="232">
          <cell r="A232">
            <v>410171</v>
          </cell>
          <cell r="B232" t="str">
            <v>7297</v>
          </cell>
          <cell r="C232" t="str">
            <v>COCA-COLA ZERO PET 0.25L 3X8</v>
          </cell>
          <cell r="D232" t="str">
            <v>COCA-COLA ZERO PET 0.25L 3X8</v>
          </cell>
          <cell r="E232" t="str">
            <v>Coca-Cola Zero</v>
          </cell>
          <cell r="F232" t="str">
            <v/>
          </cell>
          <cell r="G232" t="str">
            <v>PET</v>
          </cell>
          <cell r="H232" t="str">
            <v xml:space="preserve"> %</v>
          </cell>
          <cell r="I232" t="str">
            <v>3 x 8 x 0.25L</v>
          </cell>
          <cell r="J232" t="str">
            <v/>
          </cell>
          <cell r="K232">
            <v>24</v>
          </cell>
          <cell r="L232" t="str">
            <v>6% - 3%</v>
          </cell>
          <cell r="M232" t="str">
            <v>4</v>
          </cell>
          <cell r="N232" t="str">
            <v>M</v>
          </cell>
          <cell r="O232" t="str">
            <v>0</v>
          </cell>
          <cell r="P232">
            <v>0.25</v>
          </cell>
          <cell r="Q232" t="str">
            <v>50112579</v>
          </cell>
          <cell r="R232" t="str">
            <v>5.52 x 5.52 x 17.6</v>
          </cell>
          <cell r="S232">
            <v>0.25</v>
          </cell>
          <cell r="T232">
            <v>0.27</v>
          </cell>
          <cell r="U232">
            <v>0</v>
          </cell>
          <cell r="V232" t="str">
            <v>8 x 0.25L</v>
          </cell>
          <cell r="W232" t="str">
            <v>SHRINK</v>
          </cell>
          <cell r="X232" t="str">
            <v>5449000175830</v>
          </cell>
          <cell r="Y232" t="str">
            <v>22.1 x 11 x 18</v>
          </cell>
          <cell r="Z232">
            <v>1.996</v>
          </cell>
          <cell r="AA232">
            <v>2.2000000000000002</v>
          </cell>
          <cell r="AB232">
            <v>0</v>
          </cell>
          <cell r="AC232" t="str">
            <v>3 x 8 x 0.25L</v>
          </cell>
          <cell r="AD232" t="str">
            <v>SHRINKWRAPPED</v>
          </cell>
          <cell r="AE232" t="str">
            <v>5449000175861</v>
          </cell>
          <cell r="AF232" t="str">
            <v>33.1 x 22.1 x 18</v>
          </cell>
          <cell r="AG232">
            <v>5.9880000000000004</v>
          </cell>
          <cell r="AH232">
            <v>6.62</v>
          </cell>
          <cell r="AI232">
            <v>0</v>
          </cell>
          <cell r="AJ232">
            <v>15</v>
          </cell>
          <cell r="AK232">
            <v>8</v>
          </cell>
          <cell r="AL232">
            <v>120</v>
          </cell>
          <cell r="AM232">
            <v>1200</v>
          </cell>
          <cell r="AN232">
            <v>1000</v>
          </cell>
          <cell r="AO232">
            <v>1599</v>
          </cell>
          <cell r="AP232">
            <v>718.56</v>
          </cell>
          <cell r="AQ232">
            <v>825</v>
          </cell>
          <cell r="AR232">
            <v>2</v>
          </cell>
          <cell r="AS232">
            <v>0</v>
          </cell>
          <cell r="AT232" t="str">
            <v>CHEP</v>
          </cell>
          <cell r="AU232" t="str">
            <v>5449000976994</v>
          </cell>
          <cell r="AV232" t="str">
            <v>ANT</v>
          </cell>
          <cell r="AW232" t="str">
            <v/>
          </cell>
          <cell r="AX232" t="str">
            <v/>
          </cell>
          <cell r="AY232" t="str">
            <v/>
          </cell>
          <cell r="AZ232" t="str">
            <v/>
          </cell>
          <cell r="BA232" t="str">
            <v/>
          </cell>
          <cell r="BB232" t="str">
            <v/>
          </cell>
          <cell r="BC232" t="str">
            <v/>
          </cell>
          <cell r="BD232" t="str">
            <v/>
          </cell>
          <cell r="BE232" t="str">
            <v>Belux</v>
          </cell>
          <cell r="BF232" t="str">
            <v/>
          </cell>
          <cell r="BG232" t="str">
            <v/>
          </cell>
          <cell r="BH232" t="str">
            <v>22021000</v>
          </cell>
          <cell r="BI232" t="str">
            <v>BE</v>
          </cell>
          <cell r="BJ232" t="str">
            <v/>
          </cell>
          <cell r="BK232" t="str">
            <v>ZD</v>
          </cell>
          <cell r="BL232" t="str">
            <v>42</v>
          </cell>
          <cell r="BM232">
            <v>2.2007000000000002E-2</v>
          </cell>
        </row>
        <row r="233">
          <cell r="A233">
            <v>410885</v>
          </cell>
          <cell r="B233" t="str">
            <v>6368</v>
          </cell>
          <cell r="C233" t="str">
            <v>FANTA ORANGE HR BIB 19L 00021252</v>
          </cell>
          <cell r="D233" t="str">
            <v>FANTA ORANGE HR BIB 19L 00021252</v>
          </cell>
          <cell r="E233" t="str">
            <v>Fanta</v>
          </cell>
          <cell r="F233" t="str">
            <v>Orange</v>
          </cell>
          <cell r="G233" t="str">
            <v>BIB</v>
          </cell>
          <cell r="H233" t="str">
            <v xml:space="preserve"> %</v>
          </cell>
          <cell r="I233" t="str">
            <v>1 x 19L</v>
          </cell>
          <cell r="J233" t="str">
            <v/>
          </cell>
          <cell r="K233">
            <v>1</v>
          </cell>
          <cell r="L233" t="str">
            <v>6% - 3%</v>
          </cell>
          <cell r="M233" t="str">
            <v>120</v>
          </cell>
          <cell r="N233" t="str">
            <v>D</v>
          </cell>
          <cell r="O233" t="str">
            <v>0</v>
          </cell>
          <cell r="P233">
            <v>19</v>
          </cell>
          <cell r="Q233" t="str">
            <v>5449000171856</v>
          </cell>
          <cell r="R233" t="str">
            <v>39.7 x 29.1 x 21.3</v>
          </cell>
          <cell r="S233">
            <v>24.343</v>
          </cell>
          <cell r="T233">
            <v>24.81</v>
          </cell>
          <cell r="U233">
            <v>0</v>
          </cell>
          <cell r="V233" t="str">
            <v>1 x 19L</v>
          </cell>
          <cell r="W233" t="str">
            <v>BIB</v>
          </cell>
          <cell r="X233" t="str">
            <v>5449000171856</v>
          </cell>
          <cell r="Y233" t="str">
            <v>39.7 x 29.1 x 21.3</v>
          </cell>
          <cell r="Z233">
            <v>24.343</v>
          </cell>
          <cell r="AA233">
            <v>24.81</v>
          </cell>
          <cell r="AB233">
            <v>0</v>
          </cell>
          <cell r="AC233" t="str">
            <v>1 x 19L</v>
          </cell>
          <cell r="AD233" t="str">
            <v>BIB</v>
          </cell>
          <cell r="AE233" t="str">
            <v>5449000171856</v>
          </cell>
          <cell r="AF233" t="str">
            <v>39.7 x 29.1 x 21.3</v>
          </cell>
          <cell r="AG233">
            <v>24.343</v>
          </cell>
          <cell r="AH233">
            <v>24.81</v>
          </cell>
          <cell r="AI233">
            <v>0</v>
          </cell>
          <cell r="AJ233">
            <v>10</v>
          </cell>
          <cell r="AK233">
            <v>4</v>
          </cell>
          <cell r="AL233">
            <v>40</v>
          </cell>
          <cell r="AM233">
            <v>1200</v>
          </cell>
          <cell r="AN233">
            <v>1000</v>
          </cell>
          <cell r="AO233">
            <v>1018</v>
          </cell>
          <cell r="AP233">
            <v>973.72</v>
          </cell>
          <cell r="AQ233">
            <v>1023</v>
          </cell>
          <cell r="AR233">
            <v>1</v>
          </cell>
          <cell r="AS233">
            <v>0</v>
          </cell>
          <cell r="AT233" t="str">
            <v>CHEP</v>
          </cell>
          <cell r="AU233" t="str">
            <v>5449000974297</v>
          </cell>
          <cell r="AV233" t="str">
            <v/>
          </cell>
          <cell r="AW233" t="str">
            <v/>
          </cell>
          <cell r="AX233" t="str">
            <v/>
          </cell>
          <cell r="AY233" t="str">
            <v>DON</v>
          </cell>
          <cell r="AZ233" t="str">
            <v/>
          </cell>
          <cell r="BA233" t="str">
            <v/>
          </cell>
          <cell r="BB233" t="str">
            <v>GRI</v>
          </cell>
          <cell r="BC233" t="str">
            <v/>
          </cell>
          <cell r="BD233" t="str">
            <v>CLA</v>
          </cell>
          <cell r="BE233" t="str">
            <v>Belgium</v>
          </cell>
          <cell r="BF233" t="str">
            <v/>
          </cell>
          <cell r="BG233" t="str">
            <v/>
          </cell>
          <cell r="BH233" t="str">
            <v>21069051</v>
          </cell>
          <cell r="BI233" t="str">
            <v>BE</v>
          </cell>
          <cell r="BJ233" t="str">
            <v/>
          </cell>
          <cell r="BK233" t="str">
            <v>ZD</v>
          </cell>
          <cell r="BL233" t="str">
            <v>50</v>
          </cell>
          <cell r="BM233" t="str">
            <v/>
          </cell>
        </row>
        <row r="234">
          <cell r="A234">
            <v>410886</v>
          </cell>
          <cell r="B234" t="str">
            <v>6366</v>
          </cell>
          <cell r="C234" t="str">
            <v>SPRITE HR BIB 19L 00168264</v>
          </cell>
          <cell r="D234" t="str">
            <v>SPRITE HR BIB 19L 00168264</v>
          </cell>
          <cell r="E234" t="str">
            <v>Sprite</v>
          </cell>
          <cell r="F234" t="str">
            <v/>
          </cell>
          <cell r="G234" t="str">
            <v>BIB</v>
          </cell>
          <cell r="H234" t="str">
            <v xml:space="preserve"> %</v>
          </cell>
          <cell r="I234" t="str">
            <v>1 x 19L</v>
          </cell>
          <cell r="J234" t="str">
            <v/>
          </cell>
          <cell r="K234">
            <v>1</v>
          </cell>
          <cell r="L234" t="str">
            <v>6% - 3%</v>
          </cell>
          <cell r="M234" t="str">
            <v>90</v>
          </cell>
          <cell r="N234" t="str">
            <v>D</v>
          </cell>
          <cell r="O234" t="str">
            <v>0</v>
          </cell>
          <cell r="P234">
            <v>19</v>
          </cell>
          <cell r="Q234" t="str">
            <v>5449000171863</v>
          </cell>
          <cell r="R234" t="str">
            <v>39.7 x 29.1 x 21.3</v>
          </cell>
          <cell r="S234">
            <v>22.401</v>
          </cell>
          <cell r="T234">
            <v>24.86</v>
          </cell>
          <cell r="U234">
            <v>0</v>
          </cell>
          <cell r="V234" t="str">
            <v>1 x 19L</v>
          </cell>
          <cell r="W234" t="str">
            <v>BIB</v>
          </cell>
          <cell r="X234" t="str">
            <v>5449000171863</v>
          </cell>
          <cell r="Y234" t="str">
            <v>39.7 x 29.1 x 21.3</v>
          </cell>
          <cell r="Z234">
            <v>22.401</v>
          </cell>
          <cell r="AA234">
            <v>24.86</v>
          </cell>
          <cell r="AB234">
            <v>0</v>
          </cell>
          <cell r="AC234" t="str">
            <v>1 x 19L</v>
          </cell>
          <cell r="AD234" t="str">
            <v>BIB</v>
          </cell>
          <cell r="AE234" t="str">
            <v>5449000171863</v>
          </cell>
          <cell r="AF234" t="str">
            <v>39.7 x 29.1 x 21.3</v>
          </cell>
          <cell r="AG234">
            <v>22.401</v>
          </cell>
          <cell r="AH234">
            <v>24.86</v>
          </cell>
          <cell r="AI234">
            <v>0</v>
          </cell>
          <cell r="AJ234">
            <v>10</v>
          </cell>
          <cell r="AK234">
            <v>4</v>
          </cell>
          <cell r="AL234">
            <v>40</v>
          </cell>
          <cell r="AM234">
            <v>1200</v>
          </cell>
          <cell r="AN234">
            <v>1000</v>
          </cell>
          <cell r="AO234">
            <v>1018</v>
          </cell>
          <cell r="AP234">
            <v>896.04</v>
          </cell>
          <cell r="AQ234">
            <v>1025</v>
          </cell>
          <cell r="AR234">
            <v>1</v>
          </cell>
          <cell r="AS234">
            <v>0</v>
          </cell>
          <cell r="AT234" t="str">
            <v>CHEP</v>
          </cell>
          <cell r="AU234" t="str">
            <v>5449000974303</v>
          </cell>
          <cell r="AV234" t="str">
            <v/>
          </cell>
          <cell r="AW234" t="str">
            <v/>
          </cell>
          <cell r="AX234" t="str">
            <v/>
          </cell>
          <cell r="AY234" t="str">
            <v>DON</v>
          </cell>
          <cell r="AZ234" t="str">
            <v/>
          </cell>
          <cell r="BA234" t="str">
            <v/>
          </cell>
          <cell r="BB234" t="str">
            <v/>
          </cell>
          <cell r="BC234" t="str">
            <v/>
          </cell>
          <cell r="BD234" t="str">
            <v>CLA</v>
          </cell>
          <cell r="BE234" t="str">
            <v>Belgium</v>
          </cell>
          <cell r="BF234" t="str">
            <v>DF24009BE</v>
          </cell>
          <cell r="BG234" t="str">
            <v/>
          </cell>
          <cell r="BH234" t="str">
            <v>21069051</v>
          </cell>
          <cell r="BI234" t="str">
            <v>BE</v>
          </cell>
          <cell r="BJ234" t="str">
            <v/>
          </cell>
          <cell r="BK234" t="str">
            <v>ZD</v>
          </cell>
          <cell r="BL234" t="str">
            <v>50</v>
          </cell>
          <cell r="BM234" t="str">
            <v/>
          </cell>
        </row>
        <row r="235">
          <cell r="A235">
            <v>411157</v>
          </cell>
          <cell r="B235" t="str">
            <v>4902</v>
          </cell>
          <cell r="C235" t="str">
            <v>FANTA LEMON PET 1.50LX4</v>
          </cell>
          <cell r="D235" t="str">
            <v>FANTA CITRON PET 1.50LX4</v>
          </cell>
          <cell r="E235" t="str">
            <v>Fanta</v>
          </cell>
          <cell r="F235" t="str">
            <v>Lemon</v>
          </cell>
          <cell r="G235" t="str">
            <v>PET</v>
          </cell>
          <cell r="H235" t="str">
            <v xml:space="preserve"> %</v>
          </cell>
          <cell r="I235" t="str">
            <v>4 x 1.5L</v>
          </cell>
          <cell r="J235" t="str">
            <v/>
          </cell>
          <cell r="K235">
            <v>4</v>
          </cell>
          <cell r="L235" t="str">
            <v>6% - 3%</v>
          </cell>
          <cell r="M235" t="str">
            <v>6</v>
          </cell>
          <cell r="N235" t="str">
            <v>M</v>
          </cell>
          <cell r="O235" t="str">
            <v>0</v>
          </cell>
          <cell r="P235">
            <v>1.5</v>
          </cell>
          <cell r="Q235" t="str">
            <v>5449000001320</v>
          </cell>
          <cell r="R235" t="str">
            <v>9.48 x 9.48 x 31.3</v>
          </cell>
          <cell r="S235">
            <v>1.5649999999999999</v>
          </cell>
          <cell r="T235">
            <v>1.61</v>
          </cell>
          <cell r="U235">
            <v>0</v>
          </cell>
          <cell r="V235" t="str">
            <v>4 x 1.5L</v>
          </cell>
          <cell r="W235" t="str">
            <v>SHRINK</v>
          </cell>
          <cell r="X235" t="str">
            <v>5449000012401</v>
          </cell>
          <cell r="Y235" t="str">
            <v>18.95 x 18.95 x 31.6</v>
          </cell>
          <cell r="Z235">
            <v>6.2610000000000001</v>
          </cell>
          <cell r="AA235">
            <v>6.45</v>
          </cell>
          <cell r="AB235">
            <v>0</v>
          </cell>
          <cell r="AC235" t="str">
            <v>4 x 1.5L</v>
          </cell>
          <cell r="AD235" t="str">
            <v>SHRINKWRAPPED</v>
          </cell>
          <cell r="AE235" t="str">
            <v>5449000012401</v>
          </cell>
          <cell r="AF235" t="str">
            <v>18.95 x 18.95 x 31.6</v>
          </cell>
          <cell r="AG235">
            <v>6.2610000000000001</v>
          </cell>
          <cell r="AH235">
            <v>6.45</v>
          </cell>
          <cell r="AI235">
            <v>0</v>
          </cell>
          <cell r="AJ235">
            <v>30</v>
          </cell>
          <cell r="AK235">
            <v>4</v>
          </cell>
          <cell r="AL235">
            <v>120</v>
          </cell>
          <cell r="AM235">
            <v>1200</v>
          </cell>
          <cell r="AN235">
            <v>1000</v>
          </cell>
          <cell r="AO235">
            <v>1435</v>
          </cell>
          <cell r="AP235">
            <v>751.32</v>
          </cell>
          <cell r="AQ235">
            <v>806</v>
          </cell>
          <cell r="AR235">
            <v>2</v>
          </cell>
          <cell r="AS235">
            <v>0</v>
          </cell>
          <cell r="AT235" t="str">
            <v>CHEP</v>
          </cell>
          <cell r="AU235" t="str">
            <v>5449000977670</v>
          </cell>
          <cell r="AV235" t="str">
            <v>ANT</v>
          </cell>
          <cell r="AW235" t="str">
            <v/>
          </cell>
          <cell r="AX235" t="str">
            <v/>
          </cell>
          <cell r="AY235" t="str">
            <v/>
          </cell>
          <cell r="AZ235" t="str">
            <v/>
          </cell>
          <cell r="BA235" t="str">
            <v/>
          </cell>
          <cell r="BB235" t="str">
            <v/>
          </cell>
          <cell r="BC235" t="str">
            <v/>
          </cell>
          <cell r="BD235" t="str">
            <v/>
          </cell>
          <cell r="BE235" t="str">
            <v>Belux</v>
          </cell>
          <cell r="BF235" t="str">
            <v/>
          </cell>
          <cell r="BG235" t="str">
            <v/>
          </cell>
          <cell r="BH235" t="str">
            <v>22021000</v>
          </cell>
          <cell r="BI235" t="str">
            <v>BE</v>
          </cell>
          <cell r="BJ235" t="str">
            <v/>
          </cell>
          <cell r="BK235" t="str">
            <v>ZD</v>
          </cell>
          <cell r="BL235" t="str">
            <v>56</v>
          </cell>
          <cell r="BM235">
            <v>3.9348000000000001E-2</v>
          </cell>
        </row>
        <row r="236">
          <cell r="A236">
            <v>411161</v>
          </cell>
          <cell r="B236" t="str">
            <v>5254</v>
          </cell>
          <cell r="C236" t="str">
            <v>FANTA ZERO ORANGE PET 1.50LX4</v>
          </cell>
          <cell r="D236" t="str">
            <v>FANTA ZERO ORANGE PET 1.50LX4</v>
          </cell>
          <cell r="E236" t="str">
            <v>Fanta</v>
          </cell>
          <cell r="F236" t="str">
            <v>Zero Orange</v>
          </cell>
          <cell r="G236" t="str">
            <v>PET</v>
          </cell>
          <cell r="H236" t="str">
            <v xml:space="preserve"> %</v>
          </cell>
          <cell r="I236" t="str">
            <v>4 x 1.5L</v>
          </cell>
          <cell r="J236" t="str">
            <v/>
          </cell>
          <cell r="K236">
            <v>4</v>
          </cell>
          <cell r="L236" t="str">
            <v>6% - 3%</v>
          </cell>
          <cell r="M236" t="str">
            <v>6</v>
          </cell>
          <cell r="N236" t="str">
            <v>M</v>
          </cell>
          <cell r="O236" t="str">
            <v>0</v>
          </cell>
          <cell r="P236">
            <v>1.5</v>
          </cell>
          <cell r="Q236" t="str">
            <v>5449000138026</v>
          </cell>
          <cell r="R236" t="str">
            <v>9.48 x 9.48 x 31.3</v>
          </cell>
          <cell r="S236">
            <v>1.5009999999999999</v>
          </cell>
          <cell r="T236">
            <v>1.54</v>
          </cell>
          <cell r="U236">
            <v>0</v>
          </cell>
          <cell r="V236" t="str">
            <v>4 x 1.5L</v>
          </cell>
          <cell r="W236" t="str">
            <v>SHRINK</v>
          </cell>
          <cell r="X236" t="str">
            <v>5449000149657</v>
          </cell>
          <cell r="Y236" t="str">
            <v>18.95 x 18.95 x 31.6</v>
          </cell>
          <cell r="Z236">
            <v>6.0030000000000001</v>
          </cell>
          <cell r="AA236">
            <v>6.19</v>
          </cell>
          <cell r="AB236">
            <v>0</v>
          </cell>
          <cell r="AC236" t="str">
            <v>4 x 1.5L</v>
          </cell>
          <cell r="AD236" t="str">
            <v>SHRINKWRAPPED</v>
          </cell>
          <cell r="AE236" t="str">
            <v>5449000149657</v>
          </cell>
          <cell r="AF236" t="str">
            <v>18.95 x 18.95 x 31.6</v>
          </cell>
          <cell r="AG236">
            <v>6.0030000000000001</v>
          </cell>
          <cell r="AH236">
            <v>6.19</v>
          </cell>
          <cell r="AI236">
            <v>0</v>
          </cell>
          <cell r="AJ236">
            <v>30</v>
          </cell>
          <cell r="AK236">
            <v>4</v>
          </cell>
          <cell r="AL236">
            <v>120</v>
          </cell>
          <cell r="AM236">
            <v>1200</v>
          </cell>
          <cell r="AN236">
            <v>1000</v>
          </cell>
          <cell r="AO236">
            <v>1435</v>
          </cell>
          <cell r="AP236">
            <v>720.36</v>
          </cell>
          <cell r="AQ236">
            <v>775</v>
          </cell>
          <cell r="AR236">
            <v>2</v>
          </cell>
          <cell r="AS236">
            <v>0</v>
          </cell>
          <cell r="AT236" t="str">
            <v>CHEP</v>
          </cell>
          <cell r="AU236" t="str">
            <v>5449000977908</v>
          </cell>
          <cell r="AV236" t="str">
            <v>ANT</v>
          </cell>
          <cell r="AW236" t="str">
            <v/>
          </cell>
          <cell r="AX236" t="str">
            <v/>
          </cell>
          <cell r="AY236" t="str">
            <v/>
          </cell>
          <cell r="AZ236" t="str">
            <v/>
          </cell>
          <cell r="BA236" t="str">
            <v/>
          </cell>
          <cell r="BB236" t="str">
            <v/>
          </cell>
          <cell r="BC236" t="str">
            <v/>
          </cell>
          <cell r="BD236" t="str">
            <v/>
          </cell>
          <cell r="BE236" t="str">
            <v>Belux</v>
          </cell>
          <cell r="BF236" t="str">
            <v/>
          </cell>
          <cell r="BG236" t="str">
            <v/>
          </cell>
          <cell r="BH236" t="str">
            <v>22021000</v>
          </cell>
          <cell r="BI236" t="str">
            <v>BE</v>
          </cell>
          <cell r="BJ236" t="str">
            <v/>
          </cell>
          <cell r="BK236" t="str">
            <v>ZD</v>
          </cell>
          <cell r="BL236" t="str">
            <v>56</v>
          </cell>
          <cell r="BM236">
            <v>3.9348000000000001E-2</v>
          </cell>
        </row>
        <row r="237">
          <cell r="A237">
            <v>411162</v>
          </cell>
          <cell r="B237" t="str">
            <v>4842</v>
          </cell>
          <cell r="C237" t="str">
            <v>FANTA ORANGE PET 1.50LX4</v>
          </cell>
          <cell r="D237" t="str">
            <v>FANTA ORANGE PET 1.50LX4</v>
          </cell>
          <cell r="E237" t="str">
            <v>Fanta</v>
          </cell>
          <cell r="F237" t="str">
            <v>Orange</v>
          </cell>
          <cell r="G237" t="str">
            <v>PET</v>
          </cell>
          <cell r="H237" t="str">
            <v xml:space="preserve"> %</v>
          </cell>
          <cell r="I237" t="str">
            <v>4 x 1.5L</v>
          </cell>
          <cell r="J237" t="str">
            <v/>
          </cell>
          <cell r="K237">
            <v>4</v>
          </cell>
          <cell r="L237" t="str">
            <v>6% - 3%</v>
          </cell>
          <cell r="M237" t="str">
            <v>6</v>
          </cell>
          <cell r="N237" t="str">
            <v>M</v>
          </cell>
          <cell r="O237" t="str">
            <v>0</v>
          </cell>
          <cell r="P237">
            <v>1.5</v>
          </cell>
          <cell r="Q237" t="str">
            <v>5449000052926</v>
          </cell>
          <cell r="R237" t="str">
            <v>9.48 x 9.48 x 31.3</v>
          </cell>
          <cell r="S237">
            <v>1.5649999999999999</v>
          </cell>
          <cell r="T237">
            <v>1.61</v>
          </cell>
          <cell r="U237">
            <v>0</v>
          </cell>
          <cell r="V237" t="str">
            <v>4 x 1.5L</v>
          </cell>
          <cell r="W237" t="str">
            <v>SHRINK</v>
          </cell>
          <cell r="X237" t="str">
            <v>5449000022042</v>
          </cell>
          <cell r="Y237" t="str">
            <v>18.95 x 18.95 x 31.6</v>
          </cell>
          <cell r="Z237">
            <v>6.26</v>
          </cell>
          <cell r="AA237">
            <v>6.45</v>
          </cell>
          <cell r="AB237">
            <v>0</v>
          </cell>
          <cell r="AC237" t="str">
            <v>4 x 1.5L</v>
          </cell>
          <cell r="AD237" t="str">
            <v>SHRINKWRAPPED</v>
          </cell>
          <cell r="AE237" t="str">
            <v>5449000022042</v>
          </cell>
          <cell r="AF237" t="str">
            <v>18.95 x 18.95 x 31.6</v>
          </cell>
          <cell r="AG237">
            <v>6.26</v>
          </cell>
          <cell r="AH237">
            <v>6.45</v>
          </cell>
          <cell r="AI237">
            <v>0</v>
          </cell>
          <cell r="AJ237">
            <v>30</v>
          </cell>
          <cell r="AK237">
            <v>4</v>
          </cell>
          <cell r="AL237">
            <v>120</v>
          </cell>
          <cell r="AM237">
            <v>1200</v>
          </cell>
          <cell r="AN237">
            <v>1000</v>
          </cell>
          <cell r="AO237">
            <v>1435</v>
          </cell>
          <cell r="AP237">
            <v>751.2</v>
          </cell>
          <cell r="AQ237">
            <v>805</v>
          </cell>
          <cell r="AR237">
            <v>2</v>
          </cell>
          <cell r="AS237">
            <v>0</v>
          </cell>
          <cell r="AT237" t="str">
            <v>CHEP</v>
          </cell>
          <cell r="AU237" t="str">
            <v>5449000977694</v>
          </cell>
          <cell r="AV237" t="str">
            <v>ANT</v>
          </cell>
          <cell r="AW237" t="str">
            <v/>
          </cell>
          <cell r="AX237" t="str">
            <v/>
          </cell>
          <cell r="AY237" t="str">
            <v>DON</v>
          </cell>
          <cell r="AZ237" t="str">
            <v/>
          </cell>
          <cell r="BA237" t="str">
            <v/>
          </cell>
          <cell r="BB237" t="str">
            <v/>
          </cell>
          <cell r="BC237" t="str">
            <v/>
          </cell>
          <cell r="BD237" t="str">
            <v>DON</v>
          </cell>
          <cell r="BE237" t="str">
            <v>Belux</v>
          </cell>
          <cell r="BF237" t="str">
            <v/>
          </cell>
          <cell r="BG237" t="str">
            <v/>
          </cell>
          <cell r="BH237" t="str">
            <v>22021000</v>
          </cell>
          <cell r="BI237" t="str">
            <v>BE</v>
          </cell>
          <cell r="BJ237" t="str">
            <v/>
          </cell>
          <cell r="BK237" t="str">
            <v>ZD</v>
          </cell>
          <cell r="BL237" t="str">
            <v>56</v>
          </cell>
          <cell r="BM237">
            <v>3.9348000000000001E-2</v>
          </cell>
        </row>
        <row r="238">
          <cell r="A238">
            <v>411165</v>
          </cell>
          <cell r="B238" t="str">
            <v>4580</v>
          </cell>
          <cell r="C238" t="str">
            <v>CHAUDFONTAINE SPARKLING PET 1.50LX6</v>
          </cell>
          <cell r="D238" t="str">
            <v>CHAUDFONTAINE PETILLANT PET 1.50LX6</v>
          </cell>
          <cell r="E238" t="str">
            <v>Chaudfontaine</v>
          </cell>
          <cell r="F238" t="str">
            <v>Sparkling</v>
          </cell>
          <cell r="G238" t="str">
            <v>PET</v>
          </cell>
          <cell r="H238" t="str">
            <v xml:space="preserve"> %</v>
          </cell>
          <cell r="I238" t="str">
            <v>6 x 1.5L</v>
          </cell>
          <cell r="J238" t="str">
            <v/>
          </cell>
          <cell r="K238">
            <v>6</v>
          </cell>
          <cell r="L238" t="str">
            <v>6% - 3%</v>
          </cell>
          <cell r="M238" t="str">
            <v>9</v>
          </cell>
          <cell r="N238" t="str">
            <v>M</v>
          </cell>
          <cell r="O238" t="str">
            <v>2</v>
          </cell>
          <cell r="P238">
            <v>1.5</v>
          </cell>
          <cell r="Q238" t="str">
            <v>5449000111708</v>
          </cell>
          <cell r="R238" t="str">
            <v>8.8 x 8.8 x 32.6</v>
          </cell>
          <cell r="S238">
            <v>1.496</v>
          </cell>
          <cell r="T238">
            <v>1.54</v>
          </cell>
          <cell r="U238">
            <v>0</v>
          </cell>
          <cell r="V238" t="str">
            <v>6 x 1.5L</v>
          </cell>
          <cell r="W238" t="str">
            <v>SHRINK</v>
          </cell>
          <cell r="X238" t="str">
            <v>5449000111722</v>
          </cell>
          <cell r="Y238" t="str">
            <v>26.4 x 17.6 x 32.9</v>
          </cell>
          <cell r="Z238">
            <v>8.9749999999999996</v>
          </cell>
          <cell r="AA238">
            <v>9.26</v>
          </cell>
          <cell r="AB238">
            <v>0</v>
          </cell>
          <cell r="AC238" t="str">
            <v>6 x 1.5L</v>
          </cell>
          <cell r="AD238" t="str">
            <v>SHRINKWRAPPED</v>
          </cell>
          <cell r="AE238" t="str">
            <v>5449000111722</v>
          </cell>
          <cell r="AF238" t="str">
            <v>26.4 x 17.6 x 32.9</v>
          </cell>
          <cell r="AG238">
            <v>8.9749999999999996</v>
          </cell>
          <cell r="AH238">
            <v>9.26</v>
          </cell>
          <cell r="AI238">
            <v>0</v>
          </cell>
          <cell r="AJ238">
            <v>28</v>
          </cell>
          <cell r="AK238">
            <v>4</v>
          </cell>
          <cell r="AL238">
            <v>112</v>
          </cell>
          <cell r="AM238">
            <v>1232</v>
          </cell>
          <cell r="AN238">
            <v>1056</v>
          </cell>
          <cell r="AO238">
            <v>1488</v>
          </cell>
          <cell r="AP238">
            <v>1005.2</v>
          </cell>
          <cell r="AQ238">
            <v>1069</v>
          </cell>
          <cell r="AR238">
            <v>2</v>
          </cell>
          <cell r="AS238">
            <v>0</v>
          </cell>
          <cell r="AT238" t="str">
            <v>CHEP</v>
          </cell>
          <cell r="AU238" t="str">
            <v>5449000976451</v>
          </cell>
          <cell r="AV238" t="str">
            <v/>
          </cell>
          <cell r="AW238" t="str">
            <v/>
          </cell>
          <cell r="AX238" t="str">
            <v/>
          </cell>
          <cell r="AY238" t="str">
            <v/>
          </cell>
          <cell r="AZ238" t="str">
            <v>CHDF</v>
          </cell>
          <cell r="BA238" t="str">
            <v/>
          </cell>
          <cell r="BB238" t="str">
            <v/>
          </cell>
          <cell r="BC238" t="str">
            <v/>
          </cell>
          <cell r="BD238" t="str">
            <v/>
          </cell>
          <cell r="BE238" t="str">
            <v>Belgium</v>
          </cell>
          <cell r="BF238" t="str">
            <v/>
          </cell>
          <cell r="BG238" t="str">
            <v/>
          </cell>
          <cell r="BH238" t="str">
            <v>22011019</v>
          </cell>
          <cell r="BI238" t="str">
            <v>BE</v>
          </cell>
          <cell r="BJ238" t="str">
            <v/>
          </cell>
          <cell r="BK238" t="str">
            <v>ZD</v>
          </cell>
          <cell r="BL238" t="str">
            <v>56</v>
          </cell>
          <cell r="BM238">
            <v>4.2359000000000008E-2</v>
          </cell>
        </row>
        <row r="239">
          <cell r="A239">
            <v>411167</v>
          </cell>
          <cell r="B239" t="str">
            <v>4729</v>
          </cell>
          <cell r="C239" t="str">
            <v>CHAUDFONTAINE STILL PET 1.50LX6</v>
          </cell>
          <cell r="D239" t="str">
            <v>CHAUDFONTAINE STILL PET 1.50LX6</v>
          </cell>
          <cell r="E239" t="str">
            <v>Chaudfontaine</v>
          </cell>
          <cell r="F239" t="str">
            <v>Still</v>
          </cell>
          <cell r="G239" t="str">
            <v>PET</v>
          </cell>
          <cell r="H239" t="str">
            <v xml:space="preserve"> %</v>
          </cell>
          <cell r="I239" t="str">
            <v>6 x 1.5L</v>
          </cell>
          <cell r="J239" t="str">
            <v/>
          </cell>
          <cell r="K239">
            <v>6</v>
          </cell>
          <cell r="L239" t="str">
            <v>6% - 3%</v>
          </cell>
          <cell r="M239" t="str">
            <v>24</v>
          </cell>
          <cell r="N239" t="str">
            <v>M</v>
          </cell>
          <cell r="O239" t="str">
            <v>2</v>
          </cell>
          <cell r="P239">
            <v>1.5</v>
          </cell>
          <cell r="Q239" t="str">
            <v>5449000111654</v>
          </cell>
          <cell r="R239" t="str">
            <v>8.8 x 8.8 x 32.9</v>
          </cell>
          <cell r="S239">
            <v>1.496</v>
          </cell>
          <cell r="T239">
            <v>1.53</v>
          </cell>
          <cell r="U239">
            <v>0</v>
          </cell>
          <cell r="V239" t="str">
            <v>6 x 1.5L</v>
          </cell>
          <cell r="W239" t="str">
            <v>SHRINK</v>
          </cell>
          <cell r="X239" t="str">
            <v>5449000111685</v>
          </cell>
          <cell r="Y239" t="str">
            <v>26.4 x 17.6 x 32.9</v>
          </cell>
          <cell r="Z239">
            <v>8.9749999999999996</v>
          </cell>
          <cell r="AA239">
            <v>9.19</v>
          </cell>
          <cell r="AB239">
            <v>0</v>
          </cell>
          <cell r="AC239" t="str">
            <v>6 x 1.5L</v>
          </cell>
          <cell r="AD239" t="str">
            <v>SHRINKWRAPPED</v>
          </cell>
          <cell r="AE239" t="str">
            <v>5449000111685</v>
          </cell>
          <cell r="AF239" t="str">
            <v>26.4 x 17.6 x 32.9</v>
          </cell>
          <cell r="AG239">
            <v>8.9749999999999996</v>
          </cell>
          <cell r="AH239">
            <v>9.19</v>
          </cell>
          <cell r="AI239">
            <v>0</v>
          </cell>
          <cell r="AJ239">
            <v>28</v>
          </cell>
          <cell r="AK239">
            <v>4</v>
          </cell>
          <cell r="AL239">
            <v>112</v>
          </cell>
          <cell r="AM239">
            <v>1232</v>
          </cell>
          <cell r="AN239">
            <v>1056</v>
          </cell>
          <cell r="AO239">
            <v>1489</v>
          </cell>
          <cell r="AP239">
            <v>1005.2</v>
          </cell>
          <cell r="AQ239">
            <v>1063</v>
          </cell>
          <cell r="AR239">
            <v>2</v>
          </cell>
          <cell r="AS239">
            <v>0</v>
          </cell>
          <cell r="AT239" t="str">
            <v>CHEP</v>
          </cell>
          <cell r="AU239" t="str">
            <v>5449000949714</v>
          </cell>
          <cell r="AV239" t="str">
            <v/>
          </cell>
          <cell r="AW239" t="str">
            <v/>
          </cell>
          <cell r="AX239" t="str">
            <v/>
          </cell>
          <cell r="AY239" t="str">
            <v/>
          </cell>
          <cell r="AZ239" t="str">
            <v>CHDF</v>
          </cell>
          <cell r="BA239" t="str">
            <v/>
          </cell>
          <cell r="BB239" t="str">
            <v/>
          </cell>
          <cell r="BC239" t="str">
            <v/>
          </cell>
          <cell r="BD239" t="str">
            <v/>
          </cell>
          <cell r="BE239" t="str">
            <v>Belgium</v>
          </cell>
          <cell r="BF239" t="str">
            <v/>
          </cell>
          <cell r="BG239" t="str">
            <v/>
          </cell>
          <cell r="BH239" t="str">
            <v>22011011</v>
          </cell>
          <cell r="BI239" t="str">
            <v>BE</v>
          </cell>
          <cell r="BJ239" t="str">
            <v/>
          </cell>
          <cell r="BK239" t="str">
            <v>ZD</v>
          </cell>
          <cell r="BL239" t="str">
            <v>56</v>
          </cell>
          <cell r="BM239">
            <v>3.10695E-2</v>
          </cell>
        </row>
        <row r="240">
          <cell r="A240">
            <v>411181</v>
          </cell>
          <cell r="B240" t="str">
            <v>4884</v>
          </cell>
          <cell r="C240" t="str">
            <v>SPRITE PET 1.50LX4</v>
          </cell>
          <cell r="D240" t="str">
            <v>SPRITE PET 1.50LX4</v>
          </cell>
          <cell r="E240" t="str">
            <v>Sprite</v>
          </cell>
          <cell r="F240" t="str">
            <v/>
          </cell>
          <cell r="G240" t="str">
            <v>PET</v>
          </cell>
          <cell r="H240" t="str">
            <v xml:space="preserve"> %</v>
          </cell>
          <cell r="I240" t="str">
            <v>4 x 1.5L</v>
          </cell>
          <cell r="J240" t="str">
            <v/>
          </cell>
          <cell r="K240">
            <v>4</v>
          </cell>
          <cell r="L240" t="str">
            <v>6% - 3%</v>
          </cell>
          <cell r="M240" t="str">
            <v>6</v>
          </cell>
          <cell r="N240" t="str">
            <v>M</v>
          </cell>
          <cell r="O240" t="str">
            <v>0</v>
          </cell>
          <cell r="P240">
            <v>1.5</v>
          </cell>
          <cell r="Q240" t="str">
            <v>5449000012203</v>
          </cell>
          <cell r="R240" t="str">
            <v>9.48 x 9.48 x 31.3</v>
          </cell>
          <cell r="S240">
            <v>1.536</v>
          </cell>
          <cell r="T240">
            <v>1.58</v>
          </cell>
          <cell r="U240">
            <v>0</v>
          </cell>
          <cell r="V240" t="str">
            <v>4 x 1.5L</v>
          </cell>
          <cell r="W240" t="str">
            <v>SHRINK</v>
          </cell>
          <cell r="X240" t="str">
            <v>5449000019660</v>
          </cell>
          <cell r="Y240" t="str">
            <v>18.95 x 18.95 x 31.6</v>
          </cell>
          <cell r="Z240">
            <v>6.1420000000000003</v>
          </cell>
          <cell r="AA240">
            <v>6.33</v>
          </cell>
          <cell r="AB240">
            <v>0</v>
          </cell>
          <cell r="AC240" t="str">
            <v>4 x 1.5L</v>
          </cell>
          <cell r="AD240" t="str">
            <v>SHRINKWRAPPED</v>
          </cell>
          <cell r="AE240" t="str">
            <v>5449000019660</v>
          </cell>
          <cell r="AF240" t="str">
            <v>18.95 x 18.95 x 31.6</v>
          </cell>
          <cell r="AG240">
            <v>6.1420000000000003</v>
          </cell>
          <cell r="AH240">
            <v>6.33</v>
          </cell>
          <cell r="AI240">
            <v>0</v>
          </cell>
          <cell r="AJ240">
            <v>30</v>
          </cell>
          <cell r="AK240">
            <v>4</v>
          </cell>
          <cell r="AL240">
            <v>120</v>
          </cell>
          <cell r="AM240">
            <v>1200</v>
          </cell>
          <cell r="AN240">
            <v>1000</v>
          </cell>
          <cell r="AO240">
            <v>1435</v>
          </cell>
          <cell r="AP240">
            <v>737.04</v>
          </cell>
          <cell r="AQ240">
            <v>791</v>
          </cell>
          <cell r="AR240">
            <v>2</v>
          </cell>
          <cell r="AS240">
            <v>0</v>
          </cell>
          <cell r="AT240" t="str">
            <v>CHEP</v>
          </cell>
          <cell r="AU240" t="str">
            <v>5449000977717</v>
          </cell>
          <cell r="AV240" t="str">
            <v>ANT</v>
          </cell>
          <cell r="AW240" t="str">
            <v/>
          </cell>
          <cell r="AX240" t="str">
            <v/>
          </cell>
          <cell r="AY240" t="str">
            <v/>
          </cell>
          <cell r="AZ240" t="str">
            <v/>
          </cell>
          <cell r="BA240" t="str">
            <v/>
          </cell>
          <cell r="BB240" t="str">
            <v/>
          </cell>
          <cell r="BC240" t="str">
            <v/>
          </cell>
          <cell r="BD240" t="str">
            <v>DON</v>
          </cell>
          <cell r="BE240" t="str">
            <v>Belux</v>
          </cell>
          <cell r="BF240" t="str">
            <v/>
          </cell>
          <cell r="BG240" t="str">
            <v/>
          </cell>
          <cell r="BH240" t="str">
            <v>22021000</v>
          </cell>
          <cell r="BI240" t="str">
            <v>BE</v>
          </cell>
          <cell r="BJ240" t="str">
            <v/>
          </cell>
          <cell r="BK240" t="str">
            <v>ZD</v>
          </cell>
          <cell r="BL240" t="str">
            <v>56</v>
          </cell>
          <cell r="BM240">
            <v>3.9520000000000007E-2</v>
          </cell>
        </row>
        <row r="241">
          <cell r="A241">
            <v>411182</v>
          </cell>
          <cell r="B241" t="str">
            <v>4816</v>
          </cell>
          <cell r="C241" t="str">
            <v>SPRITE NO SUGAR PET 1.50LX4</v>
          </cell>
          <cell r="D241" t="str">
            <v>SPRITE NO SUGAR PET 1.50LX4</v>
          </cell>
          <cell r="E241" t="str">
            <v>Sprite</v>
          </cell>
          <cell r="F241" t="str">
            <v>No Sugar</v>
          </cell>
          <cell r="G241" t="str">
            <v>PET</v>
          </cell>
          <cell r="H241" t="str">
            <v xml:space="preserve"> %</v>
          </cell>
          <cell r="I241" t="str">
            <v>4 x 1.5L</v>
          </cell>
          <cell r="J241" t="str">
            <v/>
          </cell>
          <cell r="K241">
            <v>4</v>
          </cell>
          <cell r="L241" t="str">
            <v>6% - 3%</v>
          </cell>
          <cell r="M241" t="str">
            <v>6</v>
          </cell>
          <cell r="N241" t="str">
            <v>M</v>
          </cell>
          <cell r="O241" t="str">
            <v>0</v>
          </cell>
          <cell r="P241">
            <v>1.5</v>
          </cell>
          <cell r="Q241" t="str">
            <v>5449000110039</v>
          </cell>
          <cell r="R241" t="str">
            <v>9.48 x 9.48 x 31.3</v>
          </cell>
          <cell r="S241">
            <v>1.4970000000000001</v>
          </cell>
          <cell r="T241">
            <v>1.54</v>
          </cell>
          <cell r="U241">
            <v>0</v>
          </cell>
          <cell r="V241" t="str">
            <v>4 x 1.5L</v>
          </cell>
          <cell r="W241" t="str">
            <v>SHRINK</v>
          </cell>
          <cell r="X241" t="str">
            <v>5449000139320</v>
          </cell>
          <cell r="Y241" t="str">
            <v>18.95 x 18.95 x 31.6</v>
          </cell>
          <cell r="Z241">
            <v>5.9889999999999999</v>
          </cell>
          <cell r="AA241">
            <v>6.18</v>
          </cell>
          <cell r="AB241">
            <v>0</v>
          </cell>
          <cell r="AC241" t="str">
            <v>4 x 1.5L</v>
          </cell>
          <cell r="AD241" t="str">
            <v>SHRINKWRAPPED</v>
          </cell>
          <cell r="AE241" t="str">
            <v>5449000139320</v>
          </cell>
          <cell r="AF241" t="str">
            <v>18.95 x 18.95 x 31.6</v>
          </cell>
          <cell r="AG241">
            <v>5.9889999999999999</v>
          </cell>
          <cell r="AH241">
            <v>6.18</v>
          </cell>
          <cell r="AI241">
            <v>0</v>
          </cell>
          <cell r="AJ241">
            <v>30</v>
          </cell>
          <cell r="AK241">
            <v>4</v>
          </cell>
          <cell r="AL241">
            <v>120</v>
          </cell>
          <cell r="AM241">
            <v>1200</v>
          </cell>
          <cell r="AN241">
            <v>1000</v>
          </cell>
          <cell r="AO241">
            <v>1435</v>
          </cell>
          <cell r="AP241">
            <v>718.68</v>
          </cell>
          <cell r="AQ241">
            <v>773</v>
          </cell>
          <cell r="AR241">
            <v>2</v>
          </cell>
          <cell r="AS241">
            <v>0</v>
          </cell>
          <cell r="AT241" t="str">
            <v>CHEP</v>
          </cell>
          <cell r="AU241" t="str">
            <v>5449000977878</v>
          </cell>
          <cell r="AV241" t="str">
            <v>ANT</v>
          </cell>
          <cell r="AW241" t="str">
            <v/>
          </cell>
          <cell r="AX241" t="str">
            <v/>
          </cell>
          <cell r="AY241" t="str">
            <v/>
          </cell>
          <cell r="AZ241" t="str">
            <v/>
          </cell>
          <cell r="BA241" t="str">
            <v/>
          </cell>
          <cell r="BB241" t="str">
            <v/>
          </cell>
          <cell r="BC241" t="str">
            <v/>
          </cell>
          <cell r="BD241" t="str">
            <v>DON</v>
          </cell>
          <cell r="BE241" t="str">
            <v>Belux</v>
          </cell>
          <cell r="BF241" t="str">
            <v/>
          </cell>
          <cell r="BG241" t="str">
            <v/>
          </cell>
          <cell r="BH241" t="str">
            <v>22021000</v>
          </cell>
          <cell r="BI241" t="str">
            <v>BE</v>
          </cell>
          <cell r="BJ241" t="str">
            <v/>
          </cell>
          <cell r="BK241" t="str">
            <v>ZD</v>
          </cell>
          <cell r="BL241" t="str">
            <v>56</v>
          </cell>
          <cell r="BM241">
            <v>3.9520000000000007E-2</v>
          </cell>
        </row>
        <row r="242">
          <cell r="A242">
            <v>411183</v>
          </cell>
          <cell r="B242" t="str">
            <v>4579</v>
          </cell>
          <cell r="C242" t="str">
            <v>AQUARIUS DAILY ORANGE PET 1.50LX6</v>
          </cell>
          <cell r="D242" t="str">
            <v>AQUARIUS DAILY ORANGE PET 1.50LX6</v>
          </cell>
          <cell r="E242" t="str">
            <v>Aquarius</v>
          </cell>
          <cell r="F242" t="str">
            <v>Orange</v>
          </cell>
          <cell r="G242" t="str">
            <v>PET</v>
          </cell>
          <cell r="H242" t="str">
            <v xml:space="preserve"> %</v>
          </cell>
          <cell r="I242" t="str">
            <v>6 x 1.5L</v>
          </cell>
          <cell r="J242" t="str">
            <v/>
          </cell>
          <cell r="K242">
            <v>6</v>
          </cell>
          <cell r="L242" t="str">
            <v>6% - 3%</v>
          </cell>
          <cell r="M242" t="str">
            <v>9</v>
          </cell>
          <cell r="N242" t="str">
            <v>M</v>
          </cell>
          <cell r="O242" t="str">
            <v>6</v>
          </cell>
          <cell r="P242">
            <v>1.5</v>
          </cell>
          <cell r="Q242" t="str">
            <v>5449000133847</v>
          </cell>
          <cell r="R242" t="str">
            <v>8.77 x 8.77 x 32.85</v>
          </cell>
          <cell r="S242">
            <v>1.5429999999999999</v>
          </cell>
          <cell r="T242">
            <v>1.5840000000000001</v>
          </cell>
          <cell r="U242">
            <v>0</v>
          </cell>
          <cell r="V242" t="str">
            <v>6 x 1.5L</v>
          </cell>
          <cell r="W242" t="str">
            <v>SHRINK</v>
          </cell>
          <cell r="X242" t="str">
            <v>5449000133854</v>
          </cell>
          <cell r="Y242" t="str">
            <v>26.31 x 17.54 x 32.85</v>
          </cell>
          <cell r="Z242">
            <v>9.26</v>
          </cell>
          <cell r="AA242">
            <v>9.5060000000000002</v>
          </cell>
          <cell r="AB242">
            <v>0</v>
          </cell>
          <cell r="AC242" t="str">
            <v>6 x 1.5L</v>
          </cell>
          <cell r="AD242" t="str">
            <v>SHRINKWRAPPED</v>
          </cell>
          <cell r="AE242" t="str">
            <v>5449000133854</v>
          </cell>
          <cell r="AF242" t="str">
            <v>26.31 x 17.54 x 32.85</v>
          </cell>
          <cell r="AG242">
            <v>9.26</v>
          </cell>
          <cell r="AH242">
            <v>9.5060000000000002</v>
          </cell>
          <cell r="AI242">
            <v>0</v>
          </cell>
          <cell r="AJ242">
            <v>21</v>
          </cell>
          <cell r="AK242">
            <v>4</v>
          </cell>
          <cell r="AL242">
            <v>84</v>
          </cell>
          <cell r="AM242">
            <v>1227.8</v>
          </cell>
          <cell r="AN242">
            <v>800</v>
          </cell>
          <cell r="AO242">
            <v>1473</v>
          </cell>
          <cell r="AP242">
            <v>777.84</v>
          </cell>
          <cell r="AQ242">
            <v>824.57500000000005</v>
          </cell>
          <cell r="AR242">
            <v>1</v>
          </cell>
          <cell r="AS242">
            <v>0</v>
          </cell>
          <cell r="AT242" t="str">
            <v>EURO CHEP</v>
          </cell>
          <cell r="AU242" t="str">
            <v>5449000976345</v>
          </cell>
          <cell r="AV242" t="str">
            <v/>
          </cell>
          <cell r="AW242" t="str">
            <v/>
          </cell>
          <cell r="AX242" t="str">
            <v/>
          </cell>
          <cell r="AY242" t="str">
            <v/>
          </cell>
          <cell r="AZ242" t="str">
            <v/>
          </cell>
          <cell r="BA242" t="str">
            <v/>
          </cell>
          <cell r="BB242" t="str">
            <v/>
          </cell>
          <cell r="BC242" t="str">
            <v>CCEP Bilbao - Norbega (NBGA)</v>
          </cell>
          <cell r="BD242" t="str">
            <v/>
          </cell>
          <cell r="BE242" t="str">
            <v>Belux</v>
          </cell>
          <cell r="BF242" t="str">
            <v/>
          </cell>
          <cell r="BG242" t="str">
            <v>PSS-21379</v>
          </cell>
          <cell r="BH242" t="str">
            <v>22021000</v>
          </cell>
          <cell r="BI242" t="str">
            <v>ES</v>
          </cell>
          <cell r="BJ242" t="str">
            <v/>
          </cell>
          <cell r="BK242" t="str">
            <v>ZD</v>
          </cell>
          <cell r="BL242" t="str">
            <v>56</v>
          </cell>
          <cell r="BM242">
            <v>3.9438000000000001E-2</v>
          </cell>
        </row>
        <row r="243">
          <cell r="A243">
            <v>411184</v>
          </cell>
          <cell r="B243" t="str">
            <v>4767</v>
          </cell>
          <cell r="C243" t="str">
            <v>AQUARIUS DAILY RED PEACH PET 1.50LX6</v>
          </cell>
          <cell r="D243" t="str">
            <v>AQUARIUS DAILY RED PEACH PET 1.50LX6</v>
          </cell>
          <cell r="E243" t="str">
            <v>Aquarius</v>
          </cell>
          <cell r="F243" t="str">
            <v>Red Peach</v>
          </cell>
          <cell r="G243" t="str">
            <v>PET</v>
          </cell>
          <cell r="H243" t="str">
            <v xml:space="preserve"> %</v>
          </cell>
          <cell r="I243" t="str">
            <v>6 x 1.5L</v>
          </cell>
          <cell r="J243" t="str">
            <v/>
          </cell>
          <cell r="K243">
            <v>6</v>
          </cell>
          <cell r="L243" t="str">
            <v>6% - 3%</v>
          </cell>
          <cell r="M243" t="str">
            <v>9</v>
          </cell>
          <cell r="N243" t="str">
            <v>M</v>
          </cell>
          <cell r="O243" t="str">
            <v>6</v>
          </cell>
          <cell r="P243">
            <v>1.5</v>
          </cell>
          <cell r="Q243" t="str">
            <v>5449000144881</v>
          </cell>
          <cell r="R243" t="str">
            <v>8.77 x 8.77 x 32.85</v>
          </cell>
          <cell r="S243">
            <v>1.54</v>
          </cell>
          <cell r="T243">
            <v>1.581</v>
          </cell>
          <cell r="U243">
            <v>0</v>
          </cell>
          <cell r="V243" t="str">
            <v>6 x 1.5L</v>
          </cell>
          <cell r="W243" t="str">
            <v>SHRINK</v>
          </cell>
          <cell r="X243" t="str">
            <v>5449000144898</v>
          </cell>
          <cell r="Y243" t="str">
            <v>26.31 x 17.54 x 31.9</v>
          </cell>
          <cell r="Z243">
            <v>9.2420000000000009</v>
          </cell>
          <cell r="AA243">
            <v>9.4879999999999995</v>
          </cell>
          <cell r="AB243">
            <v>0</v>
          </cell>
          <cell r="AC243" t="str">
            <v>6 x 1.5L</v>
          </cell>
          <cell r="AD243" t="str">
            <v>SHRINKWRAPPED</v>
          </cell>
          <cell r="AE243" t="str">
            <v>5449000144898</v>
          </cell>
          <cell r="AF243" t="str">
            <v>26.31 x 17.54 x 31.9</v>
          </cell>
          <cell r="AG243">
            <v>9.2420000000000009</v>
          </cell>
          <cell r="AH243">
            <v>9.4879999999999995</v>
          </cell>
          <cell r="AI243">
            <v>0</v>
          </cell>
          <cell r="AJ243">
            <v>21</v>
          </cell>
          <cell r="AK243">
            <v>4</v>
          </cell>
          <cell r="AL243">
            <v>84</v>
          </cell>
          <cell r="AM243">
            <v>1227.8</v>
          </cell>
          <cell r="AN243">
            <v>800</v>
          </cell>
          <cell r="AO243">
            <v>1473</v>
          </cell>
          <cell r="AP243">
            <v>776.32799999999997</v>
          </cell>
          <cell r="AQ243">
            <v>823.06299999999999</v>
          </cell>
          <cell r="AR243">
            <v>1</v>
          </cell>
          <cell r="AS243">
            <v>0</v>
          </cell>
          <cell r="AT243" t="str">
            <v>EURO CHEP</v>
          </cell>
          <cell r="AU243" t="str">
            <v>5449000976352</v>
          </cell>
          <cell r="AV243" t="str">
            <v/>
          </cell>
          <cell r="AW243" t="str">
            <v/>
          </cell>
          <cell r="AX243" t="str">
            <v/>
          </cell>
          <cell r="AY243" t="str">
            <v/>
          </cell>
          <cell r="AZ243" t="str">
            <v/>
          </cell>
          <cell r="BA243" t="str">
            <v/>
          </cell>
          <cell r="BB243" t="str">
            <v/>
          </cell>
          <cell r="BC243" t="str">
            <v>Arop (AROP); Delifruits (DELI); CCEP Bilbao - Norbega (NBGA); Trianval (TRIA)</v>
          </cell>
          <cell r="BD243" t="str">
            <v/>
          </cell>
          <cell r="BE243" t="str">
            <v>Belux</v>
          </cell>
          <cell r="BF243" t="str">
            <v/>
          </cell>
          <cell r="BG243" t="str">
            <v>PSS-21379</v>
          </cell>
          <cell r="BH243" t="str">
            <v>22021000</v>
          </cell>
          <cell r="BI243" t="str">
            <v>ES</v>
          </cell>
          <cell r="BJ243" t="str">
            <v/>
          </cell>
          <cell r="BK243" t="str">
            <v>ZD</v>
          </cell>
          <cell r="BL243" t="str">
            <v>56</v>
          </cell>
          <cell r="BM243">
            <v>3.9438000000000001E-2</v>
          </cell>
        </row>
        <row r="244">
          <cell r="A244">
            <v>411271</v>
          </cell>
          <cell r="B244" t="str">
            <v>4600</v>
          </cell>
          <cell r="C244" t="str">
            <v>COCA-COLA PET 1.50LX6</v>
          </cell>
          <cell r="D244" t="str">
            <v>COCA-COLA PET 1.50LX6</v>
          </cell>
          <cell r="E244" t="str">
            <v>Coca-Cola</v>
          </cell>
          <cell r="F244" t="str">
            <v/>
          </cell>
          <cell r="G244" t="str">
            <v>PET</v>
          </cell>
          <cell r="H244" t="str">
            <v xml:space="preserve"> %</v>
          </cell>
          <cell r="I244" t="str">
            <v>6 x 1.5L</v>
          </cell>
          <cell r="J244" t="str">
            <v/>
          </cell>
          <cell r="K244">
            <v>6</v>
          </cell>
          <cell r="L244" t="str">
            <v>6% - 3%</v>
          </cell>
          <cell r="M244" t="str">
            <v>6</v>
          </cell>
          <cell r="N244" t="str">
            <v>M</v>
          </cell>
          <cell r="O244" t="str">
            <v>0</v>
          </cell>
          <cell r="P244">
            <v>1.5</v>
          </cell>
          <cell r="Q244" t="str">
            <v>5449000000439</v>
          </cell>
          <cell r="R244" t="str">
            <v>9.48 x 9.48 x 31.3</v>
          </cell>
          <cell r="S244">
            <v>1.5580000000000001</v>
          </cell>
          <cell r="T244">
            <v>1.6</v>
          </cell>
          <cell r="U244">
            <v>0</v>
          </cell>
          <cell r="V244" t="str">
            <v>6 x 1.5L</v>
          </cell>
          <cell r="W244" t="str">
            <v>SHRINK</v>
          </cell>
          <cell r="X244" t="str">
            <v>5449000050564</v>
          </cell>
          <cell r="Y244" t="str">
            <v>28.43 x 18.95 x 31.6</v>
          </cell>
          <cell r="Z244">
            <v>9.3469999999999995</v>
          </cell>
          <cell r="AA244">
            <v>9.6199999999999992</v>
          </cell>
          <cell r="AB244">
            <v>0</v>
          </cell>
          <cell r="AC244" t="str">
            <v>6 x 1.5L</v>
          </cell>
          <cell r="AD244" t="str">
            <v>SHRINKWRAPPED</v>
          </cell>
          <cell r="AE244" t="str">
            <v>5449000050564</v>
          </cell>
          <cell r="AF244" t="str">
            <v>28.43 x 18.95 x 31.6</v>
          </cell>
          <cell r="AG244">
            <v>9.3469999999999995</v>
          </cell>
          <cell r="AH244">
            <v>9.6199999999999992</v>
          </cell>
          <cell r="AI244">
            <v>0</v>
          </cell>
          <cell r="AJ244">
            <v>22</v>
          </cell>
          <cell r="AK244">
            <v>5</v>
          </cell>
          <cell r="AL244">
            <v>110</v>
          </cell>
          <cell r="AM244">
            <v>1200</v>
          </cell>
          <cell r="AN244">
            <v>1043</v>
          </cell>
          <cell r="AO244">
            <v>1754</v>
          </cell>
          <cell r="AP244">
            <v>1028.17</v>
          </cell>
          <cell r="AQ244">
            <v>1091</v>
          </cell>
          <cell r="AR244">
            <v>2</v>
          </cell>
          <cell r="AS244">
            <v>0</v>
          </cell>
          <cell r="AT244" t="str">
            <v>CHEP</v>
          </cell>
          <cell r="AU244" t="str">
            <v>5449000977595</v>
          </cell>
          <cell r="AV244" t="str">
            <v>ANT</v>
          </cell>
          <cell r="AW244" t="str">
            <v/>
          </cell>
          <cell r="AX244" t="str">
            <v/>
          </cell>
          <cell r="AY244" t="str">
            <v>DON</v>
          </cell>
          <cell r="AZ244" t="str">
            <v/>
          </cell>
          <cell r="BA244" t="str">
            <v/>
          </cell>
          <cell r="BB244" t="str">
            <v/>
          </cell>
          <cell r="BC244" t="str">
            <v/>
          </cell>
          <cell r="BD244" t="str">
            <v>DON</v>
          </cell>
          <cell r="BE244" t="str">
            <v>Belux</v>
          </cell>
          <cell r="BF244" t="str">
            <v/>
          </cell>
          <cell r="BG244" t="str">
            <v/>
          </cell>
          <cell r="BH244" t="str">
            <v>22021000</v>
          </cell>
          <cell r="BI244" t="str">
            <v>BE</v>
          </cell>
          <cell r="BJ244" t="str">
            <v/>
          </cell>
          <cell r="BK244" t="str">
            <v>ZD</v>
          </cell>
          <cell r="BL244" t="str">
            <v>56</v>
          </cell>
          <cell r="BM244">
            <v>3.9438000000000001E-2</v>
          </cell>
        </row>
        <row r="245">
          <cell r="A245">
            <v>411273</v>
          </cell>
          <cell r="B245" t="str">
            <v>4818</v>
          </cell>
          <cell r="C245" t="str">
            <v>COCA-COLA LIGHT PET 1.50LX6</v>
          </cell>
          <cell r="D245" t="str">
            <v>COCA-COLA LIGHT PET 1.5LX6</v>
          </cell>
          <cell r="E245" t="str">
            <v>Coca-Cola Light</v>
          </cell>
          <cell r="F245" t="str">
            <v/>
          </cell>
          <cell r="G245" t="str">
            <v>PET</v>
          </cell>
          <cell r="H245" t="str">
            <v xml:space="preserve"> %</v>
          </cell>
          <cell r="I245" t="str">
            <v>6 x 1.5L</v>
          </cell>
          <cell r="J245" t="str">
            <v/>
          </cell>
          <cell r="K245">
            <v>6</v>
          </cell>
          <cell r="L245" t="str">
            <v>6% - 3%</v>
          </cell>
          <cell r="M245" t="str">
            <v>6</v>
          </cell>
          <cell r="N245" t="str">
            <v>M</v>
          </cell>
          <cell r="O245" t="str">
            <v>0</v>
          </cell>
          <cell r="P245">
            <v>1.5</v>
          </cell>
          <cell r="Q245" t="str">
            <v>5449000050212</v>
          </cell>
          <cell r="R245" t="str">
            <v>9.48 x 9.48 x 31.3</v>
          </cell>
          <cell r="S245">
            <v>1.4970000000000001</v>
          </cell>
          <cell r="T245">
            <v>1.54</v>
          </cell>
          <cell r="U245">
            <v>0</v>
          </cell>
          <cell r="V245" t="str">
            <v>6 x 1.5L</v>
          </cell>
          <cell r="W245" t="str">
            <v>SHRINK</v>
          </cell>
          <cell r="X245" t="str">
            <v>5449000000484</v>
          </cell>
          <cell r="Y245" t="str">
            <v>28.43 x 18.95 x 31.6</v>
          </cell>
          <cell r="Z245">
            <v>8.9809999999999999</v>
          </cell>
          <cell r="AA245">
            <v>9.26</v>
          </cell>
          <cell r="AB245">
            <v>0</v>
          </cell>
          <cell r="AC245" t="str">
            <v>6 x 1.5L</v>
          </cell>
          <cell r="AD245" t="str">
            <v>SHRINKWRAPPED</v>
          </cell>
          <cell r="AE245" t="str">
            <v>5449000000484</v>
          </cell>
          <cell r="AF245" t="str">
            <v>28.43 x 18.95 x 31.6</v>
          </cell>
          <cell r="AG245">
            <v>8.9809999999999999</v>
          </cell>
          <cell r="AH245">
            <v>9.26</v>
          </cell>
          <cell r="AI245">
            <v>0</v>
          </cell>
          <cell r="AJ245">
            <v>22</v>
          </cell>
          <cell r="AK245">
            <v>5</v>
          </cell>
          <cell r="AL245">
            <v>110</v>
          </cell>
          <cell r="AM245">
            <v>1200</v>
          </cell>
          <cell r="AN245">
            <v>1043</v>
          </cell>
          <cell r="AO245">
            <v>1754</v>
          </cell>
          <cell r="AP245">
            <v>987.91</v>
          </cell>
          <cell r="AQ245">
            <v>1051</v>
          </cell>
          <cell r="AR245">
            <v>2</v>
          </cell>
          <cell r="AS245">
            <v>0</v>
          </cell>
          <cell r="AT245" t="str">
            <v>CHEP</v>
          </cell>
          <cell r="AU245" t="str">
            <v>5449000977632</v>
          </cell>
          <cell r="AV245" t="str">
            <v>ANT</v>
          </cell>
          <cell r="AW245" t="str">
            <v/>
          </cell>
          <cell r="AX245" t="str">
            <v/>
          </cell>
          <cell r="AY245" t="str">
            <v/>
          </cell>
          <cell r="AZ245" t="str">
            <v/>
          </cell>
          <cell r="BA245" t="str">
            <v/>
          </cell>
          <cell r="BB245" t="str">
            <v/>
          </cell>
          <cell r="BC245" t="str">
            <v/>
          </cell>
          <cell r="BD245" t="str">
            <v/>
          </cell>
          <cell r="BE245" t="str">
            <v>Belux</v>
          </cell>
          <cell r="BF245" t="str">
            <v/>
          </cell>
          <cell r="BG245" t="str">
            <v/>
          </cell>
          <cell r="BH245" t="str">
            <v>22021000</v>
          </cell>
          <cell r="BI245" t="str">
            <v>BE</v>
          </cell>
          <cell r="BJ245" t="str">
            <v/>
          </cell>
          <cell r="BK245" t="str">
            <v>ZD</v>
          </cell>
          <cell r="BL245" t="str">
            <v>56</v>
          </cell>
          <cell r="BM245">
            <v>3.9438000000000001E-2</v>
          </cell>
        </row>
        <row r="246">
          <cell r="A246">
            <v>411275</v>
          </cell>
          <cell r="B246" t="str">
            <v>4578</v>
          </cell>
          <cell r="C246" t="str">
            <v>COCA-COLA ZERO PET 1.50LX6</v>
          </cell>
          <cell r="D246" t="str">
            <v>COCA-COLA ZERO PET 1.50LX6</v>
          </cell>
          <cell r="E246" t="str">
            <v>Coca-Cola Zero</v>
          </cell>
          <cell r="F246" t="str">
            <v/>
          </cell>
          <cell r="G246" t="str">
            <v>PET</v>
          </cell>
          <cell r="H246" t="str">
            <v xml:space="preserve"> %</v>
          </cell>
          <cell r="I246" t="str">
            <v>6 x 1.5L</v>
          </cell>
          <cell r="J246" t="str">
            <v/>
          </cell>
          <cell r="K246">
            <v>6</v>
          </cell>
          <cell r="L246" t="str">
            <v>6% - 3%</v>
          </cell>
          <cell r="M246" t="str">
            <v>6</v>
          </cell>
          <cell r="N246" t="str">
            <v>M</v>
          </cell>
          <cell r="O246" t="str">
            <v>0</v>
          </cell>
          <cell r="P246">
            <v>1.5</v>
          </cell>
          <cell r="Q246" t="str">
            <v>5449000133335</v>
          </cell>
          <cell r="R246" t="str">
            <v>9.48 x 9.48 x 31.3</v>
          </cell>
          <cell r="S246">
            <v>1.4970000000000001</v>
          </cell>
          <cell r="T246">
            <v>1.54</v>
          </cell>
          <cell r="U246">
            <v>0</v>
          </cell>
          <cell r="V246" t="str">
            <v>6 x 1.5L</v>
          </cell>
          <cell r="W246" t="str">
            <v>SHRINK</v>
          </cell>
          <cell r="X246" t="str">
            <v>5449000134578</v>
          </cell>
          <cell r="Y246" t="str">
            <v>28.43 x 18.95 x 31.6</v>
          </cell>
          <cell r="Z246">
            <v>8.9819999999999993</v>
          </cell>
          <cell r="AA246">
            <v>9.26</v>
          </cell>
          <cell r="AB246">
            <v>0</v>
          </cell>
          <cell r="AC246" t="str">
            <v>6 x 1.5L</v>
          </cell>
          <cell r="AD246" t="str">
            <v>SHRINKWRAPPED</v>
          </cell>
          <cell r="AE246" t="str">
            <v>5449000134578</v>
          </cell>
          <cell r="AF246" t="str">
            <v>28.43 x 18.95 x 31.6</v>
          </cell>
          <cell r="AG246">
            <v>8.9819999999999993</v>
          </cell>
          <cell r="AH246">
            <v>9.26</v>
          </cell>
          <cell r="AI246">
            <v>0</v>
          </cell>
          <cell r="AJ246">
            <v>22</v>
          </cell>
          <cell r="AK246">
            <v>5</v>
          </cell>
          <cell r="AL246">
            <v>110</v>
          </cell>
          <cell r="AM246">
            <v>1200</v>
          </cell>
          <cell r="AN246">
            <v>1043</v>
          </cell>
          <cell r="AO246">
            <v>1754</v>
          </cell>
          <cell r="AP246">
            <v>988.02</v>
          </cell>
          <cell r="AQ246">
            <v>1051</v>
          </cell>
          <cell r="AR246">
            <v>2</v>
          </cell>
          <cell r="AS246">
            <v>0</v>
          </cell>
          <cell r="AT246" t="str">
            <v>CHEP</v>
          </cell>
          <cell r="AU246" t="str">
            <v>5449000977854</v>
          </cell>
          <cell r="AV246" t="str">
            <v>ANT</v>
          </cell>
          <cell r="AW246" t="str">
            <v/>
          </cell>
          <cell r="AX246" t="str">
            <v/>
          </cell>
          <cell r="AY246" t="str">
            <v>DON</v>
          </cell>
          <cell r="AZ246" t="str">
            <v/>
          </cell>
          <cell r="BA246" t="str">
            <v/>
          </cell>
          <cell r="BB246" t="str">
            <v/>
          </cell>
          <cell r="BC246" t="str">
            <v/>
          </cell>
          <cell r="BD246" t="str">
            <v>DON</v>
          </cell>
          <cell r="BE246" t="str">
            <v>Belux</v>
          </cell>
          <cell r="BF246" t="str">
            <v/>
          </cell>
          <cell r="BG246" t="str">
            <v/>
          </cell>
          <cell r="BH246" t="str">
            <v>22021000</v>
          </cell>
          <cell r="BI246" t="str">
            <v>BE</v>
          </cell>
          <cell r="BJ246" t="str">
            <v>Hibernated on 5400</v>
          </cell>
          <cell r="BK246" t="str">
            <v>ZD</v>
          </cell>
          <cell r="BL246" t="str">
            <v>56</v>
          </cell>
          <cell r="BM246">
            <v>3.9438000000000001E-2</v>
          </cell>
        </row>
        <row r="247">
          <cell r="A247">
            <v>411278</v>
          </cell>
          <cell r="B247" t="str">
            <v>5244</v>
          </cell>
          <cell r="C247" t="str">
            <v>FANTA ZERO ORANGE PET 1.50LX6</v>
          </cell>
          <cell r="D247" t="str">
            <v>FANTA ZERO ORANGE PET 1.50LX6</v>
          </cell>
          <cell r="E247" t="str">
            <v>Fanta</v>
          </cell>
          <cell r="F247" t="str">
            <v>Zero Orange</v>
          </cell>
          <cell r="G247" t="str">
            <v>PET</v>
          </cell>
          <cell r="H247" t="str">
            <v xml:space="preserve"> %</v>
          </cell>
          <cell r="I247" t="str">
            <v>6 x 1.5L</v>
          </cell>
          <cell r="J247" t="str">
            <v/>
          </cell>
          <cell r="K247">
            <v>6</v>
          </cell>
          <cell r="L247" t="str">
            <v>6% - 3%</v>
          </cell>
          <cell r="M247" t="str">
            <v>6</v>
          </cell>
          <cell r="N247" t="str">
            <v>M</v>
          </cell>
          <cell r="O247" t="str">
            <v>0</v>
          </cell>
          <cell r="P247">
            <v>1.5</v>
          </cell>
          <cell r="Q247" t="str">
            <v>5449000138026</v>
          </cell>
          <cell r="R247" t="str">
            <v>9.48 x 9.48 x 31.3</v>
          </cell>
          <cell r="S247">
            <v>1.5009999999999999</v>
          </cell>
          <cell r="T247">
            <v>1.54</v>
          </cell>
          <cell r="U247">
            <v>0</v>
          </cell>
          <cell r="V247" t="str">
            <v>6 x 1.5L</v>
          </cell>
          <cell r="W247" t="str">
            <v>SHRINK</v>
          </cell>
          <cell r="X247" t="str">
            <v>5449000070722</v>
          </cell>
          <cell r="Y247" t="str">
            <v>28.43 x 18.95 x 31.6</v>
          </cell>
          <cell r="Z247">
            <v>9.0050000000000008</v>
          </cell>
          <cell r="AA247">
            <v>9.2799999999999994</v>
          </cell>
          <cell r="AB247">
            <v>0</v>
          </cell>
          <cell r="AC247" t="str">
            <v>6 x 1.5L</v>
          </cell>
          <cell r="AD247" t="str">
            <v>SHRINKWRAPPED</v>
          </cell>
          <cell r="AE247" t="str">
            <v>5449000070722</v>
          </cell>
          <cell r="AF247" t="str">
            <v>28.43 x 18.95 x 31.6</v>
          </cell>
          <cell r="AG247">
            <v>9.0050000000000008</v>
          </cell>
          <cell r="AH247">
            <v>9.2799999999999994</v>
          </cell>
          <cell r="AI247">
            <v>0</v>
          </cell>
          <cell r="AJ247">
            <v>22</v>
          </cell>
          <cell r="AK247">
            <v>5</v>
          </cell>
          <cell r="AL247">
            <v>110</v>
          </cell>
          <cell r="AM247">
            <v>1200</v>
          </cell>
          <cell r="AN247">
            <v>1043</v>
          </cell>
          <cell r="AO247">
            <v>1754</v>
          </cell>
          <cell r="AP247">
            <v>990.55</v>
          </cell>
          <cell r="AQ247">
            <v>1054</v>
          </cell>
          <cell r="AR247">
            <v>2</v>
          </cell>
          <cell r="AS247">
            <v>0</v>
          </cell>
          <cell r="AT247" t="str">
            <v>CHEP</v>
          </cell>
          <cell r="AU247" t="str">
            <v>5449000977892</v>
          </cell>
          <cell r="AV247" t="str">
            <v>ANT</v>
          </cell>
          <cell r="AW247" t="str">
            <v/>
          </cell>
          <cell r="AX247" t="str">
            <v/>
          </cell>
          <cell r="AY247" t="str">
            <v/>
          </cell>
          <cell r="AZ247" t="str">
            <v/>
          </cell>
          <cell r="BA247" t="str">
            <v/>
          </cell>
          <cell r="BB247" t="str">
            <v/>
          </cell>
          <cell r="BC247" t="str">
            <v/>
          </cell>
          <cell r="BD247" t="str">
            <v/>
          </cell>
          <cell r="BE247" t="str">
            <v>Belux</v>
          </cell>
          <cell r="BF247" t="str">
            <v/>
          </cell>
          <cell r="BG247" t="str">
            <v>PSS-12358</v>
          </cell>
          <cell r="BH247" t="str">
            <v>22021000</v>
          </cell>
          <cell r="BI247" t="str">
            <v>BE</v>
          </cell>
          <cell r="BJ247" t="str">
            <v/>
          </cell>
          <cell r="BK247" t="str">
            <v>ZD</v>
          </cell>
          <cell r="BL247" t="str">
            <v>56</v>
          </cell>
          <cell r="BM247">
            <v>3.9348000000000001E-2</v>
          </cell>
        </row>
        <row r="248">
          <cell r="A248">
            <v>411280</v>
          </cell>
          <cell r="B248" t="str">
            <v>4706</v>
          </cell>
          <cell r="C248" t="str">
            <v>SPRITE PET 1.50LX6</v>
          </cell>
          <cell r="D248" t="str">
            <v>SPRITE PET 1.50LX6</v>
          </cell>
          <cell r="E248" t="str">
            <v>Sprite</v>
          </cell>
          <cell r="F248" t="str">
            <v/>
          </cell>
          <cell r="G248" t="str">
            <v>PET</v>
          </cell>
          <cell r="H248" t="str">
            <v xml:space="preserve"> %</v>
          </cell>
          <cell r="I248" t="str">
            <v>6 x 1.5L</v>
          </cell>
          <cell r="J248" t="str">
            <v/>
          </cell>
          <cell r="K248">
            <v>6</v>
          </cell>
          <cell r="L248" t="str">
            <v>6% - 3%</v>
          </cell>
          <cell r="M248" t="str">
            <v>6</v>
          </cell>
          <cell r="N248" t="str">
            <v>M</v>
          </cell>
          <cell r="O248" t="str">
            <v>0</v>
          </cell>
          <cell r="P248">
            <v>1.5</v>
          </cell>
          <cell r="Q248" t="str">
            <v>5449000012203</v>
          </cell>
          <cell r="R248" t="str">
            <v>9.48 x 9.48 x 31.3</v>
          </cell>
          <cell r="S248">
            <v>1.5349999999999999</v>
          </cell>
          <cell r="T248">
            <v>1.58</v>
          </cell>
          <cell r="U248">
            <v>0</v>
          </cell>
          <cell r="V248" t="str">
            <v>6 x 1.5L</v>
          </cell>
          <cell r="W248" t="str">
            <v>SHRINK</v>
          </cell>
          <cell r="X248" t="str">
            <v>5449000053534</v>
          </cell>
          <cell r="Y248" t="str">
            <v>28.43 x 18.95 x 31.6</v>
          </cell>
          <cell r="Z248">
            <v>9.2119999999999997</v>
          </cell>
          <cell r="AA248">
            <v>9.49</v>
          </cell>
          <cell r="AB248">
            <v>0</v>
          </cell>
          <cell r="AC248" t="str">
            <v>6 x 1.5L</v>
          </cell>
          <cell r="AD248" t="str">
            <v>SHRINKWRAPPED</v>
          </cell>
          <cell r="AE248" t="str">
            <v>5449000053534</v>
          </cell>
          <cell r="AF248" t="str">
            <v>28.43 x 18.95 x 31.6</v>
          </cell>
          <cell r="AG248">
            <v>9.2119999999999997</v>
          </cell>
          <cell r="AH248">
            <v>9.49</v>
          </cell>
          <cell r="AI248">
            <v>0</v>
          </cell>
          <cell r="AJ248">
            <v>22</v>
          </cell>
          <cell r="AK248">
            <v>5</v>
          </cell>
          <cell r="AL248">
            <v>110</v>
          </cell>
          <cell r="AM248">
            <v>1200</v>
          </cell>
          <cell r="AN248">
            <v>1043</v>
          </cell>
          <cell r="AO248">
            <v>1754</v>
          </cell>
          <cell r="AP248">
            <v>1013.32</v>
          </cell>
          <cell r="AQ248">
            <v>1076</v>
          </cell>
          <cell r="AR248">
            <v>2</v>
          </cell>
          <cell r="AS248">
            <v>0</v>
          </cell>
          <cell r="AT248" t="str">
            <v>CHEP</v>
          </cell>
          <cell r="AU248" t="str">
            <v>5449000929068</v>
          </cell>
          <cell r="AV248" t="str">
            <v>ANT</v>
          </cell>
          <cell r="AW248" t="str">
            <v/>
          </cell>
          <cell r="AX248" t="str">
            <v/>
          </cell>
          <cell r="AY248" t="str">
            <v/>
          </cell>
          <cell r="AZ248" t="str">
            <v/>
          </cell>
          <cell r="BA248" t="str">
            <v/>
          </cell>
          <cell r="BB248" t="str">
            <v/>
          </cell>
          <cell r="BC248" t="str">
            <v/>
          </cell>
          <cell r="BD248" t="str">
            <v>DON</v>
          </cell>
          <cell r="BE248" t="str">
            <v>Belux</v>
          </cell>
          <cell r="BF248" t="str">
            <v/>
          </cell>
          <cell r="BG248" t="str">
            <v>PSS-12363</v>
          </cell>
          <cell r="BH248" t="str">
            <v>22021000</v>
          </cell>
          <cell r="BI248" t="str">
            <v>BE</v>
          </cell>
          <cell r="BJ248" t="str">
            <v/>
          </cell>
          <cell r="BK248" t="str">
            <v>ZD</v>
          </cell>
          <cell r="BL248" t="str">
            <v>56</v>
          </cell>
          <cell r="BM248">
            <v>3.9520000000000007E-2</v>
          </cell>
        </row>
        <row r="249">
          <cell r="A249">
            <v>411281</v>
          </cell>
          <cell r="B249" t="str">
            <v>4886</v>
          </cell>
          <cell r="C249" t="str">
            <v>SPRITE NO SUGAR PET 1.50LX6</v>
          </cell>
          <cell r="D249" t="str">
            <v>SPRITE NO SUGAR PET 1.50LX6</v>
          </cell>
          <cell r="E249" t="str">
            <v>Sprite</v>
          </cell>
          <cell r="F249" t="str">
            <v>No Sugar</v>
          </cell>
          <cell r="G249" t="str">
            <v>PET</v>
          </cell>
          <cell r="H249" t="str">
            <v xml:space="preserve"> %</v>
          </cell>
          <cell r="I249" t="str">
            <v>6 x 1.5L</v>
          </cell>
          <cell r="J249" t="str">
            <v/>
          </cell>
          <cell r="K249">
            <v>6</v>
          </cell>
          <cell r="L249" t="str">
            <v>6% - 3%</v>
          </cell>
          <cell r="M249" t="str">
            <v>6</v>
          </cell>
          <cell r="N249" t="str">
            <v>M</v>
          </cell>
          <cell r="O249" t="str">
            <v>0</v>
          </cell>
          <cell r="P249">
            <v>1.5</v>
          </cell>
          <cell r="Q249" t="str">
            <v>5449000110039</v>
          </cell>
          <cell r="R249" t="str">
            <v>9.48 x 9.48 x 31.3</v>
          </cell>
          <cell r="S249">
            <v>1.4970000000000001</v>
          </cell>
          <cell r="T249">
            <v>1.54</v>
          </cell>
          <cell r="U249">
            <v>0</v>
          </cell>
          <cell r="V249" t="str">
            <v>6 x 1.5L</v>
          </cell>
          <cell r="W249" t="str">
            <v>SHRINK</v>
          </cell>
          <cell r="X249" t="str">
            <v>5449000130624</v>
          </cell>
          <cell r="Y249" t="str">
            <v>28.43 x 18.95 x 31.6</v>
          </cell>
          <cell r="Z249">
            <v>8.984</v>
          </cell>
          <cell r="AA249">
            <v>9.26</v>
          </cell>
          <cell r="AB249">
            <v>0</v>
          </cell>
          <cell r="AC249" t="str">
            <v>6 x 1.5L</v>
          </cell>
          <cell r="AD249" t="str">
            <v>SHRINKWRAPPED</v>
          </cell>
          <cell r="AE249" t="str">
            <v>5449000130624</v>
          </cell>
          <cell r="AF249" t="str">
            <v>28.43 x 18.95 x 31.6</v>
          </cell>
          <cell r="AG249">
            <v>8.984</v>
          </cell>
          <cell r="AH249">
            <v>9.26</v>
          </cell>
          <cell r="AI249">
            <v>0</v>
          </cell>
          <cell r="AJ249">
            <v>22</v>
          </cell>
          <cell r="AK249">
            <v>5</v>
          </cell>
          <cell r="AL249">
            <v>110</v>
          </cell>
          <cell r="AM249">
            <v>1200</v>
          </cell>
          <cell r="AN249">
            <v>1043</v>
          </cell>
          <cell r="AO249">
            <v>1754</v>
          </cell>
          <cell r="AP249">
            <v>988.24</v>
          </cell>
          <cell r="AQ249">
            <v>1051</v>
          </cell>
          <cell r="AR249">
            <v>2</v>
          </cell>
          <cell r="AS249">
            <v>0</v>
          </cell>
          <cell r="AT249" t="str">
            <v>CHEP</v>
          </cell>
          <cell r="AU249" t="str">
            <v>5449000929075</v>
          </cell>
          <cell r="AV249" t="str">
            <v>ANT</v>
          </cell>
          <cell r="AW249" t="str">
            <v/>
          </cell>
          <cell r="AX249" t="str">
            <v/>
          </cell>
          <cell r="AY249" t="str">
            <v/>
          </cell>
          <cell r="AZ249" t="str">
            <v/>
          </cell>
          <cell r="BA249" t="str">
            <v/>
          </cell>
          <cell r="BB249" t="str">
            <v/>
          </cell>
          <cell r="BC249" t="str">
            <v/>
          </cell>
          <cell r="BD249" t="str">
            <v/>
          </cell>
          <cell r="BE249" t="str">
            <v>Belux</v>
          </cell>
          <cell r="BF249" t="str">
            <v/>
          </cell>
          <cell r="BG249" t="str">
            <v>PSS-12357</v>
          </cell>
          <cell r="BH249" t="str">
            <v>22021000</v>
          </cell>
          <cell r="BI249" t="str">
            <v>BE</v>
          </cell>
          <cell r="BJ249" t="str">
            <v/>
          </cell>
          <cell r="BK249" t="str">
            <v>ZD</v>
          </cell>
          <cell r="BL249" t="str">
            <v>56</v>
          </cell>
          <cell r="BM249">
            <v>3.9520000000000007E-2</v>
          </cell>
        </row>
        <row r="250">
          <cell r="A250">
            <v>411282</v>
          </cell>
          <cell r="B250" t="str">
            <v>5122</v>
          </cell>
          <cell r="C250" t="str">
            <v>ROSPORT VIVA PET 1.50LX6</v>
          </cell>
          <cell r="D250" t="str">
            <v>ROSPORT VIVA PET 1.50LX6</v>
          </cell>
          <cell r="E250" t="str">
            <v>Rosport</v>
          </cell>
          <cell r="F250" t="str">
            <v>Viva</v>
          </cell>
          <cell r="G250" t="str">
            <v>PET</v>
          </cell>
          <cell r="H250" t="str">
            <v xml:space="preserve"> %</v>
          </cell>
          <cell r="I250" t="str">
            <v>6 x 1.5L</v>
          </cell>
          <cell r="J250" t="str">
            <v/>
          </cell>
          <cell r="K250">
            <v>6</v>
          </cell>
          <cell r="L250" t="str">
            <v>6% - 3%</v>
          </cell>
          <cell r="M250" t="str">
            <v>12</v>
          </cell>
          <cell r="N250" t="str">
            <v>M*</v>
          </cell>
          <cell r="O250" t="str">
            <v>0</v>
          </cell>
          <cell r="P250">
            <v>1.5</v>
          </cell>
          <cell r="Q250" t="str">
            <v>5450038030596</v>
          </cell>
          <cell r="R250" t="str">
            <v>8.7 x 8.7 x 33.7</v>
          </cell>
          <cell r="S250">
            <v>1.496</v>
          </cell>
          <cell r="T250">
            <v>1.53</v>
          </cell>
          <cell r="U250">
            <v>0</v>
          </cell>
          <cell r="V250" t="str">
            <v>6 x 1.5L</v>
          </cell>
          <cell r="W250" t="str">
            <v>SHRINK</v>
          </cell>
          <cell r="X250" t="str">
            <v>5450038030695</v>
          </cell>
          <cell r="Y250" t="str">
            <v>26.1 x 17.4 x 33.7</v>
          </cell>
          <cell r="Z250">
            <v>8.9749999999999996</v>
          </cell>
          <cell r="AA250">
            <v>9.32</v>
          </cell>
          <cell r="AB250">
            <v>0</v>
          </cell>
          <cell r="AC250" t="str">
            <v>6 x 1.5L</v>
          </cell>
          <cell r="AD250" t="str">
            <v>SHRINKWRAPPED</v>
          </cell>
          <cell r="AE250" t="str">
            <v>5450038030695</v>
          </cell>
          <cell r="AF250" t="str">
            <v>26.1 x 17.4 x 33.7</v>
          </cell>
          <cell r="AG250">
            <v>8.9749999999999996</v>
          </cell>
          <cell r="AH250">
            <v>9.32</v>
          </cell>
          <cell r="AI250">
            <v>0</v>
          </cell>
          <cell r="AJ250">
            <v>28</v>
          </cell>
          <cell r="AK250">
            <v>4</v>
          </cell>
          <cell r="AL250">
            <v>112</v>
          </cell>
          <cell r="AM250">
            <v>1218</v>
          </cell>
          <cell r="AN250">
            <v>1044</v>
          </cell>
          <cell r="AO250">
            <v>1510</v>
          </cell>
          <cell r="AP250">
            <v>1005.2</v>
          </cell>
          <cell r="AQ250">
            <v>1062</v>
          </cell>
          <cell r="AR250">
            <v>2</v>
          </cell>
          <cell r="AS250">
            <v>0</v>
          </cell>
          <cell r="AT250" t="str">
            <v>CHEP</v>
          </cell>
          <cell r="AU250" t="str">
            <v>5450038430693</v>
          </cell>
          <cell r="AV250" t="str">
            <v/>
          </cell>
          <cell r="AW250" t="str">
            <v/>
          </cell>
          <cell r="AX250" t="str">
            <v/>
          </cell>
          <cell r="AY250" t="str">
            <v/>
          </cell>
          <cell r="AZ250" t="str">
            <v/>
          </cell>
          <cell r="BA250" t="str">
            <v/>
          </cell>
          <cell r="BB250" t="str">
            <v/>
          </cell>
          <cell r="BC250" t="str">
            <v>Rosport (ROSP)</v>
          </cell>
          <cell r="BD250" t="str">
            <v/>
          </cell>
          <cell r="BE250" t="str">
            <v>Luxembourg</v>
          </cell>
          <cell r="BF250" t="str">
            <v/>
          </cell>
          <cell r="BG250" t="str">
            <v/>
          </cell>
          <cell r="BH250" t="str">
            <v>22011019</v>
          </cell>
          <cell r="BI250" t="str">
            <v>BE</v>
          </cell>
          <cell r="BJ250" t="str">
            <v/>
          </cell>
          <cell r="BK250" t="str">
            <v>ZD</v>
          </cell>
          <cell r="BL250" t="str">
            <v>56</v>
          </cell>
          <cell r="BM250">
            <v>4.2359000000000008E-2</v>
          </cell>
        </row>
        <row r="251">
          <cell r="A251">
            <v>411285</v>
          </cell>
          <cell r="B251" t="str">
            <v>4735</v>
          </cell>
          <cell r="C251" t="str">
            <v>CHAUDFONTAINE STILL PET 1.50LX8</v>
          </cell>
          <cell r="D251" t="str">
            <v>CHAUDFONTAINE STILL PET 1.50LX8</v>
          </cell>
          <cell r="E251" t="str">
            <v>Chaudfontaine</v>
          </cell>
          <cell r="F251" t="str">
            <v>Still</v>
          </cell>
          <cell r="G251" t="str">
            <v>PET</v>
          </cell>
          <cell r="H251" t="str">
            <v xml:space="preserve"> %</v>
          </cell>
          <cell r="I251" t="str">
            <v>8 x 1.5L</v>
          </cell>
          <cell r="J251" t="str">
            <v/>
          </cell>
          <cell r="K251">
            <v>8</v>
          </cell>
          <cell r="L251" t="str">
            <v>6% - 3%</v>
          </cell>
          <cell r="M251" t="str">
            <v>24</v>
          </cell>
          <cell r="N251" t="str">
            <v>M</v>
          </cell>
          <cell r="O251" t="str">
            <v>2</v>
          </cell>
          <cell r="P251">
            <v>1.5</v>
          </cell>
          <cell r="Q251" t="str">
            <v>5449000111654</v>
          </cell>
          <cell r="R251" t="str">
            <v>8.8 x 8.8 x 32.9</v>
          </cell>
          <cell r="S251">
            <v>1.496</v>
          </cell>
          <cell r="T251">
            <v>1.53</v>
          </cell>
          <cell r="U251">
            <v>0</v>
          </cell>
          <cell r="V251" t="str">
            <v>8 x 1.5L</v>
          </cell>
          <cell r="W251" t="str">
            <v>SHRINK</v>
          </cell>
          <cell r="X251" t="str">
            <v>5449000111661</v>
          </cell>
          <cell r="Y251" t="str">
            <v>35.2 x 17.6 x 32.9</v>
          </cell>
          <cell r="Z251">
            <v>11.965999999999999</v>
          </cell>
          <cell r="AA251">
            <v>12.26</v>
          </cell>
          <cell r="AB251">
            <v>0</v>
          </cell>
          <cell r="AC251" t="str">
            <v>8 x 1.5L</v>
          </cell>
          <cell r="AD251" t="str">
            <v>SHRINKWRAPPED</v>
          </cell>
          <cell r="AE251" t="str">
            <v>5449000111661</v>
          </cell>
          <cell r="AF251" t="str">
            <v>35.2 x 17.6 x 32.9</v>
          </cell>
          <cell r="AG251">
            <v>11.965999999999999</v>
          </cell>
          <cell r="AH251">
            <v>12.26</v>
          </cell>
          <cell r="AI251">
            <v>0</v>
          </cell>
          <cell r="AJ251">
            <v>17</v>
          </cell>
          <cell r="AK251">
            <v>4</v>
          </cell>
          <cell r="AL251">
            <v>68</v>
          </cell>
          <cell r="AM251">
            <v>1232</v>
          </cell>
          <cell r="AN251">
            <v>880</v>
          </cell>
          <cell r="AO251">
            <v>1471</v>
          </cell>
          <cell r="AP251">
            <v>813.68799999999999</v>
          </cell>
          <cell r="AQ251">
            <v>862</v>
          </cell>
          <cell r="AR251">
            <v>2</v>
          </cell>
          <cell r="AS251">
            <v>0</v>
          </cell>
          <cell r="AT251" t="str">
            <v>EURO CHEP</v>
          </cell>
          <cell r="AU251" t="str">
            <v>5449000976413</v>
          </cell>
          <cell r="AV251" t="str">
            <v/>
          </cell>
          <cell r="AW251" t="str">
            <v/>
          </cell>
          <cell r="AX251" t="str">
            <v/>
          </cell>
          <cell r="AY251" t="str">
            <v/>
          </cell>
          <cell r="AZ251" t="str">
            <v>CHDF</v>
          </cell>
          <cell r="BA251" t="str">
            <v/>
          </cell>
          <cell r="BB251" t="str">
            <v/>
          </cell>
          <cell r="BC251" t="str">
            <v/>
          </cell>
          <cell r="BD251" t="str">
            <v/>
          </cell>
          <cell r="BE251" t="str">
            <v>Belgium</v>
          </cell>
          <cell r="BF251" t="str">
            <v/>
          </cell>
          <cell r="BG251" t="str">
            <v/>
          </cell>
          <cell r="BH251" t="str">
            <v>22011011</v>
          </cell>
          <cell r="BI251" t="str">
            <v>BE</v>
          </cell>
          <cell r="BJ251" t="str">
            <v/>
          </cell>
          <cell r="BK251" t="str">
            <v>ZD</v>
          </cell>
          <cell r="BL251" t="str">
            <v>56</v>
          </cell>
          <cell r="BM251">
            <v>3.10695E-2</v>
          </cell>
        </row>
        <row r="252">
          <cell r="A252">
            <v>411292</v>
          </cell>
          <cell r="B252" t="str">
            <v>5040</v>
          </cell>
          <cell r="C252" t="str">
            <v>CHAUDFONTAINE STILL PET 1.00LX6</v>
          </cell>
          <cell r="D252" t="str">
            <v>CHAUDFONTAINE STILL PET 1.00LX6</v>
          </cell>
          <cell r="E252" t="str">
            <v>Chaudfontaine</v>
          </cell>
          <cell r="F252" t="str">
            <v>Still</v>
          </cell>
          <cell r="G252" t="str">
            <v>PET</v>
          </cell>
          <cell r="H252" t="str">
            <v xml:space="preserve"> %</v>
          </cell>
          <cell r="I252" t="str">
            <v>6 x 1L</v>
          </cell>
          <cell r="J252" t="str">
            <v/>
          </cell>
          <cell r="K252">
            <v>6</v>
          </cell>
          <cell r="L252" t="str">
            <v>6% - 3%</v>
          </cell>
          <cell r="M252" t="str">
            <v>24</v>
          </cell>
          <cell r="N252" t="str">
            <v>M</v>
          </cell>
          <cell r="O252" t="str">
            <v>2</v>
          </cell>
          <cell r="P252">
            <v>1</v>
          </cell>
          <cell r="Q252" t="str">
            <v>5449000113290</v>
          </cell>
          <cell r="R252" t="str">
            <v>8.1 x 8.1 x 26.9</v>
          </cell>
          <cell r="S252">
            <v>0.997</v>
          </cell>
          <cell r="T252">
            <v>1.03</v>
          </cell>
          <cell r="U252">
            <v>0</v>
          </cell>
          <cell r="V252" t="str">
            <v>6 x 1L</v>
          </cell>
          <cell r="W252" t="str">
            <v>SHRINK</v>
          </cell>
          <cell r="X252" t="str">
            <v>5449000002730</v>
          </cell>
          <cell r="Y252" t="str">
            <v>24.3 x 16.2 x 26.9</v>
          </cell>
          <cell r="Z252">
            <v>5.9829999999999997</v>
          </cell>
          <cell r="AA252">
            <v>6.18</v>
          </cell>
          <cell r="AB252">
            <v>0</v>
          </cell>
          <cell r="AC252" t="str">
            <v>6 x 1L</v>
          </cell>
          <cell r="AD252" t="str">
            <v>SHRINKWRAPPED</v>
          </cell>
          <cell r="AE252" t="str">
            <v>5449000002730</v>
          </cell>
          <cell r="AF252" t="str">
            <v>24.3 x 16.2 x 26.9</v>
          </cell>
          <cell r="AG252">
            <v>5.9829999999999997</v>
          </cell>
          <cell r="AH252">
            <v>6.18</v>
          </cell>
          <cell r="AI252">
            <v>0</v>
          </cell>
          <cell r="AJ252">
            <v>30</v>
          </cell>
          <cell r="AK252">
            <v>5</v>
          </cell>
          <cell r="AL252">
            <v>150</v>
          </cell>
          <cell r="AM252">
            <v>1215</v>
          </cell>
          <cell r="AN252">
            <v>1000</v>
          </cell>
          <cell r="AO252">
            <v>1521</v>
          </cell>
          <cell r="AP252">
            <v>897.45</v>
          </cell>
          <cell r="AQ252">
            <v>960</v>
          </cell>
          <cell r="AR252">
            <v>2</v>
          </cell>
          <cell r="AS252">
            <v>0</v>
          </cell>
          <cell r="AT252" t="str">
            <v>CHEP</v>
          </cell>
          <cell r="AU252" t="str">
            <v>5449000976468</v>
          </cell>
          <cell r="AV252" t="str">
            <v/>
          </cell>
          <cell r="AW252" t="str">
            <v/>
          </cell>
          <cell r="AX252" t="str">
            <v/>
          </cell>
          <cell r="AY252" t="str">
            <v/>
          </cell>
          <cell r="AZ252" t="str">
            <v>CHDF</v>
          </cell>
          <cell r="BA252" t="str">
            <v/>
          </cell>
          <cell r="BB252" t="str">
            <v/>
          </cell>
          <cell r="BC252" t="str">
            <v/>
          </cell>
          <cell r="BD252" t="str">
            <v/>
          </cell>
          <cell r="BE252" t="str">
            <v>Belgium</v>
          </cell>
          <cell r="BF252" t="str">
            <v/>
          </cell>
          <cell r="BG252" t="str">
            <v/>
          </cell>
          <cell r="BH252" t="str">
            <v>22011019</v>
          </cell>
          <cell r="BI252" t="str">
            <v>BE</v>
          </cell>
          <cell r="BJ252" t="str">
            <v/>
          </cell>
          <cell r="BK252" t="str">
            <v>ZD</v>
          </cell>
          <cell r="BL252" t="str">
            <v>56</v>
          </cell>
          <cell r="BM252">
            <v>3.0739000000000002E-2</v>
          </cell>
        </row>
        <row r="253">
          <cell r="A253">
            <v>411294</v>
          </cell>
          <cell r="B253" t="str">
            <v>4693</v>
          </cell>
          <cell r="C253" t="str">
            <v>COCA-COLA PET 1.00LX6</v>
          </cell>
          <cell r="D253" t="str">
            <v>COCA-COLA PET 1.00LX6</v>
          </cell>
          <cell r="E253" t="str">
            <v>Coca-Cola</v>
          </cell>
          <cell r="F253" t="str">
            <v/>
          </cell>
          <cell r="G253" t="str">
            <v>PET</v>
          </cell>
          <cell r="H253" t="str">
            <v xml:space="preserve"> %</v>
          </cell>
          <cell r="I253" t="str">
            <v>6 x 1L</v>
          </cell>
          <cell r="J253" t="str">
            <v/>
          </cell>
          <cell r="K253">
            <v>6</v>
          </cell>
          <cell r="L253" t="str">
            <v>6% - 3%</v>
          </cell>
          <cell r="M253" t="str">
            <v>6</v>
          </cell>
          <cell r="N253" t="str">
            <v>M</v>
          </cell>
          <cell r="O253" t="str">
            <v>0</v>
          </cell>
          <cell r="P253">
            <v>1</v>
          </cell>
          <cell r="Q253" t="str">
            <v>5449000054227</v>
          </cell>
          <cell r="R253" t="str">
            <v>8.4 x 8.4 x 27.4</v>
          </cell>
          <cell r="S253">
            <v>1.0389999999999999</v>
          </cell>
          <cell r="T253">
            <v>1.08</v>
          </cell>
          <cell r="U253">
            <v>0</v>
          </cell>
          <cell r="V253" t="str">
            <v>6 x 1L</v>
          </cell>
          <cell r="W253" t="str">
            <v>SHRINK</v>
          </cell>
          <cell r="X253" t="str">
            <v>5449000053060</v>
          </cell>
          <cell r="Y253" t="str">
            <v>25.2 x 16.8 x 27.7</v>
          </cell>
          <cell r="Z253">
            <v>6.2320000000000002</v>
          </cell>
          <cell r="AA253">
            <v>6.48</v>
          </cell>
          <cell r="AB253">
            <v>0</v>
          </cell>
          <cell r="AC253" t="str">
            <v>6 x 1L</v>
          </cell>
          <cell r="AD253" t="str">
            <v>SHRINKWRAPPED</v>
          </cell>
          <cell r="AE253" t="str">
            <v>5449000053060</v>
          </cell>
          <cell r="AF253" t="str">
            <v>25.2 x 16.8 x 27.7</v>
          </cell>
          <cell r="AG253">
            <v>6.2320000000000002</v>
          </cell>
          <cell r="AH253">
            <v>6.48</v>
          </cell>
          <cell r="AI253">
            <v>0</v>
          </cell>
          <cell r="AJ253">
            <v>28</v>
          </cell>
          <cell r="AK253">
            <v>5</v>
          </cell>
          <cell r="AL253">
            <v>140</v>
          </cell>
          <cell r="AM253">
            <v>1200</v>
          </cell>
          <cell r="AN253">
            <v>1008</v>
          </cell>
          <cell r="AO253">
            <v>1557</v>
          </cell>
          <cell r="AP253">
            <v>872.48</v>
          </cell>
          <cell r="AQ253">
            <v>938</v>
          </cell>
          <cell r="AR253">
            <v>2</v>
          </cell>
          <cell r="AS253">
            <v>0</v>
          </cell>
          <cell r="AT253" t="str">
            <v>CHEP</v>
          </cell>
          <cell r="AU253" t="str">
            <v>5449000977939</v>
          </cell>
          <cell r="AV253" t="str">
            <v>ANT</v>
          </cell>
          <cell r="AW253" t="str">
            <v/>
          </cell>
          <cell r="AX253" t="str">
            <v/>
          </cell>
          <cell r="AY253" t="str">
            <v/>
          </cell>
          <cell r="AZ253" t="str">
            <v/>
          </cell>
          <cell r="BA253" t="str">
            <v/>
          </cell>
          <cell r="BB253" t="str">
            <v/>
          </cell>
          <cell r="BC253" t="str">
            <v/>
          </cell>
          <cell r="BD253" t="str">
            <v/>
          </cell>
          <cell r="BE253" t="str">
            <v>Belux</v>
          </cell>
          <cell r="BF253" t="str">
            <v/>
          </cell>
          <cell r="BG253" t="str">
            <v/>
          </cell>
          <cell r="BH253" t="str">
            <v>22021000</v>
          </cell>
          <cell r="BI253" t="str">
            <v>BE</v>
          </cell>
          <cell r="BJ253" t="str">
            <v>Hibernated on 5400</v>
          </cell>
          <cell r="BK253" t="str">
            <v>ZD</v>
          </cell>
          <cell r="BL253" t="str">
            <v>56</v>
          </cell>
          <cell r="BM253">
            <v>3.2776666666666662E-2</v>
          </cell>
        </row>
        <row r="254">
          <cell r="A254">
            <v>411295</v>
          </cell>
          <cell r="B254" t="str">
            <v>4695</v>
          </cell>
          <cell r="C254" t="str">
            <v>COCA-COLA LIGHT PET 1.00LX6</v>
          </cell>
          <cell r="D254" t="str">
            <v>COCA-COLA LIGHT PET 1.00LX6</v>
          </cell>
          <cell r="E254" t="str">
            <v>Coca-Cola Light</v>
          </cell>
          <cell r="F254" t="str">
            <v/>
          </cell>
          <cell r="G254" t="str">
            <v>PET</v>
          </cell>
          <cell r="H254" t="str">
            <v xml:space="preserve"> %</v>
          </cell>
          <cell r="I254" t="str">
            <v>6 x 1L</v>
          </cell>
          <cell r="J254" t="str">
            <v/>
          </cell>
          <cell r="K254">
            <v>6</v>
          </cell>
          <cell r="L254" t="str">
            <v>6% - 3%</v>
          </cell>
          <cell r="M254" t="str">
            <v>6</v>
          </cell>
          <cell r="N254" t="str">
            <v>M</v>
          </cell>
          <cell r="O254" t="str">
            <v>0</v>
          </cell>
          <cell r="P254">
            <v>1</v>
          </cell>
          <cell r="Q254" t="str">
            <v>5449000016560</v>
          </cell>
          <cell r="R254" t="str">
            <v>8.4 x 8.4 x 27.4</v>
          </cell>
          <cell r="S254">
            <v>0.998</v>
          </cell>
          <cell r="T254">
            <v>1.03</v>
          </cell>
          <cell r="U254">
            <v>0</v>
          </cell>
          <cell r="V254" t="str">
            <v>6 x 1L</v>
          </cell>
          <cell r="W254" t="str">
            <v>SHRINK</v>
          </cell>
          <cell r="X254" t="str">
            <v>5449000055118</v>
          </cell>
          <cell r="Y254" t="str">
            <v>25.2 x 16.8 x 27.7</v>
          </cell>
          <cell r="Z254">
            <v>5.9870000000000001</v>
          </cell>
          <cell r="AA254">
            <v>6.22</v>
          </cell>
          <cell r="AB254">
            <v>0</v>
          </cell>
          <cell r="AC254" t="str">
            <v>6 x 1L</v>
          </cell>
          <cell r="AD254" t="str">
            <v>SHRINKWRAPPED</v>
          </cell>
          <cell r="AE254" t="str">
            <v>5449000055118</v>
          </cell>
          <cell r="AF254" t="str">
            <v>25.2 x 16.8 x 27.7</v>
          </cell>
          <cell r="AG254">
            <v>5.9870000000000001</v>
          </cell>
          <cell r="AH254">
            <v>6.22</v>
          </cell>
          <cell r="AI254">
            <v>0</v>
          </cell>
          <cell r="AJ254">
            <v>28</v>
          </cell>
          <cell r="AK254">
            <v>5</v>
          </cell>
          <cell r="AL254">
            <v>140</v>
          </cell>
          <cell r="AM254">
            <v>1200</v>
          </cell>
          <cell r="AN254">
            <v>1008</v>
          </cell>
          <cell r="AO254">
            <v>1557</v>
          </cell>
          <cell r="AP254">
            <v>838.18</v>
          </cell>
          <cell r="AQ254">
            <v>904</v>
          </cell>
          <cell r="AR254">
            <v>2</v>
          </cell>
          <cell r="AS254">
            <v>0</v>
          </cell>
          <cell r="AT254" t="str">
            <v>CHEP</v>
          </cell>
          <cell r="AU254" t="str">
            <v>5449000977946</v>
          </cell>
          <cell r="AV254" t="str">
            <v>ANT</v>
          </cell>
          <cell r="AW254" t="str">
            <v/>
          </cell>
          <cell r="AX254" t="str">
            <v/>
          </cell>
          <cell r="AY254" t="str">
            <v/>
          </cell>
          <cell r="AZ254" t="str">
            <v/>
          </cell>
          <cell r="BA254" t="str">
            <v/>
          </cell>
          <cell r="BB254" t="str">
            <v/>
          </cell>
          <cell r="BC254" t="str">
            <v/>
          </cell>
          <cell r="BD254" t="str">
            <v/>
          </cell>
          <cell r="BE254" t="str">
            <v>Belux</v>
          </cell>
          <cell r="BF254" t="str">
            <v>DF25511BE</v>
          </cell>
          <cell r="BG254" t="str">
            <v/>
          </cell>
          <cell r="BH254" t="str">
            <v>22021000</v>
          </cell>
          <cell r="BI254" t="str">
            <v>BE</v>
          </cell>
          <cell r="BJ254" t="str">
            <v/>
          </cell>
          <cell r="BK254" t="str">
            <v>ZD</v>
          </cell>
          <cell r="BL254" t="str">
            <v>56</v>
          </cell>
          <cell r="BM254">
            <v>3.2776666666666662E-2</v>
          </cell>
        </row>
        <row r="255">
          <cell r="A255">
            <v>411296</v>
          </cell>
          <cell r="B255" t="str">
            <v>4701</v>
          </cell>
          <cell r="C255" t="str">
            <v>COCA-COLA ZERO PET 1.00LX6</v>
          </cell>
          <cell r="D255" t="str">
            <v>COCA-COLA ZERO PET 1.00LX6</v>
          </cell>
          <cell r="E255" t="str">
            <v>Coca-Cola Zero</v>
          </cell>
          <cell r="F255" t="str">
            <v/>
          </cell>
          <cell r="G255" t="str">
            <v>PET</v>
          </cell>
          <cell r="H255" t="str">
            <v xml:space="preserve"> %</v>
          </cell>
          <cell r="I255" t="str">
            <v>6 x 1L</v>
          </cell>
          <cell r="J255" t="str">
            <v/>
          </cell>
          <cell r="K255">
            <v>6</v>
          </cell>
          <cell r="L255" t="str">
            <v>6% - 3%</v>
          </cell>
          <cell r="M255" t="str">
            <v>6</v>
          </cell>
          <cell r="N255" t="str">
            <v>M</v>
          </cell>
          <cell r="O255" t="str">
            <v>0</v>
          </cell>
          <cell r="P255">
            <v>1</v>
          </cell>
          <cell r="Q255" t="str">
            <v>5449000133328</v>
          </cell>
          <cell r="R255" t="str">
            <v>8.4 x 8.4 x 27.4</v>
          </cell>
          <cell r="S255">
            <v>0.998</v>
          </cell>
          <cell r="T255">
            <v>1.03</v>
          </cell>
          <cell r="U255">
            <v>0</v>
          </cell>
          <cell r="V255" t="str">
            <v>6 x 1L</v>
          </cell>
          <cell r="W255" t="str">
            <v>SHRINK</v>
          </cell>
          <cell r="X255" t="str">
            <v>5449000141187</v>
          </cell>
          <cell r="Y255" t="str">
            <v>25.2 x 16.8 x 27.7</v>
          </cell>
          <cell r="Z255">
            <v>5.9880000000000004</v>
          </cell>
          <cell r="AA255">
            <v>6.22</v>
          </cell>
          <cell r="AB255">
            <v>0</v>
          </cell>
          <cell r="AC255" t="str">
            <v>6 x 1L</v>
          </cell>
          <cell r="AD255" t="str">
            <v>SHRINKWRAPPED</v>
          </cell>
          <cell r="AE255" t="str">
            <v>5449000141187</v>
          </cell>
          <cell r="AF255" t="str">
            <v>25.2 x 16.8 x 27.7</v>
          </cell>
          <cell r="AG255">
            <v>5.9880000000000004</v>
          </cell>
          <cell r="AH255">
            <v>6.22</v>
          </cell>
          <cell r="AI255">
            <v>0</v>
          </cell>
          <cell r="AJ255">
            <v>28</v>
          </cell>
          <cell r="AK255">
            <v>5</v>
          </cell>
          <cell r="AL255">
            <v>140</v>
          </cell>
          <cell r="AM255">
            <v>1200</v>
          </cell>
          <cell r="AN255">
            <v>1008</v>
          </cell>
          <cell r="AO255">
            <v>1557</v>
          </cell>
          <cell r="AP255">
            <v>838.32</v>
          </cell>
          <cell r="AQ255">
            <v>904</v>
          </cell>
          <cell r="AR255">
            <v>2</v>
          </cell>
          <cell r="AS255">
            <v>0</v>
          </cell>
          <cell r="AT255" t="str">
            <v>CHEP</v>
          </cell>
          <cell r="AU255" t="str">
            <v>5449000977953</v>
          </cell>
          <cell r="AV255" t="str">
            <v>ANT</v>
          </cell>
          <cell r="AW255" t="str">
            <v/>
          </cell>
          <cell r="AX255" t="str">
            <v/>
          </cell>
          <cell r="AY255" t="str">
            <v/>
          </cell>
          <cell r="AZ255" t="str">
            <v/>
          </cell>
          <cell r="BA255" t="str">
            <v/>
          </cell>
          <cell r="BB255" t="str">
            <v/>
          </cell>
          <cell r="BC255" t="str">
            <v/>
          </cell>
          <cell r="BD255" t="str">
            <v/>
          </cell>
          <cell r="BE255" t="str">
            <v>Belux</v>
          </cell>
          <cell r="BF255" t="str">
            <v/>
          </cell>
          <cell r="BG255" t="str">
            <v/>
          </cell>
          <cell r="BH255" t="str">
            <v>22021000</v>
          </cell>
          <cell r="BI255" t="str">
            <v>BE</v>
          </cell>
          <cell r="BJ255" t="str">
            <v/>
          </cell>
          <cell r="BK255" t="str">
            <v>ZD</v>
          </cell>
          <cell r="BL255" t="str">
            <v>56</v>
          </cell>
          <cell r="BM255">
            <v>3.2776666666666662E-2</v>
          </cell>
        </row>
        <row r="256">
          <cell r="A256">
            <v>411301</v>
          </cell>
          <cell r="B256" t="str">
            <v>4776</v>
          </cell>
          <cell r="C256" t="str">
            <v>ROSPORT BLUE PET 1.00LX6</v>
          </cell>
          <cell r="D256" t="str">
            <v>ROSPORT BLUE PET 1.00LX6</v>
          </cell>
          <cell r="E256" t="str">
            <v>Rosport</v>
          </cell>
          <cell r="F256" t="str">
            <v>Blue</v>
          </cell>
          <cell r="G256" t="str">
            <v>PET</v>
          </cell>
          <cell r="H256" t="str">
            <v xml:space="preserve"> %</v>
          </cell>
          <cell r="I256" t="str">
            <v>6 x 1L</v>
          </cell>
          <cell r="J256" t="str">
            <v/>
          </cell>
          <cell r="K256">
            <v>6</v>
          </cell>
          <cell r="L256" t="str">
            <v>6% - 3%</v>
          </cell>
          <cell r="M256" t="str">
            <v>6</v>
          </cell>
          <cell r="N256" t="str">
            <v>M*</v>
          </cell>
          <cell r="O256" t="str">
            <v>0</v>
          </cell>
          <cell r="P256">
            <v>1</v>
          </cell>
          <cell r="Q256" t="str">
            <v>5450038020573</v>
          </cell>
          <cell r="R256" t="str">
            <v>8 x 8 x 31.2</v>
          </cell>
          <cell r="S256">
            <v>0.998</v>
          </cell>
          <cell r="T256">
            <v>1.04</v>
          </cell>
          <cell r="U256">
            <v>0</v>
          </cell>
          <cell r="V256" t="str">
            <v>6 x 1L</v>
          </cell>
          <cell r="W256" t="str">
            <v>SHRINK</v>
          </cell>
          <cell r="X256" t="str">
            <v>5450038020672</v>
          </cell>
          <cell r="Y256" t="str">
            <v>24 x 16 x 31.5</v>
          </cell>
          <cell r="Z256">
            <v>5.9880000000000004</v>
          </cell>
          <cell r="AA256">
            <v>6.3</v>
          </cell>
          <cell r="AB256">
            <v>0</v>
          </cell>
          <cell r="AC256" t="str">
            <v>6 x 1L</v>
          </cell>
          <cell r="AD256" t="str">
            <v>SHRINKWRAPPED</v>
          </cell>
          <cell r="AE256" t="str">
            <v>5450038020672</v>
          </cell>
          <cell r="AF256" t="str">
            <v>24 x 16 x 31.5</v>
          </cell>
          <cell r="AG256">
            <v>5.9880000000000004</v>
          </cell>
          <cell r="AH256">
            <v>6.3</v>
          </cell>
          <cell r="AI256">
            <v>0</v>
          </cell>
          <cell r="AJ256">
            <v>28</v>
          </cell>
          <cell r="AK256">
            <v>5</v>
          </cell>
          <cell r="AL256">
            <v>140</v>
          </cell>
          <cell r="AM256">
            <v>1200</v>
          </cell>
          <cell r="AN256">
            <v>1000</v>
          </cell>
          <cell r="AO256">
            <v>1741</v>
          </cell>
          <cell r="AP256">
            <v>838.32</v>
          </cell>
          <cell r="AQ256">
            <v>903</v>
          </cell>
          <cell r="AR256">
            <v>2</v>
          </cell>
          <cell r="AS256">
            <v>0</v>
          </cell>
          <cell r="AT256" t="str">
            <v>CHEP</v>
          </cell>
          <cell r="AU256" t="str">
            <v>5450038420670</v>
          </cell>
          <cell r="AV256" t="str">
            <v/>
          </cell>
          <cell r="AW256" t="str">
            <v/>
          </cell>
          <cell r="AX256" t="str">
            <v/>
          </cell>
          <cell r="AY256" t="str">
            <v/>
          </cell>
          <cell r="AZ256" t="str">
            <v/>
          </cell>
          <cell r="BA256" t="str">
            <v/>
          </cell>
          <cell r="BB256" t="str">
            <v/>
          </cell>
          <cell r="BC256" t="str">
            <v>Rosport (ROSP)</v>
          </cell>
          <cell r="BD256" t="str">
            <v/>
          </cell>
          <cell r="BE256" t="str">
            <v>Luxembourg</v>
          </cell>
          <cell r="BF256" t="str">
            <v/>
          </cell>
          <cell r="BG256" t="str">
            <v/>
          </cell>
          <cell r="BH256" t="str">
            <v>22011019</v>
          </cell>
          <cell r="BI256" t="str">
            <v>BE</v>
          </cell>
          <cell r="BJ256" t="str">
            <v/>
          </cell>
          <cell r="BK256" t="str">
            <v>ZD</v>
          </cell>
          <cell r="BL256" t="str">
            <v>56</v>
          </cell>
          <cell r="BM256">
            <v>2.1362000000000003E-2</v>
          </cell>
        </row>
        <row r="257">
          <cell r="A257">
            <v>411303</v>
          </cell>
          <cell r="B257" t="str">
            <v>5178</v>
          </cell>
          <cell r="C257" t="str">
            <v>ROSPORT VIVA PET 1.00LX6</v>
          </cell>
          <cell r="D257" t="str">
            <v>ROSPORT VIVA PET 1.00LX6</v>
          </cell>
          <cell r="E257" t="str">
            <v>Rosport</v>
          </cell>
          <cell r="F257" t="str">
            <v>Viva</v>
          </cell>
          <cell r="G257" t="str">
            <v>PET</v>
          </cell>
          <cell r="H257" t="str">
            <v xml:space="preserve"> %</v>
          </cell>
          <cell r="I257" t="str">
            <v>6 x 1L</v>
          </cell>
          <cell r="J257" t="str">
            <v/>
          </cell>
          <cell r="K257">
            <v>6</v>
          </cell>
          <cell r="L257" t="str">
            <v>6% - 3%</v>
          </cell>
          <cell r="M257" t="str">
            <v>12</v>
          </cell>
          <cell r="N257" t="str">
            <v>M*</v>
          </cell>
          <cell r="O257" t="str">
            <v>0</v>
          </cell>
          <cell r="P257">
            <v>1</v>
          </cell>
          <cell r="Q257" t="str">
            <v>5450038030572</v>
          </cell>
          <cell r="R257" t="str">
            <v>8 x 8 x 27.2</v>
          </cell>
          <cell r="S257">
            <v>0.997</v>
          </cell>
          <cell r="T257">
            <v>1.03</v>
          </cell>
          <cell r="U257">
            <v>0</v>
          </cell>
          <cell r="V257" t="str">
            <v>6 x 1L</v>
          </cell>
          <cell r="W257" t="str">
            <v>SHRINK</v>
          </cell>
          <cell r="X257" t="str">
            <v>5450038030671</v>
          </cell>
          <cell r="Y257" t="str">
            <v>24 x 16 x 27.2</v>
          </cell>
          <cell r="Z257">
            <v>5.9829999999999997</v>
          </cell>
          <cell r="AA257">
            <v>6.28</v>
          </cell>
          <cell r="AB257">
            <v>0</v>
          </cell>
          <cell r="AC257" t="str">
            <v>6 x 1L</v>
          </cell>
          <cell r="AD257" t="str">
            <v>SHRINKWRAPPED</v>
          </cell>
          <cell r="AE257" t="str">
            <v>5450038030671</v>
          </cell>
          <cell r="AF257" t="str">
            <v>24 x 16 x 27.2</v>
          </cell>
          <cell r="AG257">
            <v>5.9829999999999997</v>
          </cell>
          <cell r="AH257">
            <v>6.28</v>
          </cell>
          <cell r="AI257">
            <v>0</v>
          </cell>
          <cell r="AJ257">
            <v>28</v>
          </cell>
          <cell r="AK257">
            <v>5</v>
          </cell>
          <cell r="AL257">
            <v>140</v>
          </cell>
          <cell r="AM257">
            <v>1200</v>
          </cell>
          <cell r="AN257">
            <v>1000</v>
          </cell>
          <cell r="AO257">
            <v>1531</v>
          </cell>
          <cell r="AP257">
            <v>837.62</v>
          </cell>
          <cell r="AQ257">
            <v>900</v>
          </cell>
          <cell r="AR257">
            <v>2</v>
          </cell>
          <cell r="AS257">
            <v>0</v>
          </cell>
          <cell r="AT257" t="str">
            <v>CHEP</v>
          </cell>
          <cell r="AU257" t="str">
            <v>5450038430679</v>
          </cell>
          <cell r="AV257" t="str">
            <v/>
          </cell>
          <cell r="AW257" t="str">
            <v/>
          </cell>
          <cell r="AX257" t="str">
            <v/>
          </cell>
          <cell r="AY257" t="str">
            <v/>
          </cell>
          <cell r="AZ257" t="str">
            <v/>
          </cell>
          <cell r="BA257" t="str">
            <v/>
          </cell>
          <cell r="BB257" t="str">
            <v/>
          </cell>
          <cell r="BC257" t="str">
            <v>Rosport (ROSP)</v>
          </cell>
          <cell r="BD257" t="str">
            <v/>
          </cell>
          <cell r="BE257" t="str">
            <v>Luxembourg</v>
          </cell>
          <cell r="BF257" t="str">
            <v/>
          </cell>
          <cell r="BG257" t="str">
            <v/>
          </cell>
          <cell r="BH257" t="str">
            <v>22011019</v>
          </cell>
          <cell r="BI257" t="str">
            <v>BE</v>
          </cell>
          <cell r="BJ257" t="str">
            <v/>
          </cell>
          <cell r="BK257" t="str">
            <v>ZD</v>
          </cell>
          <cell r="BL257" t="str">
            <v>56</v>
          </cell>
          <cell r="BM257">
            <v>2.1362000000000003E-2</v>
          </cell>
        </row>
        <row r="258">
          <cell r="A258">
            <v>411304</v>
          </cell>
          <cell r="B258" t="str">
            <v>4808</v>
          </cell>
          <cell r="C258" t="str">
            <v>CHAUDFONTAINE LIGHT SPARKLING GLAS 1.00LX6</v>
          </cell>
          <cell r="D258" t="str">
            <v>CHAUDFONTAINE LIGHT PETILLANT VERRE 1.00LX6</v>
          </cell>
          <cell r="E258" t="str">
            <v>Chaudfontaine</v>
          </cell>
          <cell r="F258" t="str">
            <v>Light Sparkling</v>
          </cell>
          <cell r="G258" t="str">
            <v>REF. GLASS</v>
          </cell>
          <cell r="H258" t="str">
            <v xml:space="preserve"> %</v>
          </cell>
          <cell r="I258" t="str">
            <v>6 x 1L</v>
          </cell>
          <cell r="J258" t="str">
            <v/>
          </cell>
          <cell r="K258">
            <v>6</v>
          </cell>
          <cell r="L258" t="str">
            <v>6% - 3%</v>
          </cell>
          <cell r="M258" t="str">
            <v>24</v>
          </cell>
          <cell r="N258" t="str">
            <v>M</v>
          </cell>
          <cell r="O258" t="str">
            <v>2</v>
          </cell>
          <cell r="P258">
            <v>1</v>
          </cell>
          <cell r="Q258" t="str">
            <v>5449000090058</v>
          </cell>
          <cell r="R258" t="str">
            <v>8.64 x 8.64 x 31.4</v>
          </cell>
          <cell r="S258">
            <v>0.997</v>
          </cell>
          <cell r="T258">
            <v>1.77</v>
          </cell>
          <cell r="U258">
            <v>0.2</v>
          </cell>
          <cell r="V258" t="str">
            <v>6 x 1L</v>
          </cell>
          <cell r="W258" t="str">
            <v>CASE</v>
          </cell>
          <cell r="X258" t="str">
            <v>5449000139498</v>
          </cell>
          <cell r="Y258" t="str">
            <v>29.8 x 19.8 x 37.5</v>
          </cell>
          <cell r="Z258">
            <v>5.9829999999999997</v>
          </cell>
          <cell r="AA258">
            <v>11.93</v>
          </cell>
          <cell r="AB258">
            <v>3.5</v>
          </cell>
          <cell r="AC258" t="str">
            <v>6 x 1L</v>
          </cell>
          <cell r="AD258" t="str">
            <v>CASE</v>
          </cell>
          <cell r="AE258" t="str">
            <v>5449000139498</v>
          </cell>
          <cell r="AF258" t="str">
            <v>29.8 x 19.8 x 37.5</v>
          </cell>
          <cell r="AG258">
            <v>5.9829999999999997</v>
          </cell>
          <cell r="AH258">
            <v>11.93</v>
          </cell>
          <cell r="AI258">
            <v>3.5</v>
          </cell>
          <cell r="AJ258">
            <v>20</v>
          </cell>
          <cell r="AK258">
            <v>4</v>
          </cell>
          <cell r="AL258">
            <v>80</v>
          </cell>
          <cell r="AM258">
            <v>1200</v>
          </cell>
          <cell r="AN258">
            <v>1000</v>
          </cell>
          <cell r="AO258">
            <v>1663</v>
          </cell>
          <cell r="AP258">
            <v>478.64</v>
          </cell>
          <cell r="AQ258">
            <v>984</v>
          </cell>
          <cell r="AR258">
            <v>3</v>
          </cell>
          <cell r="AS258">
            <v>280</v>
          </cell>
          <cell r="AT258" t="str">
            <v>CHEP</v>
          </cell>
          <cell r="AU258" t="str">
            <v>5449000976444</v>
          </cell>
          <cell r="AV258" t="str">
            <v/>
          </cell>
          <cell r="AW258" t="str">
            <v/>
          </cell>
          <cell r="AX258" t="str">
            <v/>
          </cell>
          <cell r="AY258" t="str">
            <v/>
          </cell>
          <cell r="AZ258" t="str">
            <v>CHDF</v>
          </cell>
          <cell r="BA258" t="str">
            <v/>
          </cell>
          <cell r="BB258" t="str">
            <v/>
          </cell>
          <cell r="BC258" t="str">
            <v/>
          </cell>
          <cell r="BD258" t="str">
            <v/>
          </cell>
          <cell r="BE258" t="str">
            <v>Belgium</v>
          </cell>
          <cell r="BF258" t="str">
            <v/>
          </cell>
          <cell r="BG258" t="str">
            <v/>
          </cell>
          <cell r="BH258" t="str">
            <v>22011019</v>
          </cell>
          <cell r="BI258" t="str">
            <v>BE</v>
          </cell>
          <cell r="BJ258" t="str">
            <v/>
          </cell>
          <cell r="BK258" t="str">
            <v>ZD</v>
          </cell>
          <cell r="BL258" t="str">
            <v>56</v>
          </cell>
          <cell r="BM258" t="str">
            <v/>
          </cell>
        </row>
        <row r="259">
          <cell r="A259">
            <v>411305</v>
          </cell>
          <cell r="B259" t="str">
            <v>5116</v>
          </cell>
          <cell r="C259" t="str">
            <v>CHAUDFONTAINE SPARKLING GLAS 1.00LX6</v>
          </cell>
          <cell r="D259" t="str">
            <v>CHAUDFONTAINE PETILLANT VERRE 1.00LX6</v>
          </cell>
          <cell r="E259" t="str">
            <v>Chaudfontaine</v>
          </cell>
          <cell r="F259" t="str">
            <v>Sparkling</v>
          </cell>
          <cell r="G259" t="str">
            <v>REF. GLASS</v>
          </cell>
          <cell r="H259" t="str">
            <v xml:space="preserve"> %</v>
          </cell>
          <cell r="I259" t="str">
            <v>6 x 1L</v>
          </cell>
          <cell r="J259" t="str">
            <v/>
          </cell>
          <cell r="K259">
            <v>6</v>
          </cell>
          <cell r="L259" t="str">
            <v>6% - 3%</v>
          </cell>
          <cell r="M259" t="str">
            <v>24</v>
          </cell>
          <cell r="N259" t="str">
            <v>M</v>
          </cell>
          <cell r="O259" t="str">
            <v>2</v>
          </cell>
          <cell r="P259">
            <v>1</v>
          </cell>
          <cell r="Q259" t="str">
            <v>5449000113368</v>
          </cell>
          <cell r="R259" t="str">
            <v>8.64 x 8.64 x 31.4</v>
          </cell>
          <cell r="S259">
            <v>0.997</v>
          </cell>
          <cell r="T259">
            <v>1.77</v>
          </cell>
          <cell r="U259">
            <v>0.2</v>
          </cell>
          <cell r="V259" t="str">
            <v>6 x 1L</v>
          </cell>
          <cell r="W259" t="str">
            <v>CASE</v>
          </cell>
          <cell r="X259" t="str">
            <v>5449000127730</v>
          </cell>
          <cell r="Y259" t="str">
            <v>29.8 x 19.8 x 37.5</v>
          </cell>
          <cell r="Z259">
            <v>5.9829999999999997</v>
          </cell>
          <cell r="AA259">
            <v>11.93</v>
          </cell>
          <cell r="AB259">
            <v>3.5</v>
          </cell>
          <cell r="AC259" t="str">
            <v>6 x 1L</v>
          </cell>
          <cell r="AD259" t="str">
            <v>CASE</v>
          </cell>
          <cell r="AE259" t="str">
            <v>5449000127730</v>
          </cell>
          <cell r="AF259" t="str">
            <v>29.8 x 19.8 x 37.5</v>
          </cell>
          <cell r="AG259">
            <v>5.9829999999999997</v>
          </cell>
          <cell r="AH259">
            <v>11.93</v>
          </cell>
          <cell r="AI259">
            <v>3.5</v>
          </cell>
          <cell r="AJ259">
            <v>20</v>
          </cell>
          <cell r="AK259">
            <v>4</v>
          </cell>
          <cell r="AL259">
            <v>80</v>
          </cell>
          <cell r="AM259">
            <v>1200</v>
          </cell>
          <cell r="AN259">
            <v>1000</v>
          </cell>
          <cell r="AO259">
            <v>1663</v>
          </cell>
          <cell r="AP259">
            <v>478.64</v>
          </cell>
          <cell r="AQ259">
            <v>984</v>
          </cell>
          <cell r="AR259">
            <v>3</v>
          </cell>
          <cell r="AS259">
            <v>280</v>
          </cell>
          <cell r="AT259" t="str">
            <v>CHEP</v>
          </cell>
          <cell r="AU259" t="str">
            <v>5449000976437</v>
          </cell>
          <cell r="AV259" t="str">
            <v/>
          </cell>
          <cell r="AW259" t="str">
            <v/>
          </cell>
          <cell r="AX259" t="str">
            <v/>
          </cell>
          <cell r="AY259" t="str">
            <v/>
          </cell>
          <cell r="AZ259" t="str">
            <v>CHDF</v>
          </cell>
          <cell r="BA259" t="str">
            <v/>
          </cell>
          <cell r="BB259" t="str">
            <v/>
          </cell>
          <cell r="BC259" t="str">
            <v/>
          </cell>
          <cell r="BD259" t="str">
            <v/>
          </cell>
          <cell r="BE259" t="str">
            <v>Belgium</v>
          </cell>
          <cell r="BF259" t="str">
            <v/>
          </cell>
          <cell r="BG259" t="str">
            <v/>
          </cell>
          <cell r="BH259" t="str">
            <v>22011019</v>
          </cell>
          <cell r="BI259" t="str">
            <v>BE</v>
          </cell>
          <cell r="BJ259" t="str">
            <v/>
          </cell>
          <cell r="BK259" t="str">
            <v>ZD</v>
          </cell>
          <cell r="BL259" t="str">
            <v>56</v>
          </cell>
          <cell r="BM259" t="str">
            <v/>
          </cell>
        </row>
        <row r="260">
          <cell r="A260">
            <v>411306</v>
          </cell>
          <cell r="B260" t="str">
            <v>5117</v>
          </cell>
          <cell r="C260" t="str">
            <v>CHAUDFONTAINE STILL GLAS 1.00LX6</v>
          </cell>
          <cell r="D260" t="str">
            <v>CHAUDFONTAINE STILL VERRE 1.00LX6</v>
          </cell>
          <cell r="E260" t="str">
            <v>Chaudfontaine</v>
          </cell>
          <cell r="F260" t="str">
            <v>Still</v>
          </cell>
          <cell r="G260" t="str">
            <v>REF. GLASS</v>
          </cell>
          <cell r="H260" t="str">
            <v xml:space="preserve"> %</v>
          </cell>
          <cell r="I260" t="str">
            <v>6 x 1L</v>
          </cell>
          <cell r="J260" t="str">
            <v/>
          </cell>
          <cell r="K260">
            <v>6</v>
          </cell>
          <cell r="L260" t="str">
            <v>6% - 3%</v>
          </cell>
          <cell r="M260" t="str">
            <v>24</v>
          </cell>
          <cell r="N260" t="str">
            <v>M</v>
          </cell>
          <cell r="O260" t="str">
            <v>2</v>
          </cell>
          <cell r="P260">
            <v>1</v>
          </cell>
          <cell r="Q260" t="str">
            <v>5449000113351</v>
          </cell>
          <cell r="R260" t="str">
            <v>8.64 x 8.64 x 31.4</v>
          </cell>
          <cell r="S260">
            <v>0.997</v>
          </cell>
          <cell r="T260">
            <v>1.77</v>
          </cell>
          <cell r="U260">
            <v>0.2</v>
          </cell>
          <cell r="V260" t="str">
            <v>6 x 1L</v>
          </cell>
          <cell r="W260" t="str">
            <v>CASE</v>
          </cell>
          <cell r="X260" t="str">
            <v>5449000127716</v>
          </cell>
          <cell r="Y260" t="str">
            <v>29.8 x 19.8 x 37.5</v>
          </cell>
          <cell r="Z260">
            <v>5.9829999999999997</v>
          </cell>
          <cell r="AA260">
            <v>11.93</v>
          </cell>
          <cell r="AB260">
            <v>3.5</v>
          </cell>
          <cell r="AC260" t="str">
            <v>6 x 1L</v>
          </cell>
          <cell r="AD260" t="str">
            <v>CASE</v>
          </cell>
          <cell r="AE260" t="str">
            <v>5449000127716</v>
          </cell>
          <cell r="AF260" t="str">
            <v>29.8 x 19.8 x 37.5</v>
          </cell>
          <cell r="AG260">
            <v>5.9829999999999997</v>
          </cell>
          <cell r="AH260">
            <v>11.93</v>
          </cell>
          <cell r="AI260">
            <v>3.5</v>
          </cell>
          <cell r="AJ260">
            <v>20</v>
          </cell>
          <cell r="AK260">
            <v>4</v>
          </cell>
          <cell r="AL260">
            <v>80</v>
          </cell>
          <cell r="AM260">
            <v>1200</v>
          </cell>
          <cell r="AN260">
            <v>1000</v>
          </cell>
          <cell r="AO260">
            <v>1663</v>
          </cell>
          <cell r="AP260">
            <v>478.64</v>
          </cell>
          <cell r="AQ260">
            <v>984</v>
          </cell>
          <cell r="AR260">
            <v>3</v>
          </cell>
          <cell r="AS260">
            <v>280</v>
          </cell>
          <cell r="AT260" t="str">
            <v>CHEP</v>
          </cell>
          <cell r="AU260" t="str">
            <v>5449000976420</v>
          </cell>
          <cell r="AV260" t="str">
            <v/>
          </cell>
          <cell r="AW260" t="str">
            <v/>
          </cell>
          <cell r="AX260" t="str">
            <v/>
          </cell>
          <cell r="AY260" t="str">
            <v/>
          </cell>
          <cell r="AZ260" t="str">
            <v>CHDF</v>
          </cell>
          <cell r="BA260" t="str">
            <v/>
          </cell>
          <cell r="BB260" t="str">
            <v/>
          </cell>
          <cell r="BC260" t="str">
            <v/>
          </cell>
          <cell r="BD260" t="str">
            <v/>
          </cell>
          <cell r="BE260" t="str">
            <v>Belgium</v>
          </cell>
          <cell r="BF260" t="str">
            <v/>
          </cell>
          <cell r="BG260" t="str">
            <v/>
          </cell>
          <cell r="BH260" t="str">
            <v>22011019</v>
          </cell>
          <cell r="BI260" t="str">
            <v>BE</v>
          </cell>
          <cell r="BJ260" t="str">
            <v/>
          </cell>
          <cell r="BK260" t="str">
            <v>ZD</v>
          </cell>
          <cell r="BL260" t="str">
            <v>56</v>
          </cell>
          <cell r="BM260" t="str">
            <v/>
          </cell>
        </row>
        <row r="261">
          <cell r="A261">
            <v>411307</v>
          </cell>
          <cell r="B261" t="str">
            <v>4683</v>
          </cell>
          <cell r="C261" t="str">
            <v>COCA-COLA GLAS 1.00LX6</v>
          </cell>
          <cell r="D261" t="str">
            <v>COCA-COLA VERRE 1.00LX6</v>
          </cell>
          <cell r="E261" t="str">
            <v>Coca-Cola</v>
          </cell>
          <cell r="F261" t="str">
            <v/>
          </cell>
          <cell r="G261" t="str">
            <v>REF. GLASS</v>
          </cell>
          <cell r="H261" t="str">
            <v xml:space="preserve"> %</v>
          </cell>
          <cell r="I261" t="str">
            <v>6 x 1L</v>
          </cell>
          <cell r="J261" t="str">
            <v/>
          </cell>
          <cell r="K261">
            <v>6</v>
          </cell>
          <cell r="L261" t="str">
            <v>6% - 3%</v>
          </cell>
          <cell r="M261" t="str">
            <v>18</v>
          </cell>
          <cell r="N261" t="str">
            <v>M</v>
          </cell>
          <cell r="O261" t="str">
            <v>1</v>
          </cell>
          <cell r="P261">
            <v>1</v>
          </cell>
          <cell r="Q261" t="str">
            <v>54490147</v>
          </cell>
          <cell r="R261" t="str">
            <v>8.8 x 8.8 x 33.7</v>
          </cell>
          <cell r="S261">
            <v>1.0389999999999999</v>
          </cell>
          <cell r="T261">
            <v>1.96</v>
          </cell>
          <cell r="U261">
            <v>0.2</v>
          </cell>
          <cell r="V261" t="str">
            <v>6 x 1L</v>
          </cell>
          <cell r="W261" t="str">
            <v>CASE</v>
          </cell>
          <cell r="X261" t="str">
            <v>5449000033376</v>
          </cell>
          <cell r="Y261" t="str">
            <v>29.8 x 19.8 x 37.5</v>
          </cell>
          <cell r="Z261">
            <v>6.2320000000000002</v>
          </cell>
          <cell r="AA261">
            <v>13.07</v>
          </cell>
          <cell r="AB261">
            <v>3.5</v>
          </cell>
          <cell r="AC261" t="str">
            <v>6 x 1L</v>
          </cell>
          <cell r="AD261" t="str">
            <v>CASE</v>
          </cell>
          <cell r="AE261" t="str">
            <v>5449000033376</v>
          </cell>
          <cell r="AF261" t="str">
            <v>29.8 x 19.8 x 37.5</v>
          </cell>
          <cell r="AG261">
            <v>6.2320000000000002</v>
          </cell>
          <cell r="AH261">
            <v>13.07</v>
          </cell>
          <cell r="AI261">
            <v>3.5</v>
          </cell>
          <cell r="AJ261">
            <v>20</v>
          </cell>
          <cell r="AK261">
            <v>4</v>
          </cell>
          <cell r="AL261">
            <v>80</v>
          </cell>
          <cell r="AM261">
            <v>1200</v>
          </cell>
          <cell r="AN261">
            <v>1000</v>
          </cell>
          <cell r="AO261">
            <v>1663</v>
          </cell>
          <cell r="AP261">
            <v>498.56</v>
          </cell>
          <cell r="AQ261">
            <v>1075</v>
          </cell>
          <cell r="AR261">
            <v>3</v>
          </cell>
          <cell r="AS261">
            <v>280</v>
          </cell>
          <cell r="AT261" t="str">
            <v>CHEP</v>
          </cell>
          <cell r="AU261" t="str">
            <v>5449000977588</v>
          </cell>
          <cell r="AV261" t="str">
            <v/>
          </cell>
          <cell r="AW261" t="str">
            <v>GHE</v>
          </cell>
          <cell r="AX261" t="str">
            <v/>
          </cell>
          <cell r="AY261" t="str">
            <v/>
          </cell>
          <cell r="AZ261" t="str">
            <v/>
          </cell>
          <cell r="BA261" t="str">
            <v/>
          </cell>
          <cell r="BB261" t="str">
            <v/>
          </cell>
          <cell r="BC261" t="str">
            <v/>
          </cell>
          <cell r="BD261" t="str">
            <v/>
          </cell>
          <cell r="BE261" t="str">
            <v>Belux</v>
          </cell>
          <cell r="BF261" t="str">
            <v/>
          </cell>
          <cell r="BG261" t="str">
            <v/>
          </cell>
          <cell r="BH261" t="str">
            <v>22021000</v>
          </cell>
          <cell r="BI261" t="str">
            <v>BE</v>
          </cell>
          <cell r="BJ261" t="str">
            <v/>
          </cell>
          <cell r="BK261" t="str">
            <v>ZD</v>
          </cell>
          <cell r="BL261" t="str">
            <v>56</v>
          </cell>
          <cell r="BM261" t="str">
            <v/>
          </cell>
        </row>
        <row r="262">
          <cell r="A262">
            <v>411309</v>
          </cell>
          <cell r="B262" t="str">
            <v>4569</v>
          </cell>
          <cell r="C262" t="str">
            <v>COCA-COLA ZERO GLAS 1.00LX6</v>
          </cell>
          <cell r="D262" t="str">
            <v>COCA-COLA ZERO VERRE 1.00LX6</v>
          </cell>
          <cell r="E262" t="str">
            <v>Coca-Cola Zero</v>
          </cell>
          <cell r="F262" t="str">
            <v/>
          </cell>
          <cell r="G262" t="str">
            <v>REF. GLASS</v>
          </cell>
          <cell r="H262" t="str">
            <v xml:space="preserve"> %</v>
          </cell>
          <cell r="I262" t="str">
            <v>6 x 1L</v>
          </cell>
          <cell r="J262" t="str">
            <v/>
          </cell>
          <cell r="K262">
            <v>6</v>
          </cell>
          <cell r="L262" t="str">
            <v>6% - 3%</v>
          </cell>
          <cell r="M262" t="str">
            <v>6</v>
          </cell>
          <cell r="N262" t="str">
            <v>M</v>
          </cell>
          <cell r="O262" t="str">
            <v>1</v>
          </cell>
          <cell r="P262">
            <v>1</v>
          </cell>
          <cell r="Q262" t="str">
            <v>5449000145499</v>
          </cell>
          <cell r="R262" t="str">
            <v>8.8 x 8.8 x 33.7</v>
          </cell>
          <cell r="S262">
            <v>0.998</v>
          </cell>
          <cell r="T262">
            <v>1.92</v>
          </cell>
          <cell r="U262">
            <v>0.2</v>
          </cell>
          <cell r="V262" t="str">
            <v>6 x 1L</v>
          </cell>
          <cell r="W262" t="str">
            <v>CASE</v>
          </cell>
          <cell r="X262" t="str">
            <v>5449000145512</v>
          </cell>
          <cell r="Y262" t="str">
            <v>29.8 x 19.8 x 37.5</v>
          </cell>
          <cell r="Z262">
            <v>5.9880000000000004</v>
          </cell>
          <cell r="AA262">
            <v>12.82</v>
          </cell>
          <cell r="AB262">
            <v>3.5</v>
          </cell>
          <cell r="AC262" t="str">
            <v>6 x 1L</v>
          </cell>
          <cell r="AD262" t="str">
            <v>CASE</v>
          </cell>
          <cell r="AE262" t="str">
            <v>5449000145512</v>
          </cell>
          <cell r="AF262" t="str">
            <v>29.8 x 19.8 x 37.5</v>
          </cell>
          <cell r="AG262">
            <v>5.9880000000000004</v>
          </cell>
          <cell r="AH262">
            <v>12.82</v>
          </cell>
          <cell r="AI262">
            <v>3.5</v>
          </cell>
          <cell r="AJ262">
            <v>20</v>
          </cell>
          <cell r="AK262">
            <v>4</v>
          </cell>
          <cell r="AL262">
            <v>80</v>
          </cell>
          <cell r="AM262">
            <v>1200</v>
          </cell>
          <cell r="AN262">
            <v>1000</v>
          </cell>
          <cell r="AO262">
            <v>1663</v>
          </cell>
          <cell r="AP262">
            <v>479.04</v>
          </cell>
          <cell r="AQ262">
            <v>1056</v>
          </cell>
          <cell r="AR262">
            <v>3</v>
          </cell>
          <cell r="AS262">
            <v>280</v>
          </cell>
          <cell r="AT262" t="str">
            <v>CHEP</v>
          </cell>
          <cell r="AU262" t="str">
            <v>5449000977885</v>
          </cell>
          <cell r="AV262" t="str">
            <v/>
          </cell>
          <cell r="AW262" t="str">
            <v>GHE</v>
          </cell>
          <cell r="AX262" t="str">
            <v/>
          </cell>
          <cell r="AY262" t="str">
            <v/>
          </cell>
          <cell r="AZ262" t="str">
            <v/>
          </cell>
          <cell r="BA262" t="str">
            <v/>
          </cell>
          <cell r="BB262" t="str">
            <v/>
          </cell>
          <cell r="BC262" t="str">
            <v/>
          </cell>
          <cell r="BD262" t="str">
            <v/>
          </cell>
          <cell r="BE262" t="str">
            <v>Belux</v>
          </cell>
          <cell r="BF262" t="str">
            <v/>
          </cell>
          <cell r="BG262" t="str">
            <v/>
          </cell>
          <cell r="BH262" t="str">
            <v>22021000</v>
          </cell>
          <cell r="BI262" t="str">
            <v>BE</v>
          </cell>
          <cell r="BJ262" t="str">
            <v/>
          </cell>
          <cell r="BK262" t="str">
            <v>ZD</v>
          </cell>
          <cell r="BL262" t="str">
            <v>56</v>
          </cell>
          <cell r="BM262" t="str">
            <v/>
          </cell>
        </row>
        <row r="263">
          <cell r="A263">
            <v>411310</v>
          </cell>
          <cell r="B263" t="str">
            <v>4689</v>
          </cell>
          <cell r="C263" t="str">
            <v>FANTA ORANGE GLAS 1.00LX6</v>
          </cell>
          <cell r="D263" t="str">
            <v>FANTA ORANGE VERRE 1.00LX6</v>
          </cell>
          <cell r="E263" t="str">
            <v>Fanta</v>
          </cell>
          <cell r="F263" t="str">
            <v>Orange</v>
          </cell>
          <cell r="G263" t="str">
            <v>REF. GLASS</v>
          </cell>
          <cell r="H263" t="str">
            <v xml:space="preserve"> %</v>
          </cell>
          <cell r="I263" t="str">
            <v>6 x 1L</v>
          </cell>
          <cell r="J263" t="str">
            <v/>
          </cell>
          <cell r="K263">
            <v>6</v>
          </cell>
          <cell r="L263" t="str">
            <v>6% - 3%</v>
          </cell>
          <cell r="M263" t="str">
            <v>12</v>
          </cell>
          <cell r="N263" t="str">
            <v>M</v>
          </cell>
          <cell r="O263" t="str">
            <v>1</v>
          </cell>
          <cell r="P263">
            <v>1</v>
          </cell>
          <cell r="Q263" t="str">
            <v>5449000011688</v>
          </cell>
          <cell r="R263" t="str">
            <v>8.8 x 8.8 x 33.7</v>
          </cell>
          <cell r="S263">
            <v>1.0429999999999999</v>
          </cell>
          <cell r="T263">
            <v>1.96</v>
          </cell>
          <cell r="U263">
            <v>0.2</v>
          </cell>
          <cell r="V263" t="str">
            <v>6 x 1L</v>
          </cell>
          <cell r="W263" t="str">
            <v>CASE</v>
          </cell>
          <cell r="X263" t="str">
            <v>5449000037824</v>
          </cell>
          <cell r="Y263" t="str">
            <v>29.8 x 19.8 x 37.5</v>
          </cell>
          <cell r="Z263">
            <v>6.26</v>
          </cell>
          <cell r="AA263">
            <v>13.11</v>
          </cell>
          <cell r="AB263">
            <v>3.5</v>
          </cell>
          <cell r="AC263" t="str">
            <v>6 x 1L</v>
          </cell>
          <cell r="AD263" t="str">
            <v>CASE</v>
          </cell>
          <cell r="AE263" t="str">
            <v>5449000037824</v>
          </cell>
          <cell r="AF263" t="str">
            <v>29.8 x 19.8 x 37.5</v>
          </cell>
          <cell r="AG263">
            <v>6.26</v>
          </cell>
          <cell r="AH263">
            <v>13.11</v>
          </cell>
          <cell r="AI263">
            <v>3.5</v>
          </cell>
          <cell r="AJ263">
            <v>20</v>
          </cell>
          <cell r="AK263">
            <v>4</v>
          </cell>
          <cell r="AL263">
            <v>80</v>
          </cell>
          <cell r="AM263">
            <v>1200</v>
          </cell>
          <cell r="AN263">
            <v>1000</v>
          </cell>
          <cell r="AO263">
            <v>1663</v>
          </cell>
          <cell r="AP263">
            <v>500.8</v>
          </cell>
          <cell r="AQ263">
            <v>1078</v>
          </cell>
          <cell r="AR263">
            <v>3</v>
          </cell>
          <cell r="AS263">
            <v>280</v>
          </cell>
          <cell r="AT263" t="str">
            <v>CHEP</v>
          </cell>
          <cell r="AU263" t="str">
            <v>5449000977687</v>
          </cell>
          <cell r="AV263" t="str">
            <v/>
          </cell>
          <cell r="AW263" t="str">
            <v>GHE</v>
          </cell>
          <cell r="AX263" t="str">
            <v/>
          </cell>
          <cell r="AY263" t="str">
            <v/>
          </cell>
          <cell r="AZ263" t="str">
            <v/>
          </cell>
          <cell r="BA263" t="str">
            <v/>
          </cell>
          <cell r="BB263" t="str">
            <v/>
          </cell>
          <cell r="BC263" t="str">
            <v/>
          </cell>
          <cell r="BD263" t="str">
            <v/>
          </cell>
          <cell r="BE263" t="str">
            <v>Belux</v>
          </cell>
          <cell r="BF263" t="str">
            <v/>
          </cell>
          <cell r="BG263" t="str">
            <v/>
          </cell>
          <cell r="BH263" t="str">
            <v>22021000</v>
          </cell>
          <cell r="BI263" t="str">
            <v>BE</v>
          </cell>
          <cell r="BJ263" t="str">
            <v/>
          </cell>
          <cell r="BK263" t="str">
            <v>ZD</v>
          </cell>
          <cell r="BL263" t="str">
            <v>56</v>
          </cell>
          <cell r="BM263" t="str">
            <v/>
          </cell>
        </row>
        <row r="264">
          <cell r="A264">
            <v>411312</v>
          </cell>
          <cell r="B264" t="str">
            <v>4694</v>
          </cell>
          <cell r="C264" t="str">
            <v>SPRITE GLAS 1.00LX6</v>
          </cell>
          <cell r="D264" t="str">
            <v>SPRITE VERRE 1.00LX6</v>
          </cell>
          <cell r="E264" t="str">
            <v>Sprite</v>
          </cell>
          <cell r="F264" t="str">
            <v/>
          </cell>
          <cell r="G264" t="str">
            <v>REF. GLASS</v>
          </cell>
          <cell r="H264" t="str">
            <v xml:space="preserve"> %</v>
          </cell>
          <cell r="I264" t="str">
            <v>6 x 1L</v>
          </cell>
          <cell r="J264" t="str">
            <v/>
          </cell>
          <cell r="K264">
            <v>6</v>
          </cell>
          <cell r="L264" t="str">
            <v>6% - 3%</v>
          </cell>
          <cell r="M264" t="str">
            <v>12</v>
          </cell>
          <cell r="N264" t="str">
            <v>M</v>
          </cell>
          <cell r="O264" t="str">
            <v>1</v>
          </cell>
          <cell r="P264">
            <v>1</v>
          </cell>
          <cell r="Q264" t="str">
            <v>5449000014740</v>
          </cell>
          <cell r="R264" t="str">
            <v>8.8 x 8.8 x 33.7</v>
          </cell>
          <cell r="S264">
            <v>1.024</v>
          </cell>
          <cell r="T264">
            <v>1.94</v>
          </cell>
          <cell r="U264">
            <v>0.2</v>
          </cell>
          <cell r="V264" t="str">
            <v>6 x 1L</v>
          </cell>
          <cell r="W264" t="str">
            <v>CASE</v>
          </cell>
          <cell r="X264" t="str">
            <v>5449000037848</v>
          </cell>
          <cell r="Y264" t="str">
            <v>29.8 x 19.8 x 37.5</v>
          </cell>
          <cell r="Z264">
            <v>6.1420000000000003</v>
          </cell>
          <cell r="AA264">
            <v>12.98</v>
          </cell>
          <cell r="AB264">
            <v>3.5</v>
          </cell>
          <cell r="AC264" t="str">
            <v>6 x 1L</v>
          </cell>
          <cell r="AD264" t="str">
            <v>CASE</v>
          </cell>
          <cell r="AE264" t="str">
            <v>5449000037848</v>
          </cell>
          <cell r="AF264" t="str">
            <v>29.8 x 19.8 x 37.5</v>
          </cell>
          <cell r="AG264">
            <v>6.1420000000000003</v>
          </cell>
          <cell r="AH264">
            <v>12.98</v>
          </cell>
          <cell r="AI264">
            <v>3.5</v>
          </cell>
          <cell r="AJ264">
            <v>20</v>
          </cell>
          <cell r="AK264">
            <v>4</v>
          </cell>
          <cell r="AL264">
            <v>80</v>
          </cell>
          <cell r="AM264">
            <v>1200</v>
          </cell>
          <cell r="AN264">
            <v>1000</v>
          </cell>
          <cell r="AO264">
            <v>1663</v>
          </cell>
          <cell r="AP264">
            <v>491.36</v>
          </cell>
          <cell r="AQ264">
            <v>1068</v>
          </cell>
          <cell r="AR264">
            <v>3</v>
          </cell>
          <cell r="AS264">
            <v>280</v>
          </cell>
          <cell r="AT264" t="str">
            <v>CHEP</v>
          </cell>
          <cell r="AU264" t="str">
            <v>5449000977700</v>
          </cell>
          <cell r="AV264" t="str">
            <v/>
          </cell>
          <cell r="AW264" t="str">
            <v>GHE</v>
          </cell>
          <cell r="AX264" t="str">
            <v/>
          </cell>
          <cell r="AY264" t="str">
            <v/>
          </cell>
          <cell r="AZ264" t="str">
            <v/>
          </cell>
          <cell r="BA264" t="str">
            <v/>
          </cell>
          <cell r="BB264" t="str">
            <v/>
          </cell>
          <cell r="BC264" t="str">
            <v/>
          </cell>
          <cell r="BD264" t="str">
            <v/>
          </cell>
          <cell r="BE264" t="str">
            <v>Belux</v>
          </cell>
          <cell r="BF264" t="str">
            <v/>
          </cell>
          <cell r="BG264" t="str">
            <v/>
          </cell>
          <cell r="BH264" t="str">
            <v>22021000</v>
          </cell>
          <cell r="BI264" t="str">
            <v>BE</v>
          </cell>
          <cell r="BJ264" t="str">
            <v/>
          </cell>
          <cell r="BK264" t="str">
            <v>ZD</v>
          </cell>
          <cell r="BL264" t="str">
            <v>56</v>
          </cell>
          <cell r="BM264" t="str">
            <v/>
          </cell>
        </row>
        <row r="265">
          <cell r="A265">
            <v>411313</v>
          </cell>
          <cell r="B265" t="str">
            <v>4612</v>
          </cell>
          <cell r="C265" t="str">
            <v>ROSPORT VIVA GLAS 1.00LX6</v>
          </cell>
          <cell r="D265" t="str">
            <v>ROSPORT VIVA VERRE 1.00LX6</v>
          </cell>
          <cell r="E265" t="str">
            <v>Rosport</v>
          </cell>
          <cell r="F265" t="str">
            <v>Viva</v>
          </cell>
          <cell r="G265" t="str">
            <v>REF. GLASS</v>
          </cell>
          <cell r="H265" t="str">
            <v xml:space="preserve"> %</v>
          </cell>
          <cell r="I265" t="str">
            <v>6 x 1L</v>
          </cell>
          <cell r="J265" t="str">
            <v/>
          </cell>
          <cell r="K265">
            <v>6</v>
          </cell>
          <cell r="L265" t="str">
            <v>6% - 3%</v>
          </cell>
          <cell r="M265" t="str">
            <v>18</v>
          </cell>
          <cell r="N265" t="str">
            <v>M*</v>
          </cell>
          <cell r="O265" t="str">
            <v>1</v>
          </cell>
          <cell r="P265">
            <v>1</v>
          </cell>
          <cell r="Q265" t="str">
            <v>5450038030176</v>
          </cell>
          <cell r="R265" t="str">
            <v>8.5 x 8.5 x 31.6</v>
          </cell>
          <cell r="S265">
            <v>0.998</v>
          </cell>
          <cell r="T265">
            <v>1.7370000000000001</v>
          </cell>
          <cell r="U265">
            <v>0.2</v>
          </cell>
          <cell r="V265" t="str">
            <v>6 x 1L</v>
          </cell>
          <cell r="W265" t="str">
            <v>CASE</v>
          </cell>
          <cell r="X265" t="str">
            <v>5450038037175</v>
          </cell>
          <cell r="Y265" t="str">
            <v>30 x 20 x 35</v>
          </cell>
          <cell r="Z265">
            <v>5.9880000000000004</v>
          </cell>
          <cell r="AA265">
            <v>11.731999999999999</v>
          </cell>
          <cell r="AB265">
            <v>3.5</v>
          </cell>
          <cell r="AC265" t="str">
            <v>6 x 1L</v>
          </cell>
          <cell r="AD265" t="str">
            <v>CASE</v>
          </cell>
          <cell r="AE265" t="str">
            <v>5450038037175</v>
          </cell>
          <cell r="AF265" t="str">
            <v>30 x 20 x 35</v>
          </cell>
          <cell r="AG265">
            <v>5.9880000000000004</v>
          </cell>
          <cell r="AH265">
            <v>11.731999999999999</v>
          </cell>
          <cell r="AI265">
            <v>3.5</v>
          </cell>
          <cell r="AJ265">
            <v>20</v>
          </cell>
          <cell r="AK265">
            <v>5</v>
          </cell>
          <cell r="AL265">
            <v>100</v>
          </cell>
          <cell r="AM265">
            <v>1200</v>
          </cell>
          <cell r="AN265">
            <v>1000</v>
          </cell>
          <cell r="AO265">
            <v>1915</v>
          </cell>
          <cell r="AP265">
            <v>598.79999999999995</v>
          </cell>
          <cell r="AQ265">
            <v>1203.223</v>
          </cell>
          <cell r="AR265">
            <v>3</v>
          </cell>
          <cell r="AS265">
            <v>350</v>
          </cell>
          <cell r="AT265" t="str">
            <v>CHEP</v>
          </cell>
          <cell r="AU265" t="str">
            <v>5450038130173</v>
          </cell>
          <cell r="AV265" t="str">
            <v/>
          </cell>
          <cell r="AW265" t="str">
            <v/>
          </cell>
          <cell r="AX265" t="str">
            <v/>
          </cell>
          <cell r="AY265" t="str">
            <v/>
          </cell>
          <cell r="AZ265" t="str">
            <v/>
          </cell>
          <cell r="BA265" t="str">
            <v/>
          </cell>
          <cell r="BB265" t="str">
            <v/>
          </cell>
          <cell r="BC265" t="str">
            <v>Rosport (ROSP)</v>
          </cell>
          <cell r="BD265" t="str">
            <v/>
          </cell>
          <cell r="BE265" t="str">
            <v>Luxembourg</v>
          </cell>
          <cell r="BF265" t="str">
            <v/>
          </cell>
          <cell r="BG265" t="str">
            <v/>
          </cell>
          <cell r="BH265" t="str">
            <v>22011019</v>
          </cell>
          <cell r="BI265" t="str">
            <v>BE</v>
          </cell>
          <cell r="BJ265" t="str">
            <v/>
          </cell>
          <cell r="BK265" t="str">
            <v>ZD</v>
          </cell>
          <cell r="BL265" t="str">
            <v>56</v>
          </cell>
          <cell r="BM265" t="str">
            <v/>
          </cell>
        </row>
        <row r="266">
          <cell r="A266">
            <v>411658</v>
          </cell>
          <cell r="B266" t="str">
            <v>1744</v>
          </cell>
          <cell r="C266" t="str">
            <v>CHAUDFONTAINE STILL PET 1.50LX6 HP</v>
          </cell>
          <cell r="D266" t="str">
            <v>CHAUDFONTAINE STILL PET 1.50LX6 HP</v>
          </cell>
          <cell r="E266" t="str">
            <v>Chaudfontaine</v>
          </cell>
          <cell r="F266" t="str">
            <v>Still</v>
          </cell>
          <cell r="G266" t="str">
            <v>PET</v>
          </cell>
          <cell r="H266" t="str">
            <v xml:space="preserve"> %</v>
          </cell>
          <cell r="I266" t="str">
            <v>56 x 6 x 1.5L</v>
          </cell>
          <cell r="J266" t="str">
            <v/>
          </cell>
          <cell r="K266">
            <v>336</v>
          </cell>
          <cell r="L266" t="str">
            <v>6% - 3%</v>
          </cell>
          <cell r="M266" t="str">
            <v>24</v>
          </cell>
          <cell r="N266" t="str">
            <v>M</v>
          </cell>
          <cell r="O266" t="str">
            <v>2</v>
          </cell>
          <cell r="P266">
            <v>1.5</v>
          </cell>
          <cell r="Q266" t="str">
            <v>5449000111654</v>
          </cell>
          <cell r="R266" t="str">
            <v>8.8 x 8.8 x 32.9</v>
          </cell>
          <cell r="S266">
            <v>1.496</v>
          </cell>
          <cell r="T266">
            <v>1.53</v>
          </cell>
          <cell r="U266">
            <v>0</v>
          </cell>
          <cell r="V266" t="str">
            <v>6 x 1.5L</v>
          </cell>
          <cell r="W266" t="str">
            <v>SHRINK</v>
          </cell>
          <cell r="X266" t="str">
            <v>5449000111685</v>
          </cell>
          <cell r="Y266" t="str">
            <v>26.4 x 17.6 x 32.9</v>
          </cell>
          <cell r="Z266">
            <v>8.9749999999999996</v>
          </cell>
          <cell r="AA266">
            <v>9.19</v>
          </cell>
          <cell r="AB266">
            <v>0</v>
          </cell>
          <cell r="AC266" t="str">
            <v>56 x 6 x 1.5L</v>
          </cell>
          <cell r="AD266" t="str">
            <v>HALF PALLET</v>
          </cell>
          <cell r="AE266" t="str">
            <v>5449000979254</v>
          </cell>
          <cell r="AF266" t="str">
            <v>105.6 x 61.6 x 148.9</v>
          </cell>
          <cell r="AG266">
            <v>502.6</v>
          </cell>
          <cell r="AH266">
            <v>532</v>
          </cell>
          <cell r="AI266">
            <v>0</v>
          </cell>
          <cell r="AJ266">
            <v>2</v>
          </cell>
          <cell r="AK266">
            <v>1</v>
          </cell>
          <cell r="AL266">
            <v>2</v>
          </cell>
          <cell r="AM266">
            <v>1232</v>
          </cell>
          <cell r="AN266">
            <v>1056</v>
          </cell>
          <cell r="AO266">
            <v>1652</v>
          </cell>
          <cell r="AP266">
            <v>1005.2</v>
          </cell>
          <cell r="AQ266">
            <v>1094</v>
          </cell>
          <cell r="AR266">
            <v>2</v>
          </cell>
          <cell r="AS266">
            <v>0</v>
          </cell>
          <cell r="AT266" t="str">
            <v>1xCHEP + 2x1/2 CHEP</v>
          </cell>
          <cell r="AU266" t="str">
            <v>5449000976406</v>
          </cell>
          <cell r="AV266" t="str">
            <v/>
          </cell>
          <cell r="AW266" t="str">
            <v/>
          </cell>
          <cell r="AX266" t="str">
            <v/>
          </cell>
          <cell r="AY266" t="str">
            <v/>
          </cell>
          <cell r="AZ266" t="str">
            <v>CHDF</v>
          </cell>
          <cell r="BA266" t="str">
            <v/>
          </cell>
          <cell r="BB266" t="str">
            <v/>
          </cell>
          <cell r="BC266" t="str">
            <v/>
          </cell>
          <cell r="BD266" t="str">
            <v/>
          </cell>
          <cell r="BE266" t="str">
            <v>Belgium</v>
          </cell>
          <cell r="BF266" t="str">
            <v/>
          </cell>
          <cell r="BG266" t="str">
            <v/>
          </cell>
          <cell r="BH266" t="str">
            <v>22011011</v>
          </cell>
          <cell r="BI266" t="str">
            <v>BE</v>
          </cell>
          <cell r="BJ266" t="str">
            <v/>
          </cell>
          <cell r="BK266" t="str">
            <v>ZD</v>
          </cell>
          <cell r="BL266" t="str">
            <v>56</v>
          </cell>
          <cell r="BM266">
            <v>3.10695E-2</v>
          </cell>
        </row>
        <row r="267">
          <cell r="A267">
            <v>411673</v>
          </cell>
          <cell r="B267" t="str">
            <v>1746</v>
          </cell>
          <cell r="C267" t="str">
            <v>ROSPORT VIVA PET 1.50LX6 HP</v>
          </cell>
          <cell r="D267" t="str">
            <v>ROSPORT VIVA PET 1.50LX6 HP</v>
          </cell>
          <cell r="E267" t="str">
            <v>Rosport</v>
          </cell>
          <cell r="F267" t="str">
            <v>Viva</v>
          </cell>
          <cell r="G267" t="str">
            <v>PET</v>
          </cell>
          <cell r="H267" t="str">
            <v xml:space="preserve"> %</v>
          </cell>
          <cell r="I267" t="str">
            <v>56 x 6 x 1.5L</v>
          </cell>
          <cell r="J267" t="str">
            <v/>
          </cell>
          <cell r="K267">
            <v>336</v>
          </cell>
          <cell r="L267" t="str">
            <v>6% - 3%</v>
          </cell>
          <cell r="M267" t="str">
            <v>12</v>
          </cell>
          <cell r="N267" t="str">
            <v>M*</v>
          </cell>
          <cell r="O267" t="str">
            <v>0</v>
          </cell>
          <cell r="P267">
            <v>1.5</v>
          </cell>
          <cell r="Q267" t="str">
            <v>5450038030596</v>
          </cell>
          <cell r="R267" t="str">
            <v>8.7 x 8.7 x 33.7</v>
          </cell>
          <cell r="S267">
            <v>1.496</v>
          </cell>
          <cell r="T267">
            <v>1.53</v>
          </cell>
          <cell r="U267">
            <v>0</v>
          </cell>
          <cell r="V267" t="str">
            <v>6 x 1.5L</v>
          </cell>
          <cell r="W267" t="str">
            <v>SHRINK</v>
          </cell>
          <cell r="X267" t="str">
            <v>5450038030695</v>
          </cell>
          <cell r="Y267" t="str">
            <v>26.1 x 17.4 x 33.7</v>
          </cell>
          <cell r="Z267">
            <v>8.9749999999999996</v>
          </cell>
          <cell r="AA267">
            <v>9.2100000000000009</v>
          </cell>
          <cell r="AB267">
            <v>0</v>
          </cell>
          <cell r="AC267" t="str">
            <v>56 x 6 x 1.5L</v>
          </cell>
          <cell r="AD267" t="str">
            <v>HALF PALLET</v>
          </cell>
          <cell r="AE267" t="str">
            <v>5450038730694</v>
          </cell>
          <cell r="AF267" t="str">
            <v>103 x 60 x 152</v>
          </cell>
          <cell r="AG267">
            <v>502.6</v>
          </cell>
          <cell r="AH267">
            <v>536</v>
          </cell>
          <cell r="AI267">
            <v>0</v>
          </cell>
          <cell r="AJ267">
            <v>2</v>
          </cell>
          <cell r="AK267">
            <v>1</v>
          </cell>
          <cell r="AL267">
            <v>2</v>
          </cell>
          <cell r="AM267">
            <v>1200</v>
          </cell>
          <cell r="AN267">
            <v>1000</v>
          </cell>
          <cell r="AO267">
            <v>1700</v>
          </cell>
          <cell r="AP267">
            <v>1005.2</v>
          </cell>
          <cell r="AQ267">
            <v>1094</v>
          </cell>
          <cell r="AR267">
            <v>1</v>
          </cell>
          <cell r="AS267">
            <v>0</v>
          </cell>
          <cell r="AT267" t="str">
            <v>1xCHEP + 2x1/2 CHEP</v>
          </cell>
          <cell r="AU267" t="str">
            <v>5450038530690</v>
          </cell>
          <cell r="AV267" t="str">
            <v/>
          </cell>
          <cell r="AW267" t="str">
            <v/>
          </cell>
          <cell r="AX267" t="str">
            <v/>
          </cell>
          <cell r="AY267" t="str">
            <v/>
          </cell>
          <cell r="AZ267" t="str">
            <v/>
          </cell>
          <cell r="BA267" t="str">
            <v/>
          </cell>
          <cell r="BB267" t="str">
            <v/>
          </cell>
          <cell r="BC267" t="str">
            <v>Rosport (ROSP)</v>
          </cell>
          <cell r="BD267" t="str">
            <v/>
          </cell>
          <cell r="BE267" t="str">
            <v>Luxembourg</v>
          </cell>
          <cell r="BF267" t="str">
            <v/>
          </cell>
          <cell r="BG267" t="str">
            <v/>
          </cell>
          <cell r="BH267" t="str">
            <v>22011019</v>
          </cell>
          <cell r="BI267" t="str">
            <v>BE</v>
          </cell>
          <cell r="BJ267" t="str">
            <v/>
          </cell>
          <cell r="BK267" t="str">
            <v>ZD</v>
          </cell>
          <cell r="BL267" t="str">
            <v>56</v>
          </cell>
          <cell r="BM267">
            <v>4.2359000000000008E-2</v>
          </cell>
        </row>
        <row r="268">
          <cell r="A268">
            <v>413898</v>
          </cell>
          <cell r="B268" t="str">
            <v>7109</v>
          </cell>
          <cell r="C268" t="str">
            <v>ROSPORT VIVA PET 0.50LX24</v>
          </cell>
          <cell r="D268" t="str">
            <v>ROSPORT VIVA PET 0.50LX24</v>
          </cell>
          <cell r="E268" t="str">
            <v>Rosport</v>
          </cell>
          <cell r="F268" t="str">
            <v>Viva</v>
          </cell>
          <cell r="G268" t="str">
            <v>PET</v>
          </cell>
          <cell r="H268" t="str">
            <v xml:space="preserve"> %</v>
          </cell>
          <cell r="I268" t="str">
            <v>24 x 0.5L</v>
          </cell>
          <cell r="J268" t="str">
            <v/>
          </cell>
          <cell r="K268">
            <v>24</v>
          </cell>
          <cell r="L268" t="str">
            <v>6% - 3%</v>
          </cell>
          <cell r="M268" t="str">
            <v>12</v>
          </cell>
          <cell r="N268" t="str">
            <v>M*</v>
          </cell>
          <cell r="O268" t="str">
            <v>0</v>
          </cell>
          <cell r="P268">
            <v>0.5</v>
          </cell>
          <cell r="Q268" t="str">
            <v>5450038030558</v>
          </cell>
          <cell r="R268" t="str">
            <v>6.55 x 6.55 x 21.2</v>
          </cell>
          <cell r="S268">
            <v>0.499</v>
          </cell>
          <cell r="T268">
            <v>0.52</v>
          </cell>
          <cell r="U268">
            <v>0</v>
          </cell>
          <cell r="V268" t="str">
            <v>1 x 0.5L</v>
          </cell>
          <cell r="W268" t="str">
            <v>PET</v>
          </cell>
          <cell r="X268" t="str">
            <v>5450038030558</v>
          </cell>
          <cell r="Y268" t="str">
            <v>6.55 x 6.55 x 21.2</v>
          </cell>
          <cell r="Z268">
            <v>0.499</v>
          </cell>
          <cell r="AA268">
            <v>0.52</v>
          </cell>
          <cell r="AB268">
            <v>0</v>
          </cell>
          <cell r="AC268" t="str">
            <v>24 x 0.5L</v>
          </cell>
          <cell r="AD268" t="str">
            <v>SHRINKWRAPPED</v>
          </cell>
          <cell r="AE268" t="str">
            <v>5450038034556</v>
          </cell>
          <cell r="AF268" t="str">
            <v>39.3 x 26.2 x 21.2</v>
          </cell>
          <cell r="AG268">
            <v>11.965999999999999</v>
          </cell>
          <cell r="AH268">
            <v>12.7</v>
          </cell>
          <cell r="AI268">
            <v>0</v>
          </cell>
          <cell r="AJ268">
            <v>10</v>
          </cell>
          <cell r="AK268">
            <v>7</v>
          </cell>
          <cell r="AL268">
            <v>70</v>
          </cell>
          <cell r="AM268">
            <v>1200</v>
          </cell>
          <cell r="AN268">
            <v>1000</v>
          </cell>
          <cell r="AO268">
            <v>1645</v>
          </cell>
          <cell r="AP268">
            <v>837.62</v>
          </cell>
          <cell r="AQ268">
            <v>907</v>
          </cell>
          <cell r="AR268">
            <v>2</v>
          </cell>
          <cell r="AS268">
            <v>0</v>
          </cell>
          <cell r="AT268" t="str">
            <v>CHEP</v>
          </cell>
          <cell r="AU268" t="str">
            <v>5450038134454</v>
          </cell>
          <cell r="AV268" t="str">
            <v/>
          </cell>
          <cell r="AW268" t="str">
            <v/>
          </cell>
          <cell r="AX268" t="str">
            <v/>
          </cell>
          <cell r="AY268" t="str">
            <v/>
          </cell>
          <cell r="AZ268" t="str">
            <v/>
          </cell>
          <cell r="BA268" t="str">
            <v/>
          </cell>
          <cell r="BB268" t="str">
            <v/>
          </cell>
          <cell r="BC268" t="str">
            <v>Rosport (ROSP)</v>
          </cell>
          <cell r="BD268" t="str">
            <v/>
          </cell>
          <cell r="BE268" t="str">
            <v>Luxembourg</v>
          </cell>
          <cell r="BF268" t="str">
            <v/>
          </cell>
          <cell r="BG268" t="str">
            <v/>
          </cell>
          <cell r="BH268" t="str">
            <v>22011019</v>
          </cell>
          <cell r="BI268" t="str">
            <v>BE</v>
          </cell>
          <cell r="BJ268" t="str">
            <v/>
          </cell>
          <cell r="BK268" t="str">
            <v>ZD</v>
          </cell>
          <cell r="BL268" t="str">
            <v>56</v>
          </cell>
          <cell r="BM268">
            <v>2.1115500000000002E-2</v>
          </cell>
        </row>
        <row r="269">
          <cell r="A269">
            <v>413899</v>
          </cell>
          <cell r="B269" t="str">
            <v>7105</v>
          </cell>
          <cell r="C269" t="str">
            <v>ROSPORT VIVA PET 0.50L 4X6</v>
          </cell>
          <cell r="D269" t="str">
            <v>ROSPORT VIVA PET 0.50L 4X6</v>
          </cell>
          <cell r="E269" t="str">
            <v>Rosport</v>
          </cell>
          <cell r="F269" t="str">
            <v>Viva</v>
          </cell>
          <cell r="G269" t="str">
            <v>PET</v>
          </cell>
          <cell r="H269" t="str">
            <v xml:space="preserve"> %</v>
          </cell>
          <cell r="I269" t="str">
            <v>4 x 6 x 0.5L</v>
          </cell>
          <cell r="J269" t="str">
            <v/>
          </cell>
          <cell r="K269">
            <v>24</v>
          </cell>
          <cell r="L269" t="str">
            <v>6% - 3%</v>
          </cell>
          <cell r="M269" t="str">
            <v>12</v>
          </cell>
          <cell r="N269" t="str">
            <v>M*</v>
          </cell>
          <cell r="O269" t="str">
            <v>0</v>
          </cell>
          <cell r="P269">
            <v>0.5</v>
          </cell>
          <cell r="Q269" t="str">
            <v>5450038030558</v>
          </cell>
          <cell r="R269" t="str">
            <v>6.55 x 6.55 x 21.2</v>
          </cell>
          <cell r="S269">
            <v>0.499</v>
          </cell>
          <cell r="T269">
            <v>0.52</v>
          </cell>
          <cell r="U269">
            <v>0</v>
          </cell>
          <cell r="V269" t="str">
            <v>6 x 0.5L</v>
          </cell>
          <cell r="W269" t="str">
            <v>SHRINK</v>
          </cell>
          <cell r="X269" t="str">
            <v>5450038030657</v>
          </cell>
          <cell r="Y269" t="str">
            <v>19.65 x 13.1 x 21.2</v>
          </cell>
          <cell r="Z269">
            <v>2.992</v>
          </cell>
          <cell r="AA269">
            <v>3.13</v>
          </cell>
          <cell r="AB269">
            <v>0</v>
          </cell>
          <cell r="AC269" t="str">
            <v>4 x 6 x 0.5L</v>
          </cell>
          <cell r="AD269" t="str">
            <v>TRAY WITH SHRINK</v>
          </cell>
          <cell r="AE269" t="str">
            <v>5450038035553</v>
          </cell>
          <cell r="AF269" t="str">
            <v>39.8 x 26.7 x 21.4</v>
          </cell>
          <cell r="AG269">
            <v>11.965999999999999</v>
          </cell>
          <cell r="AH269">
            <v>12.78</v>
          </cell>
          <cell r="AI269">
            <v>0</v>
          </cell>
          <cell r="AJ269">
            <v>10</v>
          </cell>
          <cell r="AK269">
            <v>7</v>
          </cell>
          <cell r="AL269">
            <v>70</v>
          </cell>
          <cell r="AM269">
            <v>1200</v>
          </cell>
          <cell r="AN269">
            <v>1000</v>
          </cell>
          <cell r="AO269">
            <v>1662</v>
          </cell>
          <cell r="AP269">
            <v>837.62</v>
          </cell>
          <cell r="AQ269">
            <v>913</v>
          </cell>
          <cell r="AR269">
            <v>2</v>
          </cell>
          <cell r="AS269">
            <v>0</v>
          </cell>
          <cell r="AT269" t="str">
            <v>CHEP</v>
          </cell>
          <cell r="AU269" t="str">
            <v>5450038135451</v>
          </cell>
          <cell r="AV269" t="str">
            <v/>
          </cell>
          <cell r="AW269" t="str">
            <v/>
          </cell>
          <cell r="AX269" t="str">
            <v/>
          </cell>
          <cell r="AY269" t="str">
            <v/>
          </cell>
          <cell r="AZ269" t="str">
            <v/>
          </cell>
          <cell r="BA269" t="str">
            <v/>
          </cell>
          <cell r="BB269" t="str">
            <v/>
          </cell>
          <cell r="BC269" t="str">
            <v>Rosport (ROSP)</v>
          </cell>
          <cell r="BD269" t="str">
            <v/>
          </cell>
          <cell r="BE269" t="str">
            <v>Luxembourg</v>
          </cell>
          <cell r="BF269" t="str">
            <v/>
          </cell>
          <cell r="BG269" t="str">
            <v/>
          </cell>
          <cell r="BH269" t="str">
            <v>22011019</v>
          </cell>
          <cell r="BI269" t="str">
            <v>BE</v>
          </cell>
          <cell r="BJ269" t="str">
            <v/>
          </cell>
          <cell r="BK269" t="str">
            <v>ZD</v>
          </cell>
          <cell r="BL269" t="str">
            <v>56</v>
          </cell>
          <cell r="BM269">
            <v>2.1115500000000002E-2</v>
          </cell>
        </row>
        <row r="270">
          <cell r="A270">
            <v>415177</v>
          </cell>
          <cell r="B270" t="str">
            <v>9683</v>
          </cell>
          <cell r="C270" t="str">
            <v>ROSPORT POM'S PET 1.00LX6</v>
          </cell>
          <cell r="D270" t="str">
            <v>ROSPORT POM'S PET 1.00LX6</v>
          </cell>
          <cell r="E270" t="str">
            <v>Rosport</v>
          </cell>
          <cell r="F270" t="str">
            <v>POM'S</v>
          </cell>
          <cell r="G270" t="str">
            <v>PET</v>
          </cell>
          <cell r="H270" t="str">
            <v xml:space="preserve"> %</v>
          </cell>
          <cell r="I270" t="str">
            <v>6 x 1L</v>
          </cell>
          <cell r="J270" t="str">
            <v/>
          </cell>
          <cell r="K270">
            <v>6</v>
          </cell>
          <cell r="L270" t="str">
            <v>6% - 3%</v>
          </cell>
          <cell r="M270" t="str">
            <v>12</v>
          </cell>
          <cell r="N270" t="str">
            <v>M*</v>
          </cell>
          <cell r="O270" t="str">
            <v>7</v>
          </cell>
          <cell r="P270">
            <v>1</v>
          </cell>
          <cell r="Q270" t="str">
            <v>5450038050570</v>
          </cell>
          <cell r="R270" t="str">
            <v>8 x 8 x 29.3</v>
          </cell>
          <cell r="S270">
            <v>1</v>
          </cell>
          <cell r="T270">
            <v>1.06</v>
          </cell>
          <cell r="U270">
            <v>0</v>
          </cell>
          <cell r="V270" t="str">
            <v>6 x 1L</v>
          </cell>
          <cell r="W270" t="str">
            <v>SHRINK</v>
          </cell>
          <cell r="X270" t="str">
            <v>5450038050679</v>
          </cell>
          <cell r="Y270" t="str">
            <v>24 x 16 x 29.3</v>
          </cell>
          <cell r="Z270">
            <v>6</v>
          </cell>
          <cell r="AA270">
            <v>6.36</v>
          </cell>
          <cell r="AB270">
            <v>0</v>
          </cell>
          <cell r="AC270" t="str">
            <v>6 x 1L</v>
          </cell>
          <cell r="AD270" t="str">
            <v>SHRINKWRAPPED</v>
          </cell>
          <cell r="AE270" t="str">
            <v>5450038050679</v>
          </cell>
          <cell r="AF270" t="str">
            <v>24 x 16 x 29.3</v>
          </cell>
          <cell r="AG270">
            <v>6</v>
          </cell>
          <cell r="AH270">
            <v>6.36</v>
          </cell>
          <cell r="AI270">
            <v>0</v>
          </cell>
          <cell r="AJ270">
            <v>25</v>
          </cell>
          <cell r="AK270">
            <v>4</v>
          </cell>
          <cell r="AL270">
            <v>100</v>
          </cell>
          <cell r="AM270">
            <v>1200</v>
          </cell>
          <cell r="AN270">
            <v>800</v>
          </cell>
          <cell r="AO270">
            <v>1450</v>
          </cell>
          <cell r="AP270">
            <v>600</v>
          </cell>
          <cell r="AQ270">
            <v>659</v>
          </cell>
          <cell r="AR270">
            <v>2</v>
          </cell>
          <cell r="AS270">
            <v>0</v>
          </cell>
          <cell r="AT270" t="str">
            <v>EURO CHEP</v>
          </cell>
          <cell r="AU270" t="str">
            <v>5450038158672</v>
          </cell>
          <cell r="AV270" t="str">
            <v/>
          </cell>
          <cell r="AW270" t="str">
            <v/>
          </cell>
          <cell r="AX270" t="str">
            <v/>
          </cell>
          <cell r="AY270" t="str">
            <v/>
          </cell>
          <cell r="AZ270" t="str">
            <v/>
          </cell>
          <cell r="BA270" t="str">
            <v/>
          </cell>
          <cell r="BB270" t="str">
            <v/>
          </cell>
          <cell r="BC270" t="str">
            <v>Rosport (ROSP)</v>
          </cell>
          <cell r="BD270" t="str">
            <v/>
          </cell>
          <cell r="BE270" t="str">
            <v>Luxembourg</v>
          </cell>
          <cell r="BF270" t="str">
            <v/>
          </cell>
          <cell r="BG270" t="str">
            <v/>
          </cell>
          <cell r="BH270" t="str">
            <v>22011019</v>
          </cell>
          <cell r="BI270" t="str">
            <v>BE</v>
          </cell>
          <cell r="BJ270" t="str">
            <v/>
          </cell>
          <cell r="BK270" t="str">
            <v>ZD</v>
          </cell>
          <cell r="BL270" t="str">
            <v>56</v>
          </cell>
          <cell r="BM270">
            <v>2.1362000000000003E-2</v>
          </cell>
        </row>
        <row r="271">
          <cell r="A271">
            <v>415178</v>
          </cell>
          <cell r="B271" t="str">
            <v>9684</v>
          </cell>
          <cell r="C271" t="str">
            <v>ROSPORT POM'S PET 0.50LX6</v>
          </cell>
          <cell r="D271" t="str">
            <v>ROSPORT POM'S PET 0.50LX6</v>
          </cell>
          <cell r="E271" t="str">
            <v>Rosport</v>
          </cell>
          <cell r="F271" t="str">
            <v>POM'S</v>
          </cell>
          <cell r="G271" t="str">
            <v>PET</v>
          </cell>
          <cell r="H271" t="str">
            <v xml:space="preserve"> %</v>
          </cell>
          <cell r="I271" t="str">
            <v>6 x 0.5L</v>
          </cell>
          <cell r="J271" t="str">
            <v/>
          </cell>
          <cell r="K271">
            <v>6</v>
          </cell>
          <cell r="L271" t="str">
            <v>6% - 3%</v>
          </cell>
          <cell r="M271" t="str">
            <v>12</v>
          </cell>
          <cell r="N271" t="str">
            <v>M*</v>
          </cell>
          <cell r="O271" t="str">
            <v>7</v>
          </cell>
          <cell r="P271">
            <v>0.5</v>
          </cell>
          <cell r="Q271" t="str">
            <v>5450038050556</v>
          </cell>
          <cell r="R271" t="str">
            <v>6.5 x 6.5 x 22.5</v>
          </cell>
          <cell r="S271">
            <v>0.5</v>
          </cell>
          <cell r="T271">
            <v>0.54</v>
          </cell>
          <cell r="U271">
            <v>0</v>
          </cell>
          <cell r="V271" t="str">
            <v>6 x 0.5L</v>
          </cell>
          <cell r="W271" t="str">
            <v>SHRINK</v>
          </cell>
          <cell r="X271" t="str">
            <v>5450038050655</v>
          </cell>
          <cell r="Y271" t="str">
            <v>19.5 x 13 x 22.5</v>
          </cell>
          <cell r="Z271">
            <v>3</v>
          </cell>
          <cell r="AA271">
            <v>3.36</v>
          </cell>
          <cell r="AB271">
            <v>0</v>
          </cell>
          <cell r="AC271" t="str">
            <v>6 x 0.5L</v>
          </cell>
          <cell r="AD271" t="str">
            <v>SHRINKWRAPPED</v>
          </cell>
          <cell r="AE271" t="str">
            <v>5450038050655</v>
          </cell>
          <cell r="AF271" t="str">
            <v>19.5 x 13 x 22.5</v>
          </cell>
          <cell r="AG271">
            <v>3</v>
          </cell>
          <cell r="AH271">
            <v>3.36</v>
          </cell>
          <cell r="AI271">
            <v>0</v>
          </cell>
          <cell r="AJ271">
            <v>36</v>
          </cell>
          <cell r="AK271">
            <v>6</v>
          </cell>
          <cell r="AL271">
            <v>216</v>
          </cell>
          <cell r="AM271">
            <v>1200</v>
          </cell>
          <cell r="AN271">
            <v>800</v>
          </cell>
          <cell r="AO271">
            <v>1600</v>
          </cell>
          <cell r="AP271">
            <v>648</v>
          </cell>
          <cell r="AQ271">
            <v>727</v>
          </cell>
          <cell r="AR271">
            <v>2</v>
          </cell>
          <cell r="AS271">
            <v>0</v>
          </cell>
          <cell r="AT271" t="str">
            <v>EURO CHEP</v>
          </cell>
          <cell r="AU271" t="str">
            <v>5450038154650</v>
          </cell>
          <cell r="AV271" t="str">
            <v/>
          </cell>
          <cell r="AW271" t="str">
            <v/>
          </cell>
          <cell r="AX271" t="str">
            <v/>
          </cell>
          <cell r="AY271" t="str">
            <v/>
          </cell>
          <cell r="AZ271" t="str">
            <v/>
          </cell>
          <cell r="BA271" t="str">
            <v/>
          </cell>
          <cell r="BB271" t="str">
            <v/>
          </cell>
          <cell r="BC271" t="str">
            <v>Rosport (ROSP)</v>
          </cell>
          <cell r="BD271" t="str">
            <v/>
          </cell>
          <cell r="BE271" t="str">
            <v>Luxembourg</v>
          </cell>
          <cell r="BF271" t="str">
            <v/>
          </cell>
          <cell r="BG271" t="str">
            <v/>
          </cell>
          <cell r="BH271" t="str">
            <v>22011019</v>
          </cell>
          <cell r="BI271" t="str">
            <v>BE</v>
          </cell>
          <cell r="BJ271" t="str">
            <v/>
          </cell>
          <cell r="BK271" t="str">
            <v>ZD</v>
          </cell>
          <cell r="BL271" t="str">
            <v>56</v>
          </cell>
          <cell r="BM271">
            <v>2.1115500000000002E-2</v>
          </cell>
        </row>
        <row r="272">
          <cell r="A272">
            <v>415508</v>
          </cell>
          <cell r="B272" t="str">
            <v>1236</v>
          </cell>
          <cell r="C272" t="str">
            <v xml:space="preserve">COCA-COLA ZERO PET 2.00LX6 </v>
          </cell>
          <cell r="D272" t="str">
            <v xml:space="preserve">COCA-COLA ZERO PET 2.00LX6 </v>
          </cell>
          <cell r="E272" t="str">
            <v>Coca-Cola Zero</v>
          </cell>
          <cell r="F272" t="str">
            <v/>
          </cell>
          <cell r="G272" t="str">
            <v>PET</v>
          </cell>
          <cell r="H272" t="str">
            <v xml:space="preserve"> %</v>
          </cell>
          <cell r="I272" t="str">
            <v>6 x 2L</v>
          </cell>
          <cell r="J272" t="str">
            <v/>
          </cell>
          <cell r="K272">
            <v>6</v>
          </cell>
          <cell r="L272" t="str">
            <v>6% - 3%</v>
          </cell>
          <cell r="M272" t="str">
            <v>6</v>
          </cell>
          <cell r="N272" t="str">
            <v>M</v>
          </cell>
          <cell r="O272" t="str">
            <v>0</v>
          </cell>
          <cell r="P272">
            <v>2</v>
          </cell>
          <cell r="Q272" t="str">
            <v>5449000131843</v>
          </cell>
          <cell r="R272" t="str">
            <v>9.75 x 9.75 x 33.2</v>
          </cell>
          <cell r="S272">
            <v>1.996</v>
          </cell>
          <cell r="T272">
            <v>2.04</v>
          </cell>
          <cell r="U272">
            <v>0</v>
          </cell>
          <cell r="V272" t="str">
            <v>6 x 2L</v>
          </cell>
          <cell r="W272" t="str">
            <v>SHRINK</v>
          </cell>
          <cell r="X272" t="str">
            <v>5449000134561</v>
          </cell>
          <cell r="Y272" t="str">
            <v>29.25 x 19.5 x 33.5</v>
          </cell>
          <cell r="Z272">
            <v>11.976000000000001</v>
          </cell>
          <cell r="AA272">
            <v>12.28</v>
          </cell>
          <cell r="AB272">
            <v>0</v>
          </cell>
          <cell r="AC272" t="str">
            <v>6 x 2L</v>
          </cell>
          <cell r="AD272" t="str">
            <v>SHRINKWRAPPED</v>
          </cell>
          <cell r="AE272" t="str">
            <v>5449000134561</v>
          </cell>
          <cell r="AF272" t="str">
            <v>29.25 x 19.5 x 33.5</v>
          </cell>
          <cell r="AG272">
            <v>11.976000000000001</v>
          </cell>
          <cell r="AH272">
            <v>12.28</v>
          </cell>
          <cell r="AI272">
            <v>0</v>
          </cell>
          <cell r="AJ272">
            <v>20</v>
          </cell>
          <cell r="AK272">
            <v>4</v>
          </cell>
          <cell r="AL272">
            <v>80</v>
          </cell>
          <cell r="AM272">
            <v>1200</v>
          </cell>
          <cell r="AN272">
            <v>1000</v>
          </cell>
          <cell r="AO272">
            <v>1585</v>
          </cell>
          <cell r="AP272">
            <v>958.08</v>
          </cell>
          <cell r="AQ272">
            <v>1014</v>
          </cell>
          <cell r="AR272">
            <v>2</v>
          </cell>
          <cell r="AS272">
            <v>0</v>
          </cell>
          <cell r="AT272" t="str">
            <v>Industrial IPP</v>
          </cell>
          <cell r="AU272" t="str">
            <v>5449000931788</v>
          </cell>
          <cell r="AV272" t="str">
            <v>ANT</v>
          </cell>
          <cell r="AW272" t="str">
            <v/>
          </cell>
          <cell r="AX272" t="str">
            <v/>
          </cell>
          <cell r="AY272" t="str">
            <v>DON</v>
          </cell>
          <cell r="AZ272" t="str">
            <v/>
          </cell>
          <cell r="BA272" t="str">
            <v/>
          </cell>
          <cell r="BB272" t="str">
            <v/>
          </cell>
          <cell r="BC272" t="str">
            <v/>
          </cell>
          <cell r="BD272" t="str">
            <v>DON</v>
          </cell>
          <cell r="BE272" t="str">
            <v>Belux</v>
          </cell>
          <cell r="BF272" t="str">
            <v/>
          </cell>
          <cell r="BG272" t="str">
            <v/>
          </cell>
          <cell r="BH272" t="str">
            <v>22021000</v>
          </cell>
          <cell r="BI272" t="str">
            <v>BE</v>
          </cell>
          <cell r="BJ272" t="str">
            <v xml:space="preserve">hibernated </v>
          </cell>
          <cell r="BK272" t="str">
            <v>ZD</v>
          </cell>
          <cell r="BL272" t="str">
            <v>56</v>
          </cell>
          <cell r="BM272">
            <v>4.5177000000000002E-2</v>
          </cell>
        </row>
        <row r="273">
          <cell r="A273">
            <v>415515</v>
          </cell>
          <cell r="B273" t="str">
            <v>1215</v>
          </cell>
          <cell r="C273" t="str">
            <v xml:space="preserve">COCA-COLA PET 2.00LX6 </v>
          </cell>
          <cell r="D273" t="str">
            <v>COCA-COLA PET 2.00LX6 MAXI SIZE MINI PRICE</v>
          </cell>
          <cell r="E273" t="str">
            <v>Coca-Cola</v>
          </cell>
          <cell r="F273" t="str">
            <v/>
          </cell>
          <cell r="G273" t="str">
            <v>PET</v>
          </cell>
          <cell r="H273" t="str">
            <v xml:space="preserve"> %</v>
          </cell>
          <cell r="I273" t="str">
            <v>6 x 2L</v>
          </cell>
          <cell r="J273" t="str">
            <v/>
          </cell>
          <cell r="K273">
            <v>6</v>
          </cell>
          <cell r="L273" t="str">
            <v>6% - 3%</v>
          </cell>
          <cell r="M273" t="str">
            <v>6</v>
          </cell>
          <cell r="N273" t="str">
            <v>M</v>
          </cell>
          <cell r="O273" t="str">
            <v>0</v>
          </cell>
          <cell r="P273">
            <v>2</v>
          </cell>
          <cell r="Q273" t="str">
            <v>5449000000286</v>
          </cell>
          <cell r="R273" t="str">
            <v>9.75 x 9.75 x 33.2</v>
          </cell>
          <cell r="S273">
            <v>2.077</v>
          </cell>
          <cell r="T273">
            <v>2.12</v>
          </cell>
          <cell r="U273">
            <v>0</v>
          </cell>
          <cell r="V273" t="str">
            <v>6 x 2L</v>
          </cell>
          <cell r="W273" t="str">
            <v>SHRINK</v>
          </cell>
          <cell r="X273" t="str">
            <v>5449000008862</v>
          </cell>
          <cell r="Y273" t="str">
            <v>30 x 20 x 35.9</v>
          </cell>
          <cell r="Z273">
            <v>12.462999999999999</v>
          </cell>
          <cell r="AA273">
            <v>12.77</v>
          </cell>
          <cell r="AB273">
            <v>0</v>
          </cell>
          <cell r="AC273" t="str">
            <v>6 x 2L</v>
          </cell>
          <cell r="AD273" t="str">
            <v>SHRINKWRAPPED</v>
          </cell>
          <cell r="AE273" t="str">
            <v>5449000008862</v>
          </cell>
          <cell r="AF273" t="str">
            <v>30 x 20 x 35.9</v>
          </cell>
          <cell r="AG273">
            <v>12.462999999999999</v>
          </cell>
          <cell r="AH273">
            <v>12.77</v>
          </cell>
          <cell r="AI273">
            <v>0</v>
          </cell>
          <cell r="AJ273">
            <v>20</v>
          </cell>
          <cell r="AK273">
            <v>4</v>
          </cell>
          <cell r="AL273">
            <v>80</v>
          </cell>
          <cell r="AM273">
            <v>1200</v>
          </cell>
          <cell r="AN273">
            <v>1000</v>
          </cell>
          <cell r="AO273">
            <v>1585</v>
          </cell>
          <cell r="AP273">
            <v>997.04</v>
          </cell>
          <cell r="AQ273">
            <v>1053</v>
          </cell>
          <cell r="AR273">
            <v>2</v>
          </cell>
          <cell r="AS273">
            <v>0</v>
          </cell>
          <cell r="AT273" t="str">
            <v>Industrial IPP</v>
          </cell>
          <cell r="AU273" t="str">
            <v>5449000931764</v>
          </cell>
          <cell r="AV273" t="str">
            <v>ANT</v>
          </cell>
          <cell r="AW273" t="str">
            <v/>
          </cell>
          <cell r="AX273" t="str">
            <v/>
          </cell>
          <cell r="AY273" t="str">
            <v>DON</v>
          </cell>
          <cell r="AZ273" t="str">
            <v/>
          </cell>
          <cell r="BA273" t="str">
            <v/>
          </cell>
          <cell r="BB273" t="str">
            <v/>
          </cell>
          <cell r="BC273" t="str">
            <v/>
          </cell>
          <cell r="BD273" t="str">
            <v>DON</v>
          </cell>
          <cell r="BE273" t="str">
            <v>Belux</v>
          </cell>
          <cell r="BF273" t="str">
            <v/>
          </cell>
          <cell r="BG273" t="str">
            <v/>
          </cell>
          <cell r="BH273" t="str">
            <v>22021000</v>
          </cell>
          <cell r="BI273" t="str">
            <v>BE</v>
          </cell>
          <cell r="BJ273" t="str">
            <v/>
          </cell>
          <cell r="BK273" t="str">
            <v>ZD</v>
          </cell>
          <cell r="BL273" t="str">
            <v>56</v>
          </cell>
          <cell r="BM273">
            <v>4.5177000000000002E-2</v>
          </cell>
        </row>
        <row r="274">
          <cell r="A274">
            <v>417030</v>
          </cell>
          <cell r="B274" t="str">
            <v>1554</v>
          </cell>
          <cell r="C274" t="str">
            <v>AQUARIUS DAILY RED PEACH PET 0.50L 4X6</v>
          </cell>
          <cell r="D274" t="str">
            <v>AQUARIUS DAILY RED PEACH PET 0.50L 4X6</v>
          </cell>
          <cell r="E274" t="str">
            <v>Aquarius</v>
          </cell>
          <cell r="F274" t="str">
            <v>Red Peach</v>
          </cell>
          <cell r="G274" t="str">
            <v>PET</v>
          </cell>
          <cell r="H274" t="str">
            <v xml:space="preserve"> %</v>
          </cell>
          <cell r="I274" t="str">
            <v>4 x 6 x 0.5L</v>
          </cell>
          <cell r="J274" t="str">
            <v/>
          </cell>
          <cell r="K274">
            <v>24</v>
          </cell>
          <cell r="L274" t="str">
            <v>6% - 3%</v>
          </cell>
          <cell r="M274" t="str">
            <v>9</v>
          </cell>
          <cell r="N274" t="str">
            <v>M</v>
          </cell>
          <cell r="O274" t="str">
            <v>9</v>
          </cell>
          <cell r="P274">
            <v>0.5</v>
          </cell>
          <cell r="Q274" t="str">
            <v>5449000131133</v>
          </cell>
          <cell r="R274" t="str">
            <v>6.58 x 6.58 x 21</v>
          </cell>
          <cell r="S274">
            <v>0.51300000000000001</v>
          </cell>
          <cell r="T274">
            <v>0.52900000000000003</v>
          </cell>
          <cell r="U274">
            <v>0</v>
          </cell>
          <cell r="V274" t="str">
            <v>6 x 0.5L</v>
          </cell>
          <cell r="W274" t="str">
            <v>SHRINK</v>
          </cell>
          <cell r="X274" t="str">
            <v>5449000197504</v>
          </cell>
          <cell r="Y274" t="str">
            <v>19.8 x 13.2 x 21</v>
          </cell>
          <cell r="Z274">
            <v>3.081</v>
          </cell>
          <cell r="AA274">
            <v>3.1859999999999999</v>
          </cell>
          <cell r="AB274">
            <v>0</v>
          </cell>
          <cell r="AC274" t="str">
            <v>4 x 6 x 0.5L</v>
          </cell>
          <cell r="AD274" t="str">
            <v>SHRINKWRAPPED</v>
          </cell>
          <cell r="AE274" t="str">
            <v>5449000197597</v>
          </cell>
          <cell r="AF274" t="str">
            <v>39.5 x 26.3 x 21</v>
          </cell>
          <cell r="AG274">
            <v>12.323</v>
          </cell>
          <cell r="AH274">
            <v>12.77</v>
          </cell>
          <cell r="AI274">
            <v>0</v>
          </cell>
          <cell r="AJ274">
            <v>12</v>
          </cell>
          <cell r="AK274">
            <v>6</v>
          </cell>
          <cell r="AL274">
            <v>72</v>
          </cell>
          <cell r="AM274">
            <v>1210</v>
          </cell>
          <cell r="AN274">
            <v>1076</v>
          </cell>
          <cell r="AO274">
            <v>1435</v>
          </cell>
          <cell r="AP274">
            <v>887.25599999999997</v>
          </cell>
          <cell r="AQ274">
            <v>952.03200000000004</v>
          </cell>
          <cell r="AR274">
            <v>1</v>
          </cell>
          <cell r="AS274">
            <v>0</v>
          </cell>
          <cell r="AT274" t="str">
            <v>CHEP</v>
          </cell>
          <cell r="AU274" t="str">
            <v>5449000994424</v>
          </cell>
          <cell r="AV274" t="str">
            <v/>
          </cell>
          <cell r="AW274" t="str">
            <v/>
          </cell>
          <cell r="AX274" t="str">
            <v/>
          </cell>
          <cell r="AY274" t="str">
            <v>DON</v>
          </cell>
          <cell r="AZ274" t="str">
            <v/>
          </cell>
          <cell r="BA274" t="str">
            <v/>
          </cell>
          <cell r="BB274" t="str">
            <v/>
          </cell>
          <cell r="BC274" t="str">
            <v>Arop (AROP); Halle (HALL); Trianval (TRIA); Le Village (VILL)</v>
          </cell>
          <cell r="BD274" t="str">
            <v>Sidcup</v>
          </cell>
          <cell r="BE274" t="str">
            <v>Belux</v>
          </cell>
          <cell r="BF274" t="str">
            <v/>
          </cell>
          <cell r="BG274" t="str">
            <v/>
          </cell>
          <cell r="BH274" t="str">
            <v>22021000</v>
          </cell>
          <cell r="BI274" t="str">
            <v>FR</v>
          </cell>
          <cell r="BJ274" t="str">
            <v>quarantine difference DUN - 6 days /SID - 14 days</v>
          </cell>
          <cell r="BK274" t="str">
            <v>ZD</v>
          </cell>
          <cell r="BL274" t="str">
            <v>56</v>
          </cell>
          <cell r="BM274">
            <v>2.2100000000000002E-2</v>
          </cell>
        </row>
        <row r="275">
          <cell r="A275">
            <v>417031</v>
          </cell>
          <cell r="B275" t="str">
            <v>1565</v>
          </cell>
          <cell r="C275" t="str">
            <v>AQUARIUS DAILY ORANGE PET 0.50L 4X6</v>
          </cell>
          <cell r="D275" t="str">
            <v>AQUARIUS DAILY ORANGE PET 0.50L 4X6</v>
          </cell>
          <cell r="E275" t="str">
            <v>Aquarius</v>
          </cell>
          <cell r="F275" t="str">
            <v>Orange</v>
          </cell>
          <cell r="G275" t="str">
            <v>PET</v>
          </cell>
          <cell r="H275" t="str">
            <v xml:space="preserve"> %</v>
          </cell>
          <cell r="I275" t="str">
            <v>4 x 6 x 0.5L</v>
          </cell>
          <cell r="J275" t="str">
            <v/>
          </cell>
          <cell r="K275">
            <v>24</v>
          </cell>
          <cell r="L275" t="str">
            <v>6% - 3%</v>
          </cell>
          <cell r="M275" t="str">
            <v>9</v>
          </cell>
          <cell r="N275" t="str">
            <v>M</v>
          </cell>
          <cell r="O275" t="str">
            <v>9</v>
          </cell>
          <cell r="P275">
            <v>0.5</v>
          </cell>
          <cell r="Q275" t="str">
            <v>54490802</v>
          </cell>
          <cell r="R275" t="str">
            <v>6.58 x 6.58 x 21</v>
          </cell>
          <cell r="S275">
            <v>0.51400000000000001</v>
          </cell>
          <cell r="T275">
            <v>0.52900000000000003</v>
          </cell>
          <cell r="U275">
            <v>0</v>
          </cell>
          <cell r="V275" t="str">
            <v>6 x 0.5L</v>
          </cell>
          <cell r="W275" t="str">
            <v>SHRINK</v>
          </cell>
          <cell r="X275" t="str">
            <v>5449000197498</v>
          </cell>
          <cell r="Y275" t="str">
            <v>19.8 x 13.2 x 21</v>
          </cell>
          <cell r="Z275">
            <v>3.0870000000000002</v>
          </cell>
          <cell r="AA275">
            <v>3.1850000000000001</v>
          </cell>
          <cell r="AB275">
            <v>0</v>
          </cell>
          <cell r="AC275" t="str">
            <v>4 x 6 x 0.5L</v>
          </cell>
          <cell r="AD275" t="str">
            <v>SHRINKWRAPPED</v>
          </cell>
          <cell r="AE275" t="str">
            <v>5449000152169</v>
          </cell>
          <cell r="AF275" t="str">
            <v>39.5 x 26.3 x 21</v>
          </cell>
          <cell r="AG275">
            <v>12.347</v>
          </cell>
          <cell r="AH275">
            <v>12.768000000000001</v>
          </cell>
          <cell r="AI275">
            <v>0</v>
          </cell>
          <cell r="AJ275">
            <v>12</v>
          </cell>
          <cell r="AK275">
            <v>6</v>
          </cell>
          <cell r="AL275">
            <v>72</v>
          </cell>
          <cell r="AM275">
            <v>1210</v>
          </cell>
          <cell r="AN275">
            <v>1076</v>
          </cell>
          <cell r="AO275">
            <v>1435</v>
          </cell>
          <cell r="AP275">
            <v>888.98400000000004</v>
          </cell>
          <cell r="AQ275">
            <v>951.85900000000004</v>
          </cell>
          <cell r="AR275">
            <v>1</v>
          </cell>
          <cell r="AS275">
            <v>0</v>
          </cell>
          <cell r="AT275" t="str">
            <v>CHEP</v>
          </cell>
          <cell r="AU275" t="str">
            <v>5449000994431</v>
          </cell>
          <cell r="AV275" t="str">
            <v/>
          </cell>
          <cell r="AW275" t="str">
            <v/>
          </cell>
          <cell r="AX275" t="str">
            <v/>
          </cell>
          <cell r="AY275" t="str">
            <v>DON</v>
          </cell>
          <cell r="AZ275" t="str">
            <v/>
          </cell>
          <cell r="BA275" t="str">
            <v/>
          </cell>
          <cell r="BB275" t="str">
            <v/>
          </cell>
          <cell r="BC275" t="str">
            <v>Arop (AROP); Halle (HALL); Trianval (TRIA); Le Village (VILL)</v>
          </cell>
          <cell r="BD275" t="str">
            <v>Sidcup</v>
          </cell>
          <cell r="BE275" t="str">
            <v>Belux</v>
          </cell>
          <cell r="BF275" t="str">
            <v/>
          </cell>
          <cell r="BG275" t="str">
            <v/>
          </cell>
          <cell r="BH275" t="str">
            <v>22021000</v>
          </cell>
          <cell r="BI275" t="str">
            <v>FR</v>
          </cell>
          <cell r="BJ275" t="str">
            <v>quarantine difference DUN - 6 days /SID - 14 days</v>
          </cell>
          <cell r="BK275" t="str">
            <v>ZD</v>
          </cell>
          <cell r="BL275" t="str">
            <v>56</v>
          </cell>
          <cell r="BM275">
            <v>2.2100000000000002E-2</v>
          </cell>
        </row>
        <row r="276">
          <cell r="A276">
            <v>417032</v>
          </cell>
          <cell r="B276" t="str">
            <v>1552</v>
          </cell>
          <cell r="C276" t="str">
            <v>AQUARIUS DAILY LEMON PET 0.50L 4X6</v>
          </cell>
          <cell r="D276" t="str">
            <v>AQUARIUS DAILY CITRON PET 0.50L 4X6</v>
          </cell>
          <cell r="E276" t="str">
            <v>Aquarius</v>
          </cell>
          <cell r="F276" t="str">
            <v>Lemon</v>
          </cell>
          <cell r="G276" t="str">
            <v>PET</v>
          </cell>
          <cell r="H276" t="str">
            <v xml:space="preserve"> %</v>
          </cell>
          <cell r="I276" t="str">
            <v>4 x 6 x 0.5L</v>
          </cell>
          <cell r="J276" t="str">
            <v/>
          </cell>
          <cell r="K276">
            <v>24</v>
          </cell>
          <cell r="L276" t="str">
            <v>6% - 3%</v>
          </cell>
          <cell r="M276" t="str">
            <v>9</v>
          </cell>
          <cell r="N276" t="str">
            <v>M</v>
          </cell>
          <cell r="O276" t="str">
            <v>9</v>
          </cell>
          <cell r="P276">
            <v>0.5</v>
          </cell>
          <cell r="Q276" t="str">
            <v>50112784</v>
          </cell>
          <cell r="R276" t="str">
            <v>6.58 x 6.58 x 21</v>
          </cell>
          <cell r="S276">
            <v>0.51100000000000001</v>
          </cell>
          <cell r="T276">
            <v>0.52900000000000003</v>
          </cell>
          <cell r="U276">
            <v>0</v>
          </cell>
          <cell r="V276" t="str">
            <v>6 x 0.5L</v>
          </cell>
          <cell r="W276" t="str">
            <v>SHRINK</v>
          </cell>
          <cell r="X276" t="str">
            <v>5449000197481</v>
          </cell>
          <cell r="Y276" t="str">
            <v>19.8 x 13.2 x 21</v>
          </cell>
          <cell r="Z276">
            <v>3.069</v>
          </cell>
          <cell r="AA276">
            <v>3.1829999999999998</v>
          </cell>
          <cell r="AB276">
            <v>0</v>
          </cell>
          <cell r="AC276" t="str">
            <v>4 x 6 x 0.5L</v>
          </cell>
          <cell r="AD276" t="str">
            <v>SHRINKWRAPPED</v>
          </cell>
          <cell r="AE276" t="str">
            <v>5449000197566</v>
          </cell>
          <cell r="AF276" t="str">
            <v>39.5 x 26.3 x 21</v>
          </cell>
          <cell r="AG276">
            <v>12.275</v>
          </cell>
          <cell r="AH276">
            <v>12.757999999999999</v>
          </cell>
          <cell r="AI276">
            <v>0</v>
          </cell>
          <cell r="AJ276">
            <v>12</v>
          </cell>
          <cell r="AK276">
            <v>6</v>
          </cell>
          <cell r="AL276">
            <v>72</v>
          </cell>
          <cell r="AM276">
            <v>1210</v>
          </cell>
          <cell r="AN276">
            <v>1076</v>
          </cell>
          <cell r="AO276">
            <v>1435</v>
          </cell>
          <cell r="AP276">
            <v>883.8</v>
          </cell>
          <cell r="AQ276">
            <v>951.16800000000001</v>
          </cell>
          <cell r="AR276">
            <v>1</v>
          </cell>
          <cell r="AS276">
            <v>0</v>
          </cell>
          <cell r="AT276" t="str">
            <v>CHEP</v>
          </cell>
          <cell r="AU276" t="str">
            <v>5449000994448</v>
          </cell>
          <cell r="AV276" t="str">
            <v/>
          </cell>
          <cell r="AW276" t="str">
            <v/>
          </cell>
          <cell r="AX276" t="str">
            <v/>
          </cell>
          <cell r="AY276" t="str">
            <v>DON</v>
          </cell>
          <cell r="AZ276" t="str">
            <v/>
          </cell>
          <cell r="BA276" t="str">
            <v/>
          </cell>
          <cell r="BB276" t="str">
            <v/>
          </cell>
          <cell r="BC276" t="str">
            <v>Arop (AROP); Halle (HALL); Trianval (TRIA); Le Village (VILL)</v>
          </cell>
          <cell r="BD276" t="str">
            <v>Sidcup</v>
          </cell>
          <cell r="BE276" t="str">
            <v>Belux</v>
          </cell>
          <cell r="BF276" t="str">
            <v/>
          </cell>
          <cell r="BG276" t="str">
            <v/>
          </cell>
          <cell r="BH276" t="str">
            <v>22021000</v>
          </cell>
          <cell r="BI276" t="str">
            <v>FR</v>
          </cell>
          <cell r="BJ276" t="str">
            <v>quarantine difference DUN - 6 days /SID - 14 days</v>
          </cell>
          <cell r="BK276" t="str">
            <v>ZD</v>
          </cell>
          <cell r="BL276" t="str">
            <v>56</v>
          </cell>
          <cell r="BM276">
            <v>2.2100000000000002E-2</v>
          </cell>
        </row>
        <row r="277">
          <cell r="A277">
            <v>419201</v>
          </cell>
          <cell r="B277" t="str">
            <v>6229</v>
          </cell>
          <cell r="C277" t="str">
            <v>ROSPORT CLASSIC 6X1L PET</v>
          </cell>
          <cell r="D277" t="str">
            <v>ROSPORT CLASSIC 6X1L PET</v>
          </cell>
          <cell r="E277" t="str">
            <v>Rosport</v>
          </cell>
          <cell r="F277" t="str">
            <v>Classic</v>
          </cell>
          <cell r="G277" t="str">
            <v>PET</v>
          </cell>
          <cell r="H277" t="str">
            <v xml:space="preserve"> %</v>
          </cell>
          <cell r="I277" t="str">
            <v>6 x 1L</v>
          </cell>
          <cell r="J277" t="str">
            <v/>
          </cell>
          <cell r="K277">
            <v>6</v>
          </cell>
          <cell r="L277" t="str">
            <v>6% - 3%</v>
          </cell>
          <cell r="M277" t="str">
            <v>5</v>
          </cell>
          <cell r="N277" t="str">
            <v>M*</v>
          </cell>
          <cell r="O277" t="str">
            <v>0</v>
          </cell>
          <cell r="P277">
            <v>1</v>
          </cell>
          <cell r="Q277" t="str">
            <v>5450038010574</v>
          </cell>
          <cell r="R277" t="str">
            <v>8 x 8 x 31.2</v>
          </cell>
          <cell r="S277">
            <v>0.998</v>
          </cell>
          <cell r="T277">
            <v>1.04</v>
          </cell>
          <cell r="U277">
            <v>0</v>
          </cell>
          <cell r="V277" t="str">
            <v>6 x 1L</v>
          </cell>
          <cell r="W277" t="str">
            <v>SHRINK</v>
          </cell>
          <cell r="X277" t="str">
            <v>5450038010673</v>
          </cell>
          <cell r="Y277" t="str">
            <v>24 x 16 x 31.5</v>
          </cell>
          <cell r="Z277">
            <v>5.9880000000000004</v>
          </cell>
          <cell r="AA277">
            <v>6.3</v>
          </cell>
          <cell r="AB277">
            <v>0</v>
          </cell>
          <cell r="AC277" t="str">
            <v>6 x 1L</v>
          </cell>
          <cell r="AD277" t="str">
            <v>SHRINKWRAPPED</v>
          </cell>
          <cell r="AE277" t="str">
            <v>5450038010673</v>
          </cell>
          <cell r="AF277" t="str">
            <v>24 x 16 x 31.5</v>
          </cell>
          <cell r="AG277">
            <v>5.9880000000000004</v>
          </cell>
          <cell r="AH277">
            <v>6.3</v>
          </cell>
          <cell r="AI277">
            <v>0</v>
          </cell>
          <cell r="AJ277">
            <v>28</v>
          </cell>
          <cell r="AK277">
            <v>5</v>
          </cell>
          <cell r="AL277">
            <v>140</v>
          </cell>
          <cell r="AM277">
            <v>1200</v>
          </cell>
          <cell r="AN277">
            <v>1000</v>
          </cell>
          <cell r="AO277">
            <v>1741</v>
          </cell>
          <cell r="AP277">
            <v>838.32</v>
          </cell>
          <cell r="AQ277">
            <v>903</v>
          </cell>
          <cell r="AR277">
            <v>2</v>
          </cell>
          <cell r="AS277">
            <v>0</v>
          </cell>
          <cell r="AT277" t="str">
            <v>CHEP</v>
          </cell>
          <cell r="AU277" t="str">
            <v>5450038810679</v>
          </cell>
          <cell r="AV277" t="str">
            <v/>
          </cell>
          <cell r="AW277" t="str">
            <v/>
          </cell>
          <cell r="AX277" t="str">
            <v/>
          </cell>
          <cell r="AY277" t="str">
            <v/>
          </cell>
          <cell r="AZ277" t="str">
            <v/>
          </cell>
          <cell r="BA277" t="str">
            <v/>
          </cell>
          <cell r="BB277" t="str">
            <v/>
          </cell>
          <cell r="BC277" t="str">
            <v>Rosport (ROSP)</v>
          </cell>
          <cell r="BD277" t="str">
            <v/>
          </cell>
          <cell r="BE277" t="str">
            <v>Luxembourg</v>
          </cell>
          <cell r="BF277" t="str">
            <v/>
          </cell>
          <cell r="BG277" t="str">
            <v/>
          </cell>
          <cell r="BH277" t="str">
            <v>22011019</v>
          </cell>
          <cell r="BI277" t="str">
            <v>BE</v>
          </cell>
          <cell r="BJ277" t="str">
            <v/>
          </cell>
          <cell r="BK277" t="str">
            <v>ZD</v>
          </cell>
          <cell r="BL277" t="str">
            <v>56</v>
          </cell>
          <cell r="BM277">
            <v>2.1362000000000003E-2</v>
          </cell>
        </row>
        <row r="278">
          <cell r="A278">
            <v>420472</v>
          </cell>
          <cell r="B278" t="str">
            <v>1660</v>
          </cell>
          <cell r="C278" t="str">
            <v>COCA-COLA PET 0.25L 2X12</v>
          </cell>
          <cell r="D278" t="str">
            <v>COCA-COLA PET 0.25L 2X12</v>
          </cell>
          <cell r="E278" t="str">
            <v>Coca-Cola</v>
          </cell>
          <cell r="F278" t="str">
            <v/>
          </cell>
          <cell r="G278" t="str">
            <v>PET</v>
          </cell>
          <cell r="H278" t="str">
            <v xml:space="preserve"> %</v>
          </cell>
          <cell r="I278" t="str">
            <v>2 x 12 x 0.25L</v>
          </cell>
          <cell r="J278" t="str">
            <v/>
          </cell>
          <cell r="K278">
            <v>24</v>
          </cell>
          <cell r="L278" t="str">
            <v>6% - 3%</v>
          </cell>
          <cell r="M278" t="str">
            <v>4</v>
          </cell>
          <cell r="N278" t="str">
            <v>M</v>
          </cell>
          <cell r="O278" t="str">
            <v>0</v>
          </cell>
          <cell r="P278">
            <v>0.25</v>
          </cell>
          <cell r="Q278" t="str">
            <v>90338243</v>
          </cell>
          <cell r="R278" t="str">
            <v>5.52 x 5.52 x 17.6</v>
          </cell>
          <cell r="S278">
            <v>0.26</v>
          </cell>
          <cell r="T278">
            <v>0.28000000000000003</v>
          </cell>
          <cell r="U278">
            <v>0</v>
          </cell>
          <cell r="V278" t="str">
            <v>12 x 0.25L</v>
          </cell>
          <cell r="W278" t="str">
            <v>SHRINK</v>
          </cell>
          <cell r="X278" t="str">
            <v>5449000202017</v>
          </cell>
          <cell r="Y278" t="str">
            <v>11.6 x 22.1 x 18</v>
          </cell>
          <cell r="Z278">
            <v>3.1160000000000001</v>
          </cell>
          <cell r="AA278">
            <v>3.42</v>
          </cell>
          <cell r="AB278">
            <v>0</v>
          </cell>
          <cell r="AC278" t="str">
            <v>2 x 12 x 0.25L</v>
          </cell>
          <cell r="AD278" t="str">
            <v>SHRINKWRAPPED</v>
          </cell>
          <cell r="AE278" t="str">
            <v>5449000205285</v>
          </cell>
          <cell r="AF278" t="str">
            <v>22.1 x 33.1 x 18</v>
          </cell>
          <cell r="AG278">
            <v>6.2320000000000002</v>
          </cell>
          <cell r="AH278">
            <v>6.86</v>
          </cell>
          <cell r="AI278">
            <v>0</v>
          </cell>
          <cell r="AJ278">
            <v>15</v>
          </cell>
          <cell r="AK278">
            <v>8</v>
          </cell>
          <cell r="AL278">
            <v>120</v>
          </cell>
          <cell r="AM278">
            <v>1200</v>
          </cell>
          <cell r="AN278">
            <v>1000</v>
          </cell>
          <cell r="AO278">
            <v>1599</v>
          </cell>
          <cell r="AP278">
            <v>747.84</v>
          </cell>
          <cell r="AQ278">
            <v>853</v>
          </cell>
          <cell r="AR278">
            <v>2</v>
          </cell>
          <cell r="AS278">
            <v>0</v>
          </cell>
          <cell r="AT278" t="str">
            <v>CHEP</v>
          </cell>
          <cell r="AU278" t="str">
            <v>5449000600738</v>
          </cell>
          <cell r="AV278" t="str">
            <v>ANT</v>
          </cell>
          <cell r="AW278" t="str">
            <v/>
          </cell>
          <cell r="AX278" t="str">
            <v/>
          </cell>
          <cell r="AY278" t="str">
            <v/>
          </cell>
          <cell r="AZ278" t="str">
            <v/>
          </cell>
          <cell r="BA278" t="str">
            <v/>
          </cell>
          <cell r="BB278" t="str">
            <v/>
          </cell>
          <cell r="BC278" t="str">
            <v/>
          </cell>
          <cell r="BD278" t="str">
            <v/>
          </cell>
          <cell r="BE278" t="str">
            <v>Belux</v>
          </cell>
          <cell r="BF278" t="str">
            <v>SC25407BE</v>
          </cell>
          <cell r="BG278" t="str">
            <v/>
          </cell>
          <cell r="BH278" t="str">
            <v>22021000</v>
          </cell>
          <cell r="BI278" t="str">
            <v>BE</v>
          </cell>
          <cell r="BJ278" t="str">
            <v/>
          </cell>
          <cell r="BK278" t="str">
            <v>ZD</v>
          </cell>
          <cell r="BL278" t="str">
            <v>42</v>
          </cell>
          <cell r="BM278">
            <v>2.2007000000000002E-2</v>
          </cell>
        </row>
        <row r="279">
          <cell r="A279">
            <v>420474</v>
          </cell>
          <cell r="B279" t="str">
            <v>1666</v>
          </cell>
          <cell r="C279" t="str">
            <v>COCA-COLA ZERO PET 0.25L 2X12</v>
          </cell>
          <cell r="D279" t="str">
            <v>COCA-COLA ZERO PET 0.25L 2X12</v>
          </cell>
          <cell r="E279" t="str">
            <v>Coca-Cola Zero</v>
          </cell>
          <cell r="F279" t="str">
            <v/>
          </cell>
          <cell r="G279" t="str">
            <v>PET</v>
          </cell>
          <cell r="H279" t="str">
            <v xml:space="preserve"> %</v>
          </cell>
          <cell r="I279" t="str">
            <v>2 x 12 x 0.25L</v>
          </cell>
          <cell r="J279" t="str">
            <v/>
          </cell>
          <cell r="K279">
            <v>24</v>
          </cell>
          <cell r="L279" t="str">
            <v>6% - 3%</v>
          </cell>
          <cell r="M279" t="str">
            <v>4</v>
          </cell>
          <cell r="N279" t="str">
            <v>M</v>
          </cell>
          <cell r="O279" t="str">
            <v>0</v>
          </cell>
          <cell r="P279">
            <v>0.25</v>
          </cell>
          <cell r="Q279" t="str">
            <v>50112579</v>
          </cell>
          <cell r="R279" t="str">
            <v>5.52 x 5.52 x 17.6</v>
          </cell>
          <cell r="S279">
            <v>0.25</v>
          </cell>
          <cell r="T279">
            <v>0.27</v>
          </cell>
          <cell r="U279">
            <v>0</v>
          </cell>
          <cell r="V279" t="str">
            <v>12 x 0.25L</v>
          </cell>
          <cell r="W279" t="str">
            <v>SHRINK</v>
          </cell>
          <cell r="X279" t="str">
            <v>5449000202741</v>
          </cell>
          <cell r="Y279" t="str">
            <v>11.6 x 22.1 x 18</v>
          </cell>
          <cell r="Z279">
            <v>2.9940000000000002</v>
          </cell>
          <cell r="AA279">
            <v>3.29</v>
          </cell>
          <cell r="AB279">
            <v>0</v>
          </cell>
          <cell r="AC279" t="str">
            <v>2 x 12 x 0.25L</v>
          </cell>
          <cell r="AD279" t="str">
            <v>SHRINKWRAPPED</v>
          </cell>
          <cell r="AE279" t="str">
            <v>5449000205308</v>
          </cell>
          <cell r="AF279" t="str">
            <v>22.1 x 33.1 x 18</v>
          </cell>
          <cell r="AG279">
            <v>5.9880000000000004</v>
          </cell>
          <cell r="AH279">
            <v>6.45</v>
          </cell>
          <cell r="AI279">
            <v>0</v>
          </cell>
          <cell r="AJ279">
            <v>15</v>
          </cell>
          <cell r="AK279">
            <v>8</v>
          </cell>
          <cell r="AL279">
            <v>120</v>
          </cell>
          <cell r="AM279">
            <v>1200</v>
          </cell>
          <cell r="AN279">
            <v>1000</v>
          </cell>
          <cell r="AO279">
            <v>1599</v>
          </cell>
          <cell r="AP279">
            <v>718.56</v>
          </cell>
          <cell r="AQ279">
            <v>822</v>
          </cell>
          <cell r="AR279">
            <v>2</v>
          </cell>
          <cell r="AS279">
            <v>0</v>
          </cell>
          <cell r="AT279" t="str">
            <v>CHEP</v>
          </cell>
          <cell r="AU279" t="str">
            <v>5449000600752</v>
          </cell>
          <cell r="AV279" t="str">
            <v>ANT</v>
          </cell>
          <cell r="AW279" t="str">
            <v/>
          </cell>
          <cell r="AX279" t="str">
            <v/>
          </cell>
          <cell r="AY279" t="str">
            <v/>
          </cell>
          <cell r="AZ279" t="str">
            <v/>
          </cell>
          <cell r="BA279" t="str">
            <v/>
          </cell>
          <cell r="BB279" t="str">
            <v/>
          </cell>
          <cell r="BC279" t="str">
            <v/>
          </cell>
          <cell r="BD279" t="str">
            <v/>
          </cell>
          <cell r="BE279" t="str">
            <v>Belux</v>
          </cell>
          <cell r="BF279" t="str">
            <v>SC25407BE</v>
          </cell>
          <cell r="BG279" t="str">
            <v/>
          </cell>
          <cell r="BH279" t="str">
            <v>22021000</v>
          </cell>
          <cell r="BI279" t="str">
            <v>BE</v>
          </cell>
          <cell r="BJ279" t="str">
            <v/>
          </cell>
          <cell r="BK279" t="str">
            <v>ZD</v>
          </cell>
          <cell r="BL279" t="str">
            <v>42</v>
          </cell>
          <cell r="BM279">
            <v>2.2007000000000002E-2</v>
          </cell>
        </row>
        <row r="280">
          <cell r="A280">
            <v>420487</v>
          </cell>
          <cell r="B280" t="str">
            <v>2026</v>
          </cell>
          <cell r="C280" t="str">
            <v>COCA-COLA ZERO PET 0.50LX24</v>
          </cell>
          <cell r="D280" t="str">
            <v>COCA-COLA ZERO PET 0.50LX24</v>
          </cell>
          <cell r="E280" t="str">
            <v>Coca-Cola Zero</v>
          </cell>
          <cell r="F280" t="str">
            <v/>
          </cell>
          <cell r="G280" t="str">
            <v>PET</v>
          </cell>
          <cell r="H280" t="str">
            <v xml:space="preserve"> %</v>
          </cell>
          <cell r="I280" t="str">
            <v>24 x 0.5L</v>
          </cell>
          <cell r="J280" t="str">
            <v/>
          </cell>
          <cell r="K280">
            <v>24</v>
          </cell>
          <cell r="L280" t="str">
            <v>6% - 3%</v>
          </cell>
          <cell r="M280" t="str">
            <v>4</v>
          </cell>
          <cell r="N280" t="str">
            <v>M</v>
          </cell>
          <cell r="O280" t="str">
            <v>0</v>
          </cell>
          <cell r="P280">
            <v>0.5</v>
          </cell>
          <cell r="Q280" t="str">
            <v>5449000131836</v>
          </cell>
          <cell r="R280" t="str">
            <v>6.55 x 6.55 x 22.8</v>
          </cell>
          <cell r="S280">
            <v>0.499</v>
          </cell>
          <cell r="T280">
            <v>0.52</v>
          </cell>
          <cell r="U280">
            <v>0</v>
          </cell>
          <cell r="V280" t="str">
            <v>1 x 0.5L</v>
          </cell>
          <cell r="W280" t="str">
            <v>PET</v>
          </cell>
          <cell r="X280" t="str">
            <v>5449000131836</v>
          </cell>
          <cell r="Y280" t="str">
            <v>6.55 x 6.55 x 22.8</v>
          </cell>
          <cell r="Z280">
            <v>0.499</v>
          </cell>
          <cell r="AA280">
            <v>0.52</v>
          </cell>
          <cell r="AB280">
            <v>0</v>
          </cell>
          <cell r="AC280" t="str">
            <v>24 x 0.5L</v>
          </cell>
          <cell r="AD280" t="str">
            <v>SHRINKWRAPPED</v>
          </cell>
          <cell r="AE280" t="str">
            <v>5449000134332</v>
          </cell>
          <cell r="AF280" t="str">
            <v>39.3 x 26.2 x 23.3</v>
          </cell>
          <cell r="AG280">
            <v>11.976000000000001</v>
          </cell>
          <cell r="AH280">
            <v>12.59</v>
          </cell>
          <cell r="AI280">
            <v>0</v>
          </cell>
          <cell r="AJ280">
            <v>12</v>
          </cell>
          <cell r="AK280">
            <v>7</v>
          </cell>
          <cell r="AL280">
            <v>84</v>
          </cell>
          <cell r="AM280">
            <v>1200</v>
          </cell>
          <cell r="AN280">
            <v>1048</v>
          </cell>
          <cell r="AO280">
            <v>1791</v>
          </cell>
          <cell r="AP280">
            <v>1005.984</v>
          </cell>
          <cell r="AQ280">
            <v>1088</v>
          </cell>
          <cell r="AR280">
            <v>2</v>
          </cell>
          <cell r="AS280">
            <v>0</v>
          </cell>
          <cell r="AT280" t="str">
            <v>CHEP</v>
          </cell>
          <cell r="AU280" t="str">
            <v>5449000601322</v>
          </cell>
          <cell r="AV280" t="str">
            <v>ANT</v>
          </cell>
          <cell r="AW280" t="str">
            <v/>
          </cell>
          <cell r="AX280" t="str">
            <v/>
          </cell>
          <cell r="AY280" t="str">
            <v/>
          </cell>
          <cell r="AZ280" t="str">
            <v/>
          </cell>
          <cell r="BA280" t="str">
            <v/>
          </cell>
          <cell r="BB280" t="str">
            <v/>
          </cell>
          <cell r="BC280" t="str">
            <v/>
          </cell>
          <cell r="BD280" t="str">
            <v/>
          </cell>
          <cell r="BE280" t="str">
            <v>Belux</v>
          </cell>
          <cell r="BF280" t="str">
            <v/>
          </cell>
          <cell r="BG280" t="str">
            <v/>
          </cell>
          <cell r="BH280" t="str">
            <v>22021000</v>
          </cell>
          <cell r="BI280" t="str">
            <v>BE</v>
          </cell>
          <cell r="BJ280" t="str">
            <v/>
          </cell>
          <cell r="BK280" t="str">
            <v>ZD</v>
          </cell>
          <cell r="BL280" t="str">
            <v>56</v>
          </cell>
          <cell r="BM280">
            <v>2.2110000000000005E-2</v>
          </cell>
        </row>
        <row r="281">
          <cell r="A281">
            <v>423817</v>
          </cell>
          <cell r="B281" t="str">
            <v>0824</v>
          </cell>
          <cell r="C281" t="str">
            <v>ROSPORT VIVA GLAS 0.25LX28</v>
          </cell>
          <cell r="D281" t="str">
            <v>ROSPORT VIVA VERRE 0.25LX28</v>
          </cell>
          <cell r="E281" t="str">
            <v>Rosport</v>
          </cell>
          <cell r="F281" t="str">
            <v>Viva</v>
          </cell>
          <cell r="G281" t="str">
            <v>REF. GLASS</v>
          </cell>
          <cell r="H281" t="str">
            <v xml:space="preserve"> %</v>
          </cell>
          <cell r="I281" t="str">
            <v>28 x 0.25L</v>
          </cell>
          <cell r="J281" t="str">
            <v/>
          </cell>
          <cell r="K281">
            <v>28</v>
          </cell>
          <cell r="L281" t="str">
            <v>6% - 3%</v>
          </cell>
          <cell r="M281" t="str">
            <v>18</v>
          </cell>
          <cell r="N281" t="str">
            <v>M*</v>
          </cell>
          <cell r="O281" t="str">
            <v>0</v>
          </cell>
          <cell r="P281">
            <v>0.25</v>
          </cell>
          <cell r="Q281" t="str">
            <v>5450038930131</v>
          </cell>
          <cell r="R281" t="str">
            <v>5.8 x 5.8 x 20</v>
          </cell>
          <cell r="S281">
            <v>0.249</v>
          </cell>
          <cell r="T281">
            <v>0.51200000000000001</v>
          </cell>
          <cell r="U281">
            <v>0.1</v>
          </cell>
          <cell r="V281" t="str">
            <v>1 x 0.25L</v>
          </cell>
          <cell r="W281" t="str">
            <v xml:space="preserve">REF. GLASS  </v>
          </cell>
          <cell r="X281" t="str">
            <v>5450038930131</v>
          </cell>
          <cell r="Y281" t="str">
            <v>5.8 x 5.8 x 20</v>
          </cell>
          <cell r="Z281">
            <v>0.249</v>
          </cell>
          <cell r="AA281">
            <v>0.51200000000000001</v>
          </cell>
          <cell r="AB281">
            <v>0.1</v>
          </cell>
          <cell r="AC281" t="str">
            <v>28 x 0.25L</v>
          </cell>
          <cell r="AD281" t="str">
            <v>CASE</v>
          </cell>
          <cell r="AE281" t="str">
            <v>5450038939134</v>
          </cell>
          <cell r="AF281" t="str">
            <v>40 x 30 x 23.5</v>
          </cell>
          <cell r="AG281">
            <v>6.98</v>
          </cell>
          <cell r="AH281">
            <v>16.399999999999999</v>
          </cell>
          <cell r="AI281">
            <v>5.85</v>
          </cell>
          <cell r="AJ281">
            <v>10</v>
          </cell>
          <cell r="AK281">
            <v>7</v>
          </cell>
          <cell r="AL281">
            <v>70</v>
          </cell>
          <cell r="AM281">
            <v>1200</v>
          </cell>
          <cell r="AN281">
            <v>1000</v>
          </cell>
          <cell r="AO281">
            <v>1810</v>
          </cell>
          <cell r="AP281">
            <v>488.6</v>
          </cell>
          <cell r="AQ281">
            <v>1156.646</v>
          </cell>
          <cell r="AR281">
            <v>3</v>
          </cell>
          <cell r="AS281">
            <v>409.5</v>
          </cell>
          <cell r="AT281" t="str">
            <v>CHEP</v>
          </cell>
          <cell r="AU281" t="str">
            <v>5450038739130</v>
          </cell>
          <cell r="AV281" t="str">
            <v/>
          </cell>
          <cell r="AW281" t="str">
            <v/>
          </cell>
          <cell r="AX281" t="str">
            <v/>
          </cell>
          <cell r="AY281" t="str">
            <v/>
          </cell>
          <cell r="AZ281" t="str">
            <v/>
          </cell>
          <cell r="BA281" t="str">
            <v/>
          </cell>
          <cell r="BB281" t="str">
            <v/>
          </cell>
          <cell r="BC281" t="str">
            <v>Rosport (ROSP)</v>
          </cell>
          <cell r="BD281" t="str">
            <v/>
          </cell>
          <cell r="BE281" t="str">
            <v>Luxembourg</v>
          </cell>
          <cell r="BF281" t="str">
            <v/>
          </cell>
          <cell r="BG281" t="str">
            <v>PSS-12599</v>
          </cell>
          <cell r="BH281" t="str">
            <v>22011019</v>
          </cell>
          <cell r="BI281" t="str">
            <v>BE</v>
          </cell>
          <cell r="BJ281" t="str">
            <v/>
          </cell>
          <cell r="BK281" t="str">
            <v>ZD</v>
          </cell>
          <cell r="BL281" t="str">
            <v>56</v>
          </cell>
          <cell r="BM281" t="str">
            <v/>
          </cell>
        </row>
        <row r="282">
          <cell r="A282">
            <v>423818</v>
          </cell>
          <cell r="B282" t="str">
            <v>0853</v>
          </cell>
          <cell r="C282" t="str">
            <v>ROSPORT CLASSIC GLAS 0.25LX28</v>
          </cell>
          <cell r="D282" t="str">
            <v>ROSPORT CLASSIC VERRE 0.25LX28</v>
          </cell>
          <cell r="E282" t="str">
            <v>Rosport</v>
          </cell>
          <cell r="F282" t="str">
            <v>Classic</v>
          </cell>
          <cell r="G282" t="str">
            <v>REF. GLASS</v>
          </cell>
          <cell r="H282" t="str">
            <v xml:space="preserve"> %</v>
          </cell>
          <cell r="I282" t="str">
            <v>28 x 0.25L</v>
          </cell>
          <cell r="J282" t="str">
            <v/>
          </cell>
          <cell r="K282">
            <v>28</v>
          </cell>
          <cell r="L282" t="str">
            <v>6% - 3%</v>
          </cell>
          <cell r="M282" t="str">
            <v>18</v>
          </cell>
          <cell r="N282" t="str">
            <v>M*</v>
          </cell>
          <cell r="O282" t="str">
            <v>0</v>
          </cell>
          <cell r="P282">
            <v>0.25</v>
          </cell>
          <cell r="Q282" t="str">
            <v>5450038910133</v>
          </cell>
          <cell r="R282" t="str">
            <v>5.8 x 5.8 x 20</v>
          </cell>
          <cell r="S282">
            <v>0.25</v>
          </cell>
          <cell r="T282">
            <v>0.51</v>
          </cell>
          <cell r="U282">
            <v>0.1</v>
          </cell>
          <cell r="V282" t="str">
            <v>1 x 0.25L</v>
          </cell>
          <cell r="W282" t="str">
            <v xml:space="preserve">REF. GLASS  </v>
          </cell>
          <cell r="X282" t="str">
            <v>5450038910133</v>
          </cell>
          <cell r="Y282" t="str">
            <v>5.8 x 5.8 x 20</v>
          </cell>
          <cell r="Z282">
            <v>0.25</v>
          </cell>
          <cell r="AA282">
            <v>0.51</v>
          </cell>
          <cell r="AB282">
            <v>0.1</v>
          </cell>
          <cell r="AC282" t="str">
            <v>28 x 0.25L</v>
          </cell>
          <cell r="AD282" t="str">
            <v>CASE</v>
          </cell>
          <cell r="AE282" t="str">
            <v>5450038919136</v>
          </cell>
          <cell r="AF282" t="str">
            <v>40 x 30 x 23.5</v>
          </cell>
          <cell r="AG282">
            <v>6.9859999999999998</v>
          </cell>
          <cell r="AH282">
            <v>16.399999999999999</v>
          </cell>
          <cell r="AI282">
            <v>5.85</v>
          </cell>
          <cell r="AJ282">
            <v>10</v>
          </cell>
          <cell r="AK282">
            <v>7</v>
          </cell>
          <cell r="AL282">
            <v>70</v>
          </cell>
          <cell r="AM282">
            <v>1200</v>
          </cell>
          <cell r="AN282">
            <v>1000</v>
          </cell>
          <cell r="AO282">
            <v>1810</v>
          </cell>
          <cell r="AP282">
            <v>489.02</v>
          </cell>
          <cell r="AQ282">
            <v>1157.038</v>
          </cell>
          <cell r="AR282">
            <v>3</v>
          </cell>
          <cell r="AS282">
            <v>409.5</v>
          </cell>
          <cell r="AT282" t="str">
            <v>CHEP</v>
          </cell>
          <cell r="AU282" t="str">
            <v>5450038119130</v>
          </cell>
          <cell r="AV282" t="str">
            <v/>
          </cell>
          <cell r="AW282" t="str">
            <v/>
          </cell>
          <cell r="AX282" t="str">
            <v/>
          </cell>
          <cell r="AY282" t="str">
            <v/>
          </cell>
          <cell r="AZ282" t="str">
            <v/>
          </cell>
          <cell r="BA282" t="str">
            <v/>
          </cell>
          <cell r="BB282" t="str">
            <v/>
          </cell>
          <cell r="BC282" t="str">
            <v>Rosport (ROSP)</v>
          </cell>
          <cell r="BD282" t="str">
            <v/>
          </cell>
          <cell r="BE282" t="str">
            <v>Luxembourg</v>
          </cell>
          <cell r="BF282" t="str">
            <v/>
          </cell>
          <cell r="BG282" t="str">
            <v>PSS-12599</v>
          </cell>
          <cell r="BH282" t="str">
            <v>22011019</v>
          </cell>
          <cell r="BI282" t="str">
            <v>BE</v>
          </cell>
          <cell r="BJ282" t="str">
            <v/>
          </cell>
          <cell r="BK282" t="str">
            <v>ZD</v>
          </cell>
          <cell r="BL282" t="str">
            <v>56</v>
          </cell>
          <cell r="BM282" t="str">
            <v/>
          </cell>
        </row>
        <row r="283">
          <cell r="A283">
            <v>423819</v>
          </cell>
          <cell r="B283" t="str">
            <v>0820</v>
          </cell>
          <cell r="C283" t="str">
            <v>ROSPORT BLUE GLAS 0.25LX28</v>
          </cell>
          <cell r="D283" t="str">
            <v>ROSPORT BLUE VERRE 0.25LX28</v>
          </cell>
          <cell r="E283" t="str">
            <v>Rosport</v>
          </cell>
          <cell r="F283" t="str">
            <v>Blue</v>
          </cell>
          <cell r="G283" t="str">
            <v>REF. GLASS</v>
          </cell>
          <cell r="H283" t="str">
            <v xml:space="preserve"> %</v>
          </cell>
          <cell r="I283" t="str">
            <v>28 x 0.25L</v>
          </cell>
          <cell r="J283" t="str">
            <v/>
          </cell>
          <cell r="K283">
            <v>28</v>
          </cell>
          <cell r="L283" t="str">
            <v>6% - 3%</v>
          </cell>
          <cell r="M283" t="str">
            <v>18</v>
          </cell>
          <cell r="N283" t="str">
            <v>M*</v>
          </cell>
          <cell r="O283" t="str">
            <v>0</v>
          </cell>
          <cell r="P283">
            <v>0.25</v>
          </cell>
          <cell r="Q283" t="str">
            <v>5450038920132</v>
          </cell>
          <cell r="R283" t="str">
            <v>5.8 x 5.8 x 20</v>
          </cell>
          <cell r="S283">
            <v>0.25</v>
          </cell>
          <cell r="T283">
            <v>0.51</v>
          </cell>
          <cell r="U283">
            <v>0.1</v>
          </cell>
          <cell r="V283" t="str">
            <v>1 x 0.25L</v>
          </cell>
          <cell r="W283" t="str">
            <v xml:space="preserve">REF. GLASS  </v>
          </cell>
          <cell r="X283" t="str">
            <v>5450038920132</v>
          </cell>
          <cell r="Y283" t="str">
            <v>5.8 x 5.8 x 20</v>
          </cell>
          <cell r="Z283">
            <v>0.25</v>
          </cell>
          <cell r="AA283">
            <v>0.51</v>
          </cell>
          <cell r="AB283">
            <v>0.1</v>
          </cell>
          <cell r="AC283" t="str">
            <v>28 x 0.25L</v>
          </cell>
          <cell r="AD283" t="str">
            <v>CASE</v>
          </cell>
          <cell r="AE283" t="str">
            <v>5450038929135</v>
          </cell>
          <cell r="AF283" t="str">
            <v>40 x 30 x 23.5</v>
          </cell>
          <cell r="AG283">
            <v>6.9859999999999998</v>
          </cell>
          <cell r="AH283">
            <v>16.399999999999999</v>
          </cell>
          <cell r="AI283">
            <v>5.85</v>
          </cell>
          <cell r="AJ283">
            <v>10</v>
          </cell>
          <cell r="AK283">
            <v>7</v>
          </cell>
          <cell r="AL283">
            <v>70</v>
          </cell>
          <cell r="AM283">
            <v>1200</v>
          </cell>
          <cell r="AN283">
            <v>1000</v>
          </cell>
          <cell r="AO283">
            <v>1810</v>
          </cell>
          <cell r="AP283">
            <v>489.02</v>
          </cell>
          <cell r="AQ283">
            <v>1157.038</v>
          </cell>
          <cell r="AR283">
            <v>3</v>
          </cell>
          <cell r="AS283">
            <v>409.5</v>
          </cell>
          <cell r="AT283" t="str">
            <v>CHEP</v>
          </cell>
          <cell r="AU283" t="str">
            <v>5450038129139</v>
          </cell>
          <cell r="AV283" t="str">
            <v/>
          </cell>
          <cell r="AW283" t="str">
            <v/>
          </cell>
          <cell r="AX283" t="str">
            <v/>
          </cell>
          <cell r="AY283" t="str">
            <v/>
          </cell>
          <cell r="AZ283" t="str">
            <v/>
          </cell>
          <cell r="BA283" t="str">
            <v/>
          </cell>
          <cell r="BB283" t="str">
            <v/>
          </cell>
          <cell r="BC283" t="str">
            <v>Rosport (ROSP)</v>
          </cell>
          <cell r="BD283" t="str">
            <v/>
          </cell>
          <cell r="BE283" t="str">
            <v>Luxembourg</v>
          </cell>
          <cell r="BF283" t="str">
            <v/>
          </cell>
          <cell r="BG283" t="str">
            <v>PSS-12599</v>
          </cell>
          <cell r="BH283" t="str">
            <v>22011019</v>
          </cell>
          <cell r="BI283" t="str">
            <v>BE</v>
          </cell>
          <cell r="BJ283" t="str">
            <v/>
          </cell>
          <cell r="BK283" t="str">
            <v>ZD</v>
          </cell>
          <cell r="BL283" t="str">
            <v>56</v>
          </cell>
          <cell r="BM283" t="str">
            <v/>
          </cell>
        </row>
        <row r="284">
          <cell r="A284">
            <v>423867</v>
          </cell>
          <cell r="B284" t="str">
            <v>0762</v>
          </cell>
          <cell r="C284" t="str">
            <v xml:space="preserve">ROSPORT CLASSIC GLAS 1.00LX6 </v>
          </cell>
          <cell r="D284" t="str">
            <v xml:space="preserve">ROSPORT CLASSIC VERRE 1.00LX6 </v>
          </cell>
          <cell r="E284" t="str">
            <v>Rosport</v>
          </cell>
          <cell r="F284" t="str">
            <v>Classic</v>
          </cell>
          <cell r="G284" t="str">
            <v>REF. GLASS</v>
          </cell>
          <cell r="H284" t="str">
            <v xml:space="preserve"> %</v>
          </cell>
          <cell r="I284" t="str">
            <v>6 x 1L</v>
          </cell>
          <cell r="J284" t="str">
            <v/>
          </cell>
          <cell r="K284">
            <v>6</v>
          </cell>
          <cell r="L284" t="str">
            <v>6% - 3%</v>
          </cell>
          <cell r="M284" t="str">
            <v>18</v>
          </cell>
          <cell r="N284" t="str">
            <v>M*</v>
          </cell>
          <cell r="O284" t="str">
            <v>0</v>
          </cell>
          <cell r="P284">
            <v>1</v>
          </cell>
          <cell r="Q284" t="str">
            <v>5450038910171</v>
          </cell>
          <cell r="R284" t="str">
            <v>8.5 x 8.5 x 31.6</v>
          </cell>
          <cell r="S284">
            <v>0.998</v>
          </cell>
          <cell r="T284">
            <v>1.7370000000000001</v>
          </cell>
          <cell r="U284">
            <v>0.2</v>
          </cell>
          <cell r="V284" t="str">
            <v>6 x 1L</v>
          </cell>
          <cell r="W284" t="str">
            <v>CASE</v>
          </cell>
          <cell r="X284" t="str">
            <v>5450038917170</v>
          </cell>
          <cell r="Y284" t="str">
            <v>30 x 20 x 35</v>
          </cell>
          <cell r="Z284">
            <v>5.9880000000000004</v>
          </cell>
          <cell r="AA284">
            <v>11.731999999999999</v>
          </cell>
          <cell r="AB284">
            <v>3.5</v>
          </cell>
          <cell r="AC284" t="str">
            <v>6 x 1L</v>
          </cell>
          <cell r="AD284" t="str">
            <v>CASE</v>
          </cell>
          <cell r="AE284" t="str">
            <v>5450038917170</v>
          </cell>
          <cell r="AF284" t="str">
            <v>30 x 20 x 35</v>
          </cell>
          <cell r="AG284">
            <v>5.9880000000000004</v>
          </cell>
          <cell r="AH284">
            <v>11.731999999999999</v>
          </cell>
          <cell r="AI284">
            <v>3.5</v>
          </cell>
          <cell r="AJ284">
            <v>20</v>
          </cell>
          <cell r="AK284">
            <v>5</v>
          </cell>
          <cell r="AL284">
            <v>100</v>
          </cell>
          <cell r="AM284">
            <v>1200</v>
          </cell>
          <cell r="AN284">
            <v>1000</v>
          </cell>
          <cell r="AO284">
            <v>1915</v>
          </cell>
          <cell r="AP284">
            <v>598.79999999999995</v>
          </cell>
          <cell r="AQ284">
            <v>1203.223</v>
          </cell>
          <cell r="AR284">
            <v>3</v>
          </cell>
          <cell r="AS284">
            <v>350</v>
          </cell>
          <cell r="AT284" t="str">
            <v>CHEP</v>
          </cell>
          <cell r="AU284" t="str">
            <v>5450038117174</v>
          </cell>
          <cell r="AV284" t="str">
            <v/>
          </cell>
          <cell r="AW284" t="str">
            <v/>
          </cell>
          <cell r="AX284" t="str">
            <v/>
          </cell>
          <cell r="AY284" t="str">
            <v/>
          </cell>
          <cell r="AZ284" t="str">
            <v/>
          </cell>
          <cell r="BA284" t="str">
            <v/>
          </cell>
          <cell r="BB284" t="str">
            <v/>
          </cell>
          <cell r="BC284" t="str">
            <v>Rosport (ROSP)</v>
          </cell>
          <cell r="BD284" t="str">
            <v/>
          </cell>
          <cell r="BE284" t="str">
            <v>Luxembourg</v>
          </cell>
          <cell r="BF284" t="str">
            <v/>
          </cell>
          <cell r="BG284" t="str">
            <v/>
          </cell>
          <cell r="BH284" t="str">
            <v>22011019</v>
          </cell>
          <cell r="BI284" t="str">
            <v>BE</v>
          </cell>
          <cell r="BJ284" t="str">
            <v/>
          </cell>
          <cell r="BK284" t="str">
            <v>ZD</v>
          </cell>
          <cell r="BL284" t="str">
            <v>56</v>
          </cell>
          <cell r="BM284" t="str">
            <v/>
          </cell>
        </row>
        <row r="285">
          <cell r="A285">
            <v>423868</v>
          </cell>
          <cell r="B285" t="str">
            <v>0786</v>
          </cell>
          <cell r="C285" t="str">
            <v xml:space="preserve">ROSPORT BLUE GLAS 1.00LX6 </v>
          </cell>
          <cell r="D285" t="str">
            <v xml:space="preserve">ROSPORT BLUE VERRE 1.00LX6 </v>
          </cell>
          <cell r="E285" t="str">
            <v>Rosport</v>
          </cell>
          <cell r="F285" t="str">
            <v>Blue</v>
          </cell>
          <cell r="G285" t="str">
            <v>REF. GLASS</v>
          </cell>
          <cell r="H285" t="str">
            <v xml:space="preserve"> %</v>
          </cell>
          <cell r="I285" t="str">
            <v>6 x 1L</v>
          </cell>
          <cell r="J285" t="str">
            <v/>
          </cell>
          <cell r="K285">
            <v>6</v>
          </cell>
          <cell r="L285" t="str">
            <v>6% - 3%</v>
          </cell>
          <cell r="M285" t="str">
            <v>18</v>
          </cell>
          <cell r="N285" t="str">
            <v>M*</v>
          </cell>
          <cell r="O285" t="str">
            <v>0</v>
          </cell>
          <cell r="P285">
            <v>1</v>
          </cell>
          <cell r="Q285" t="str">
            <v>5450038020177</v>
          </cell>
          <cell r="R285" t="str">
            <v>8.5 x 8.5 x 31.6</v>
          </cell>
          <cell r="S285">
            <v>0.998</v>
          </cell>
          <cell r="T285">
            <v>1.7370000000000001</v>
          </cell>
          <cell r="U285">
            <v>0.2</v>
          </cell>
          <cell r="V285" t="str">
            <v>6 x 1L</v>
          </cell>
          <cell r="W285" t="str">
            <v>CASE</v>
          </cell>
          <cell r="X285" t="str">
            <v>5450038027176</v>
          </cell>
          <cell r="Y285" t="str">
            <v>30 x 20 x 35</v>
          </cell>
          <cell r="Z285">
            <v>5.9880000000000004</v>
          </cell>
          <cell r="AA285">
            <v>11.731999999999999</v>
          </cell>
          <cell r="AB285">
            <v>3.5</v>
          </cell>
          <cell r="AC285" t="str">
            <v>6 x 1L</v>
          </cell>
          <cell r="AD285" t="str">
            <v>CASE</v>
          </cell>
          <cell r="AE285" t="str">
            <v>5450038027176</v>
          </cell>
          <cell r="AF285" t="str">
            <v>30 x 20 x 35</v>
          </cell>
          <cell r="AG285">
            <v>5.9880000000000004</v>
          </cell>
          <cell r="AH285">
            <v>11.731999999999999</v>
          </cell>
          <cell r="AI285">
            <v>3.5</v>
          </cell>
          <cell r="AJ285">
            <v>20</v>
          </cell>
          <cell r="AK285">
            <v>5</v>
          </cell>
          <cell r="AL285">
            <v>100</v>
          </cell>
          <cell r="AM285">
            <v>1200</v>
          </cell>
          <cell r="AN285">
            <v>1000</v>
          </cell>
          <cell r="AO285">
            <v>1915</v>
          </cell>
          <cell r="AP285">
            <v>598.79999999999995</v>
          </cell>
          <cell r="AQ285">
            <v>1203.223</v>
          </cell>
          <cell r="AR285">
            <v>3</v>
          </cell>
          <cell r="AS285">
            <v>350</v>
          </cell>
          <cell r="AT285" t="str">
            <v>CHEP</v>
          </cell>
          <cell r="AU285" t="str">
            <v>5450038720176</v>
          </cell>
          <cell r="AV285" t="str">
            <v/>
          </cell>
          <cell r="AW285" t="str">
            <v/>
          </cell>
          <cell r="AX285" t="str">
            <v/>
          </cell>
          <cell r="AY285" t="str">
            <v/>
          </cell>
          <cell r="AZ285" t="str">
            <v/>
          </cell>
          <cell r="BA285" t="str">
            <v/>
          </cell>
          <cell r="BB285" t="str">
            <v/>
          </cell>
          <cell r="BC285" t="str">
            <v>Rosport (ROSP)</v>
          </cell>
          <cell r="BD285" t="str">
            <v/>
          </cell>
          <cell r="BE285" t="str">
            <v>Luxembourg</v>
          </cell>
          <cell r="BF285" t="str">
            <v/>
          </cell>
          <cell r="BG285" t="str">
            <v/>
          </cell>
          <cell r="BH285" t="str">
            <v>22011019</v>
          </cell>
          <cell r="BI285" t="str">
            <v>BE</v>
          </cell>
          <cell r="BJ285" t="str">
            <v/>
          </cell>
          <cell r="BK285" t="str">
            <v>ZD</v>
          </cell>
          <cell r="BL285" t="str">
            <v>56</v>
          </cell>
          <cell r="BM285" t="str">
            <v/>
          </cell>
        </row>
        <row r="286">
          <cell r="A286">
            <v>425746</v>
          </cell>
          <cell r="B286" t="str">
            <v>7246</v>
          </cell>
          <cell r="C286" t="str">
            <v>COCA-COLA PET 0.50L 3X8 HP</v>
          </cell>
          <cell r="D286" t="str">
            <v>COCA-COLA PET 0.50L 3X8 HP</v>
          </cell>
          <cell r="E286" t="str">
            <v>Coca-Cola</v>
          </cell>
          <cell r="F286" t="str">
            <v/>
          </cell>
          <cell r="G286" t="str">
            <v>PET</v>
          </cell>
          <cell r="H286" t="str">
            <v xml:space="preserve"> %</v>
          </cell>
          <cell r="I286" t="str">
            <v>20 x 3 x 8 x 0.5L</v>
          </cell>
          <cell r="J286" t="str">
            <v/>
          </cell>
          <cell r="K286">
            <v>480</v>
          </cell>
          <cell r="L286" t="str">
            <v>6% - 3%</v>
          </cell>
          <cell r="M286" t="str">
            <v>4</v>
          </cell>
          <cell r="N286" t="str">
            <v>M</v>
          </cell>
          <cell r="O286" t="str">
            <v>0</v>
          </cell>
          <cell r="P286">
            <v>0.5</v>
          </cell>
          <cell r="Q286" t="str">
            <v>54491472</v>
          </cell>
          <cell r="R286" t="str">
            <v>6.55 x 6.55 x 23.3</v>
          </cell>
          <cell r="S286">
            <v>0.51900000000000002</v>
          </cell>
          <cell r="T286">
            <v>0.54</v>
          </cell>
          <cell r="U286">
            <v>0</v>
          </cell>
          <cell r="V286" t="str">
            <v>8 x 0.5L</v>
          </cell>
          <cell r="W286" t="str">
            <v>SHRINK</v>
          </cell>
          <cell r="X286" t="str">
            <v>5449000175878</v>
          </cell>
          <cell r="Y286" t="str">
            <v>26.2 x 13.1 x 23.3</v>
          </cell>
          <cell r="Z286">
            <v>4.1539999999999999</v>
          </cell>
          <cell r="AA286">
            <v>4.3499999999999996</v>
          </cell>
          <cell r="AB286">
            <v>0</v>
          </cell>
          <cell r="AC286" t="str">
            <v>20 x 3 x 8 x 0.5L</v>
          </cell>
          <cell r="AD286" t="str">
            <v>HALF PALLET</v>
          </cell>
          <cell r="AE286" t="str">
            <v>5449000645951</v>
          </cell>
          <cell r="AF286" t="str">
            <v>80 x 60 x 133.8</v>
          </cell>
          <cell r="AG286">
            <v>249.26</v>
          </cell>
          <cell r="AH286">
            <v>275.67</v>
          </cell>
          <cell r="AI286">
            <v>0</v>
          </cell>
          <cell r="AJ286">
            <v>2</v>
          </cell>
          <cell r="AK286">
            <v>1</v>
          </cell>
          <cell r="AL286">
            <v>2</v>
          </cell>
          <cell r="AM286">
            <v>1200</v>
          </cell>
          <cell r="AN286">
            <v>800</v>
          </cell>
          <cell r="AO286">
            <v>1501</v>
          </cell>
          <cell r="AP286">
            <v>498.52</v>
          </cell>
          <cell r="AQ286">
            <v>576</v>
          </cell>
          <cell r="AR286">
            <v>1.5</v>
          </cell>
          <cell r="AS286">
            <v>0</v>
          </cell>
          <cell r="AT286" t="str">
            <v>1xECHEP + 2x Dusseldorfer CHEP</v>
          </cell>
          <cell r="AU286" t="str">
            <v>5449000645968</v>
          </cell>
          <cell r="AV286" t="str">
            <v/>
          </cell>
          <cell r="AW286" t="str">
            <v/>
          </cell>
          <cell r="AX286" t="str">
            <v/>
          </cell>
          <cell r="AY286" t="str">
            <v/>
          </cell>
          <cell r="AZ286" t="str">
            <v/>
          </cell>
          <cell r="BA286" t="str">
            <v/>
          </cell>
          <cell r="BB286" t="str">
            <v/>
          </cell>
          <cell r="BC286" t="str">
            <v>Antwerp Repack (ANTW); Arop (AROP)</v>
          </cell>
          <cell r="BD286" t="str">
            <v/>
          </cell>
          <cell r="BE286" t="str">
            <v>Belux</v>
          </cell>
          <cell r="BF286" t="str">
            <v/>
          </cell>
          <cell r="BG286" t="str">
            <v/>
          </cell>
          <cell r="BH286" t="str">
            <v>22021000</v>
          </cell>
          <cell r="BI286" t="str">
            <v>BE</v>
          </cell>
          <cell r="BJ286" t="str">
            <v/>
          </cell>
          <cell r="BK286" t="str">
            <v>ZD</v>
          </cell>
          <cell r="BL286" t="str">
            <v>56</v>
          </cell>
          <cell r="BM286">
            <v>2.2110000000000005E-2</v>
          </cell>
        </row>
        <row r="287">
          <cell r="A287">
            <v>425748</v>
          </cell>
          <cell r="B287" t="str">
            <v>7294</v>
          </cell>
          <cell r="C287" t="str">
            <v>COCA-COLA ZERO PET 0.50L 3X8 HP</v>
          </cell>
          <cell r="D287" t="str">
            <v>COCA-COLA ZERO PET 0.50L 3X8 HP</v>
          </cell>
          <cell r="E287" t="str">
            <v>Coca-Cola Zero</v>
          </cell>
          <cell r="F287" t="str">
            <v/>
          </cell>
          <cell r="G287" t="str">
            <v>PET</v>
          </cell>
          <cell r="H287" t="str">
            <v xml:space="preserve"> %</v>
          </cell>
          <cell r="I287" t="str">
            <v>20 x 3 x 8 x 0.5L</v>
          </cell>
          <cell r="J287" t="str">
            <v/>
          </cell>
          <cell r="K287">
            <v>480</v>
          </cell>
          <cell r="L287" t="str">
            <v>6% - 3%</v>
          </cell>
          <cell r="M287" t="str">
            <v>4</v>
          </cell>
          <cell r="N287" t="str">
            <v>M</v>
          </cell>
          <cell r="O287" t="str">
            <v>0</v>
          </cell>
          <cell r="P287">
            <v>0.5</v>
          </cell>
          <cell r="Q287" t="str">
            <v>5449000131836</v>
          </cell>
          <cell r="R287" t="str">
            <v>6.55 x 6.55 x 23.3</v>
          </cell>
          <cell r="S287">
            <v>0.499</v>
          </cell>
          <cell r="T287">
            <v>0.52</v>
          </cell>
          <cell r="U287">
            <v>0</v>
          </cell>
          <cell r="V287" t="str">
            <v>8 x 0.5L</v>
          </cell>
          <cell r="W287" t="str">
            <v>SHRINK</v>
          </cell>
          <cell r="X287" t="str">
            <v>5449000060860</v>
          </cell>
          <cell r="Y287" t="str">
            <v>26.2 x 13.1 x 23.3</v>
          </cell>
          <cell r="Z287">
            <v>3.992</v>
          </cell>
          <cell r="AA287">
            <v>4.1900000000000004</v>
          </cell>
          <cell r="AB287">
            <v>0</v>
          </cell>
          <cell r="AC287" t="str">
            <v>20 x 3 x 8 x 0.5L</v>
          </cell>
          <cell r="AD287" t="str">
            <v>HALF PALLET</v>
          </cell>
          <cell r="AE287" t="str">
            <v>5449000645982</v>
          </cell>
          <cell r="AF287" t="str">
            <v>80 x 60 x 133.8</v>
          </cell>
          <cell r="AG287">
            <v>239.52</v>
          </cell>
          <cell r="AH287">
            <v>265.95</v>
          </cell>
          <cell r="AI287">
            <v>0</v>
          </cell>
          <cell r="AJ287">
            <v>2</v>
          </cell>
          <cell r="AK287">
            <v>1</v>
          </cell>
          <cell r="AL287">
            <v>2</v>
          </cell>
          <cell r="AM287">
            <v>1200</v>
          </cell>
          <cell r="AN287">
            <v>800</v>
          </cell>
          <cell r="AO287">
            <v>1501</v>
          </cell>
          <cell r="AP287">
            <v>479.04</v>
          </cell>
          <cell r="AQ287">
            <v>557</v>
          </cell>
          <cell r="AR287">
            <v>1.5</v>
          </cell>
          <cell r="AS287">
            <v>0</v>
          </cell>
          <cell r="AT287" t="str">
            <v>1xECHEP + 2x Dusseldorfer CHEP</v>
          </cell>
          <cell r="AU287" t="str">
            <v>5449000645975</v>
          </cell>
          <cell r="AV287" t="str">
            <v/>
          </cell>
          <cell r="AW287" t="str">
            <v/>
          </cell>
          <cell r="AX287" t="str">
            <v/>
          </cell>
          <cell r="AY287" t="str">
            <v/>
          </cell>
          <cell r="AZ287" t="str">
            <v/>
          </cell>
          <cell r="BA287" t="str">
            <v/>
          </cell>
          <cell r="BB287" t="str">
            <v/>
          </cell>
          <cell r="BC287" t="str">
            <v>Antwerp Repack (ANTW); Arop (AROP)</v>
          </cell>
          <cell r="BD287" t="str">
            <v/>
          </cell>
          <cell r="BE287" t="str">
            <v>Belux</v>
          </cell>
          <cell r="BF287" t="str">
            <v/>
          </cell>
          <cell r="BG287" t="str">
            <v/>
          </cell>
          <cell r="BH287" t="str">
            <v>22021000</v>
          </cell>
          <cell r="BI287" t="str">
            <v>BE</v>
          </cell>
          <cell r="BJ287" t="str">
            <v/>
          </cell>
          <cell r="BK287" t="str">
            <v>ZD</v>
          </cell>
          <cell r="BL287" t="str">
            <v>56</v>
          </cell>
          <cell r="BM287">
            <v>2.2110000000000005E-2</v>
          </cell>
        </row>
        <row r="288">
          <cell r="A288">
            <v>427408</v>
          </cell>
          <cell r="B288" t="str">
            <v>4116</v>
          </cell>
          <cell r="C288" t="str">
            <v>HAWAI TROPICAL BLIK 0.25L X24</v>
          </cell>
          <cell r="D288" t="str">
            <v>HAWAI TROPICAL BOITE 0.25L X24</v>
          </cell>
          <cell r="E288" t="str">
            <v>Hawai</v>
          </cell>
          <cell r="F288" t="str">
            <v>Tropical</v>
          </cell>
          <cell r="G288" t="str">
            <v>SLIMCAN</v>
          </cell>
          <cell r="H288" t="str">
            <v xml:space="preserve"> %</v>
          </cell>
          <cell r="I288" t="str">
            <v>24 x 0.25L</v>
          </cell>
          <cell r="J288" t="str">
            <v/>
          </cell>
          <cell r="K288">
            <v>24</v>
          </cell>
          <cell r="L288" t="str">
            <v>6% - 3%</v>
          </cell>
          <cell r="M288" t="str">
            <v>12</v>
          </cell>
          <cell r="N288" t="str">
            <v>M</v>
          </cell>
          <cell r="O288" t="str">
            <v>0</v>
          </cell>
          <cell r="P288">
            <v>0.25</v>
          </cell>
          <cell r="Q288" t="str">
            <v>5449000025272</v>
          </cell>
          <cell r="R288" t="str">
            <v>5.4 x 5.4 x 13.43</v>
          </cell>
          <cell r="S288">
            <v>0.26200000000000001</v>
          </cell>
          <cell r="T288">
            <v>0.27</v>
          </cell>
          <cell r="U288">
            <v>0</v>
          </cell>
          <cell r="V288" t="str">
            <v>1 x 0.25L</v>
          </cell>
          <cell r="W288" t="str">
            <v>CAN</v>
          </cell>
          <cell r="X288" t="str">
            <v>5449000025272</v>
          </cell>
          <cell r="Y288" t="str">
            <v>5.4 x 5.4 x 13.43</v>
          </cell>
          <cell r="Z288">
            <v>0.26200000000000001</v>
          </cell>
          <cell r="AA288">
            <v>0.27</v>
          </cell>
          <cell r="AB288">
            <v>0</v>
          </cell>
          <cell r="AC288" t="str">
            <v>24 x 0.25L</v>
          </cell>
          <cell r="AD288" t="str">
            <v>TRAY WITH SHRINK</v>
          </cell>
          <cell r="AE288" t="str">
            <v>5449000065957</v>
          </cell>
          <cell r="AF288" t="str">
            <v>32.6 x 21.9 x 13.68</v>
          </cell>
          <cell r="AG288">
            <v>6.2960000000000003</v>
          </cell>
          <cell r="AH288">
            <v>6.55</v>
          </cell>
          <cell r="AI288">
            <v>0</v>
          </cell>
          <cell r="AJ288">
            <v>16</v>
          </cell>
          <cell r="AK288">
            <v>10</v>
          </cell>
          <cell r="AL288">
            <v>160</v>
          </cell>
          <cell r="AM288">
            <v>1200</v>
          </cell>
          <cell r="AN288">
            <v>1000</v>
          </cell>
          <cell r="AO288">
            <v>1531</v>
          </cell>
          <cell r="AP288">
            <v>1007.36</v>
          </cell>
          <cell r="AQ288">
            <v>1090</v>
          </cell>
          <cell r="AR288">
            <v>2</v>
          </cell>
          <cell r="AS288">
            <v>0</v>
          </cell>
          <cell r="AT288" t="str">
            <v>CHEP</v>
          </cell>
          <cell r="AU288" t="str">
            <v>5449000647108</v>
          </cell>
          <cell r="AV288" t="str">
            <v/>
          </cell>
          <cell r="AW288" t="str">
            <v>GHE</v>
          </cell>
          <cell r="AX288" t="str">
            <v/>
          </cell>
          <cell r="AY288" t="str">
            <v/>
          </cell>
          <cell r="AZ288" t="str">
            <v/>
          </cell>
          <cell r="BA288" t="str">
            <v/>
          </cell>
          <cell r="BB288" t="str">
            <v/>
          </cell>
          <cell r="BC288" t="str">
            <v/>
          </cell>
          <cell r="BD288" t="str">
            <v/>
          </cell>
          <cell r="BE288" t="str">
            <v>Belux</v>
          </cell>
          <cell r="BF288" t="str">
            <v/>
          </cell>
          <cell r="BG288" t="str">
            <v>PSS 01521</v>
          </cell>
          <cell r="BH288" t="str">
            <v>22021000</v>
          </cell>
          <cell r="BI288" t="str">
            <v>BE</v>
          </cell>
          <cell r="BJ288" t="str">
            <v/>
          </cell>
          <cell r="BK288" t="str">
            <v>ZD</v>
          </cell>
          <cell r="BL288" t="str">
            <v>56</v>
          </cell>
          <cell r="BM288">
            <v>1.04E-2</v>
          </cell>
        </row>
        <row r="289">
          <cell r="A289">
            <v>427523</v>
          </cell>
          <cell r="B289" t="str">
            <v>7429</v>
          </cell>
          <cell r="C289" t="str">
            <v>FANTA EXOTIC PET 1.50LX4</v>
          </cell>
          <cell r="D289" t="str">
            <v>FANTA EXOTIC PET 1.50LX4</v>
          </cell>
          <cell r="E289" t="str">
            <v>Fanta</v>
          </cell>
          <cell r="F289" t="str">
            <v>Exotic</v>
          </cell>
          <cell r="G289" t="str">
            <v>PET</v>
          </cell>
          <cell r="H289" t="str">
            <v xml:space="preserve"> %</v>
          </cell>
          <cell r="I289" t="str">
            <v>4 x 1.5L</v>
          </cell>
          <cell r="J289" t="str">
            <v/>
          </cell>
          <cell r="K289">
            <v>4</v>
          </cell>
          <cell r="L289" t="str">
            <v>6% - 3%</v>
          </cell>
          <cell r="M289" t="str">
            <v>6</v>
          </cell>
          <cell r="N289" t="str">
            <v>M</v>
          </cell>
          <cell r="O289" t="str">
            <v>0</v>
          </cell>
          <cell r="P289">
            <v>1.5</v>
          </cell>
          <cell r="Q289" t="str">
            <v>5449000015594</v>
          </cell>
          <cell r="R289" t="str">
            <v>9.48 x 9.48 x 31.3</v>
          </cell>
          <cell r="S289">
            <v>1.573</v>
          </cell>
          <cell r="T289">
            <v>1.62</v>
          </cell>
          <cell r="U289">
            <v>0</v>
          </cell>
          <cell r="V289" t="str">
            <v>4 x 1.5L</v>
          </cell>
          <cell r="W289" t="str">
            <v>SHRINK</v>
          </cell>
          <cell r="X289" t="str">
            <v>5449000211330</v>
          </cell>
          <cell r="Y289" t="str">
            <v>18.95 x 18.95 x 31.6</v>
          </cell>
          <cell r="Z289">
            <v>6.2919999999999998</v>
          </cell>
          <cell r="AA289">
            <v>6.4</v>
          </cell>
          <cell r="AB289">
            <v>0</v>
          </cell>
          <cell r="AC289" t="str">
            <v>4 x 1.5L</v>
          </cell>
          <cell r="AD289" t="str">
            <v>SHRINKWRAPPED</v>
          </cell>
          <cell r="AE289" t="str">
            <v>5449000211330</v>
          </cell>
          <cell r="AF289" t="str">
            <v>18.95 x 18.95 x 31.6</v>
          </cell>
          <cell r="AG289">
            <v>6.2919999999999998</v>
          </cell>
          <cell r="AH289">
            <v>6.4</v>
          </cell>
          <cell r="AI289">
            <v>0</v>
          </cell>
          <cell r="AJ289">
            <v>30</v>
          </cell>
          <cell r="AK289">
            <v>4</v>
          </cell>
          <cell r="AL289">
            <v>120</v>
          </cell>
          <cell r="AM289">
            <v>1200</v>
          </cell>
          <cell r="AN289">
            <v>1000</v>
          </cell>
          <cell r="AO289">
            <v>1435</v>
          </cell>
          <cell r="AP289">
            <v>755.04</v>
          </cell>
          <cell r="AQ289">
            <v>809</v>
          </cell>
          <cell r="AR289">
            <v>2</v>
          </cell>
          <cell r="AS289">
            <v>0</v>
          </cell>
          <cell r="AT289" t="str">
            <v>CHEP</v>
          </cell>
          <cell r="AU289" t="str">
            <v>5449000647535</v>
          </cell>
          <cell r="AV289" t="str">
            <v>ANT</v>
          </cell>
          <cell r="AW289" t="str">
            <v/>
          </cell>
          <cell r="AX289" t="str">
            <v/>
          </cell>
          <cell r="AY289" t="str">
            <v>DON</v>
          </cell>
          <cell r="AZ289" t="str">
            <v/>
          </cell>
          <cell r="BA289" t="str">
            <v/>
          </cell>
          <cell r="BB289" t="str">
            <v/>
          </cell>
          <cell r="BC289" t="str">
            <v/>
          </cell>
          <cell r="BD289" t="str">
            <v/>
          </cell>
          <cell r="BE289" t="str">
            <v>Belux</v>
          </cell>
          <cell r="BF289" t="str">
            <v/>
          </cell>
          <cell r="BG289" t="str">
            <v>PSS-07530</v>
          </cell>
          <cell r="BH289" t="str">
            <v>22021000</v>
          </cell>
          <cell r="BI289" t="str">
            <v>BE</v>
          </cell>
          <cell r="BJ289" t="str">
            <v/>
          </cell>
          <cell r="BK289" t="str">
            <v>ZD</v>
          </cell>
          <cell r="BL289" t="str">
            <v>56</v>
          </cell>
          <cell r="BM289">
            <v>3.9348000000000001E-2</v>
          </cell>
        </row>
        <row r="290">
          <cell r="A290">
            <v>427524</v>
          </cell>
          <cell r="B290" t="str">
            <v>7348</v>
          </cell>
          <cell r="C290" t="str">
            <v>MONSTER ENERGY BLIK 0.553L X24</v>
          </cell>
          <cell r="D290" t="str">
            <v>MONSTER ENERGY BOITE 0.553LX24</v>
          </cell>
          <cell r="E290" t="str">
            <v>Monster</v>
          </cell>
          <cell r="F290" t="str">
            <v>Energy</v>
          </cell>
          <cell r="G290" t="str">
            <v>CAN</v>
          </cell>
          <cell r="H290" t="str">
            <v xml:space="preserve"> %</v>
          </cell>
          <cell r="I290" t="str">
            <v>24 x 0.553L</v>
          </cell>
          <cell r="J290" t="str">
            <v/>
          </cell>
          <cell r="K290">
            <v>24</v>
          </cell>
          <cell r="L290" t="str">
            <v>6% - 3%</v>
          </cell>
          <cell r="M290" t="str">
            <v>24</v>
          </cell>
          <cell r="N290" t="str">
            <v>M</v>
          </cell>
          <cell r="O290" t="str">
            <v>0</v>
          </cell>
          <cell r="P290">
            <v>0.55300000000000005</v>
          </cell>
          <cell r="Q290" t="str">
            <v>5060335634429</v>
          </cell>
          <cell r="R290" t="str">
            <v>6.64 x 6.64 x 19</v>
          </cell>
          <cell r="S290">
            <v>0.57799999999999996</v>
          </cell>
          <cell r="T290">
            <v>0.60399999999999998</v>
          </cell>
          <cell r="U290">
            <v>0</v>
          </cell>
          <cell r="V290" t="str">
            <v>1 x 0.553L</v>
          </cell>
          <cell r="W290" t="str">
            <v>CAN</v>
          </cell>
          <cell r="X290" t="str">
            <v>5060335634429</v>
          </cell>
          <cell r="Y290" t="str">
            <v>6.64 x 6.64 x 19</v>
          </cell>
          <cell r="Z290">
            <v>0.57799999999999996</v>
          </cell>
          <cell r="AA290">
            <v>0.60399999999999998</v>
          </cell>
          <cell r="AB290">
            <v>0</v>
          </cell>
          <cell r="AC290" t="str">
            <v>24 x 0.553L</v>
          </cell>
          <cell r="AD290" t="str">
            <v>TRAY WITH SHRINK</v>
          </cell>
          <cell r="AE290" t="str">
            <v>5060335634436</v>
          </cell>
          <cell r="AF290" t="str">
            <v>39.9 x 26.5 x 19.1</v>
          </cell>
          <cell r="AG290">
            <v>13.88</v>
          </cell>
          <cell r="AH290">
            <v>14.45</v>
          </cell>
          <cell r="AI290">
            <v>0</v>
          </cell>
          <cell r="AJ290">
            <v>10</v>
          </cell>
          <cell r="AK290">
            <v>7</v>
          </cell>
          <cell r="AL290">
            <v>70</v>
          </cell>
          <cell r="AM290">
            <v>1200</v>
          </cell>
          <cell r="AN290">
            <v>929</v>
          </cell>
          <cell r="AO290">
            <v>1499</v>
          </cell>
          <cell r="AP290">
            <v>971.6</v>
          </cell>
          <cell r="AQ290">
            <v>1052.7</v>
          </cell>
          <cell r="AR290">
            <v>2</v>
          </cell>
          <cell r="AS290">
            <v>0</v>
          </cell>
          <cell r="AT290" t="str">
            <v>CHEP</v>
          </cell>
          <cell r="AU290" t="str">
            <v>5060335634443</v>
          </cell>
          <cell r="AV290" t="str">
            <v/>
          </cell>
          <cell r="AW290" t="str">
            <v/>
          </cell>
          <cell r="AX290" t="str">
            <v/>
          </cell>
          <cell r="AY290" t="str">
            <v/>
          </cell>
          <cell r="AZ290" t="str">
            <v/>
          </cell>
          <cell r="BA290" t="str">
            <v/>
          </cell>
          <cell r="BB290" t="str">
            <v/>
          </cell>
          <cell r="BC290" t="str">
            <v>DIS (HANS); Dis (MOND)</v>
          </cell>
          <cell r="BD290" t="str">
            <v/>
          </cell>
          <cell r="BE290" t="str">
            <v>Belux</v>
          </cell>
          <cell r="BF290" t="str">
            <v/>
          </cell>
          <cell r="BG290" t="str">
            <v xml:space="preserve"> PSS-08825</v>
          </cell>
          <cell r="BH290" t="str">
            <v>22021000</v>
          </cell>
          <cell r="BI290" t="str">
            <v>NL</v>
          </cell>
          <cell r="BJ290" t="str">
            <v/>
          </cell>
          <cell r="BK290" t="str">
            <v>ZD</v>
          </cell>
          <cell r="BL290" t="str">
            <v>56</v>
          </cell>
          <cell r="BM290">
            <v>2.5700000000000001E-2</v>
          </cell>
        </row>
        <row r="291">
          <cell r="A291">
            <v>428201</v>
          </cell>
          <cell r="B291" t="str">
            <v>0419</v>
          </cell>
          <cell r="C291" t="str">
            <v>SUGAR 1000G X10</v>
          </cell>
          <cell r="D291" t="str">
            <v>SUCRE 1000G X10</v>
          </cell>
          <cell r="E291" t="str">
            <v>Van Gilse</v>
          </cell>
          <cell r="F291" t="str">
            <v/>
          </cell>
          <cell r="G291" t="str">
            <v>BAG</v>
          </cell>
          <cell r="H291" t="str">
            <v xml:space="preserve"> %</v>
          </cell>
          <cell r="I291" t="str">
            <v>1 x 10 x 1KG</v>
          </cell>
          <cell r="J291" t="str">
            <v/>
          </cell>
          <cell r="K291">
            <v>10</v>
          </cell>
          <cell r="L291" t="str">
            <v>6% - 3%</v>
          </cell>
          <cell r="M291" t="str">
            <v>n/a</v>
          </cell>
          <cell r="N291" t="str">
            <v>D</v>
          </cell>
          <cell r="O291" t="str">
            <v>0</v>
          </cell>
          <cell r="P291" t="str">
            <v>1</v>
          </cell>
          <cell r="Q291" t="str">
            <v>8710437007221</v>
          </cell>
          <cell r="R291" t="str">
            <v>7.8 x 9.9 x 15.4</v>
          </cell>
          <cell r="S291">
            <v>1</v>
          </cell>
          <cell r="T291">
            <v>1.01</v>
          </cell>
          <cell r="U291">
            <v>0</v>
          </cell>
          <cell r="V291" t="str">
            <v>1 x 1.00KG</v>
          </cell>
          <cell r="W291" t="str">
            <v>PAPER BAG</v>
          </cell>
          <cell r="X291" t="str">
            <v>8710437007221</v>
          </cell>
          <cell r="Y291" t="str">
            <v>7.8 x 9.9 x 15.4</v>
          </cell>
          <cell r="Z291">
            <v>1</v>
          </cell>
          <cell r="AA291">
            <v>1.01</v>
          </cell>
          <cell r="AB291">
            <v>0</v>
          </cell>
          <cell r="AC291" t="str">
            <v>10 x 1KG</v>
          </cell>
          <cell r="AD291" t="str">
            <v>CARDBOARD</v>
          </cell>
          <cell r="AE291" t="str">
            <v/>
          </cell>
          <cell r="AF291" t="str">
            <v>39.5 x 19.4 x 15</v>
          </cell>
          <cell r="AG291">
            <v>10</v>
          </cell>
          <cell r="AH291">
            <v>10.15</v>
          </cell>
          <cell r="AI291">
            <v>0</v>
          </cell>
          <cell r="AJ291">
            <v>12</v>
          </cell>
          <cell r="AK291">
            <v>8</v>
          </cell>
          <cell r="AL291">
            <v>96</v>
          </cell>
          <cell r="AM291">
            <v>1200</v>
          </cell>
          <cell r="AN291">
            <v>1000</v>
          </cell>
          <cell r="AO291">
            <v>1300</v>
          </cell>
          <cell r="AP291">
            <v>960</v>
          </cell>
          <cell r="AQ291">
            <v>997</v>
          </cell>
          <cell r="AR291">
            <v>1</v>
          </cell>
          <cell r="AS291">
            <v>0</v>
          </cell>
          <cell r="AT291" t="str">
            <v>CHEP</v>
          </cell>
          <cell r="AU291" t="str">
            <v>3383260000292</v>
          </cell>
          <cell r="AV291" t="str">
            <v/>
          </cell>
          <cell r="AW291" t="str">
            <v/>
          </cell>
          <cell r="AX291" t="str">
            <v/>
          </cell>
          <cell r="AY291" t="str">
            <v/>
          </cell>
          <cell r="AZ291" t="str">
            <v/>
          </cell>
          <cell r="BA291" t="str">
            <v/>
          </cell>
          <cell r="BB291" t="str">
            <v/>
          </cell>
          <cell r="BC291" t="str">
            <v>Kahls (KAHL)</v>
          </cell>
          <cell r="BD291" t="str">
            <v/>
          </cell>
          <cell r="BE291" t="str">
            <v>Belux</v>
          </cell>
          <cell r="BF291" t="str">
            <v/>
          </cell>
          <cell r="BG291" t="str">
            <v>n/a</v>
          </cell>
          <cell r="BH291" t="str">
            <v>17011290</v>
          </cell>
          <cell r="BI291" t="str">
            <v/>
          </cell>
          <cell r="BJ291" t="str">
            <v/>
          </cell>
          <cell r="BK291" t="str">
            <v>ZD</v>
          </cell>
          <cell r="BL291" t="str">
            <v>56</v>
          </cell>
          <cell r="BM291" t="str">
            <v/>
          </cell>
        </row>
        <row r="292">
          <cell r="A292">
            <v>429010</v>
          </cell>
          <cell r="B292" t="str">
            <v>5845</v>
          </cell>
          <cell r="C292" t="str">
            <v>APPLETISER BLIK 0.25L 4X6</v>
          </cell>
          <cell r="D292" t="str">
            <v>APPLETISER BOITE 0.25L 4X6</v>
          </cell>
          <cell r="E292" t="str">
            <v>Appletiser</v>
          </cell>
          <cell r="F292" t="str">
            <v>Apple</v>
          </cell>
          <cell r="G292" t="str">
            <v>SLIMCAN</v>
          </cell>
          <cell r="H292" t="str">
            <v xml:space="preserve"> %</v>
          </cell>
          <cell r="I292" t="str">
            <v>4 x 6 x 0.25L</v>
          </cell>
          <cell r="J292" t="str">
            <v/>
          </cell>
          <cell r="K292">
            <v>24</v>
          </cell>
          <cell r="L292" t="str">
            <v>6% - 3%</v>
          </cell>
          <cell r="M292" t="str">
            <v>12</v>
          </cell>
          <cell r="N292" t="str">
            <v>M</v>
          </cell>
          <cell r="O292" t="str">
            <v>0</v>
          </cell>
          <cell r="P292">
            <v>0.25</v>
          </cell>
          <cell r="Q292" t="str">
            <v>6001048004894</v>
          </cell>
          <cell r="R292" t="str">
            <v>5.4 x 5.4 x 13.43</v>
          </cell>
          <cell r="S292">
            <v>0.26100000000000001</v>
          </cell>
          <cell r="T292">
            <v>0.27</v>
          </cell>
          <cell r="U292">
            <v>0</v>
          </cell>
          <cell r="V292" t="str">
            <v>6 x 0.25L</v>
          </cell>
          <cell r="W292" t="str">
            <v>CARDBOARD</v>
          </cell>
          <cell r="X292" t="str">
            <v>6001048004900</v>
          </cell>
          <cell r="Y292" t="str">
            <v>15.9 x 10.6 x 13.55</v>
          </cell>
          <cell r="Z292">
            <v>1.5660000000000001</v>
          </cell>
          <cell r="AA292">
            <v>1.665</v>
          </cell>
          <cell r="AB292">
            <v>0</v>
          </cell>
          <cell r="AC292" t="str">
            <v>4 x 6 x 0.25L</v>
          </cell>
          <cell r="AD292" t="str">
            <v>TRAY OVER CARDBOARD</v>
          </cell>
          <cell r="AE292" t="str">
            <v>6001048004917</v>
          </cell>
          <cell r="AF292" t="str">
            <v>33.1 x 21.7 x 13.8</v>
          </cell>
          <cell r="AG292">
            <v>6.2640000000000002</v>
          </cell>
          <cell r="AH292">
            <v>6.7140000000000004</v>
          </cell>
          <cell r="AI292">
            <v>0</v>
          </cell>
          <cell r="AJ292">
            <v>16</v>
          </cell>
          <cell r="AK292">
            <v>10</v>
          </cell>
          <cell r="AL292">
            <v>160</v>
          </cell>
          <cell r="AM292">
            <v>1200</v>
          </cell>
          <cell r="AN292">
            <v>1000</v>
          </cell>
          <cell r="AO292">
            <v>1531</v>
          </cell>
          <cell r="AP292">
            <v>1002.24</v>
          </cell>
          <cell r="AQ292">
            <v>1104.672</v>
          </cell>
          <cell r="AR292">
            <v>3</v>
          </cell>
          <cell r="AS292">
            <v>0</v>
          </cell>
          <cell r="AT292" t="str">
            <v>CHEP</v>
          </cell>
          <cell r="AU292" t="str">
            <v>3383260000216</v>
          </cell>
          <cell r="AV292" t="str">
            <v/>
          </cell>
          <cell r="AW292" t="str">
            <v>GHE</v>
          </cell>
          <cell r="AX292" t="str">
            <v/>
          </cell>
          <cell r="AY292" t="str">
            <v/>
          </cell>
          <cell r="AZ292" t="str">
            <v/>
          </cell>
          <cell r="BA292" t="str">
            <v/>
          </cell>
          <cell r="BB292" t="str">
            <v/>
          </cell>
          <cell r="BC292" t="str">
            <v/>
          </cell>
          <cell r="BD292" t="str">
            <v/>
          </cell>
          <cell r="BE292" t="str">
            <v>Belux</v>
          </cell>
          <cell r="BF292" t="str">
            <v/>
          </cell>
          <cell r="BG292" t="str">
            <v>PSS-07162</v>
          </cell>
          <cell r="BH292" t="str">
            <v>22029919</v>
          </cell>
          <cell r="BI292" t="str">
            <v>BE</v>
          </cell>
          <cell r="BJ292" t="str">
            <v/>
          </cell>
          <cell r="BK292" t="str">
            <v>ZD</v>
          </cell>
          <cell r="BL292" t="str">
            <v>56</v>
          </cell>
          <cell r="BM292">
            <v>1.04E-2</v>
          </cell>
        </row>
        <row r="293">
          <cell r="A293">
            <v>429831</v>
          </cell>
          <cell r="B293" t="str">
            <v>0415</v>
          </cell>
          <cell r="C293" t="str">
            <v>CANDEREL STICKS 0.5G X500</v>
          </cell>
          <cell r="D293" t="str">
            <v>STICKS CANDEREL 0.5G X500</v>
          </cell>
          <cell r="E293" t="str">
            <v>Canderel</v>
          </cell>
          <cell r="F293" t="str">
            <v/>
          </cell>
          <cell r="G293" t="str">
            <v>PAPER</v>
          </cell>
          <cell r="H293" t="str">
            <v xml:space="preserve"> %</v>
          </cell>
          <cell r="I293" t="str">
            <v>1 x 500 x 0.5G</v>
          </cell>
          <cell r="J293" t="str">
            <v/>
          </cell>
          <cell r="K293">
            <v>500</v>
          </cell>
          <cell r="L293" t="str">
            <v>6% - 3%</v>
          </cell>
          <cell r="M293" t="str">
            <v>365</v>
          </cell>
          <cell r="N293" t="str">
            <v>D</v>
          </cell>
          <cell r="O293" t="str">
            <v>0</v>
          </cell>
          <cell r="P293" t="str">
            <v>0.0005</v>
          </cell>
          <cell r="Q293" t="str">
            <v>n/a</v>
          </cell>
          <cell r="R293" t="str">
            <v>n/a</v>
          </cell>
          <cell r="S293">
            <v>1E-3</v>
          </cell>
          <cell r="T293">
            <v>1E-3</v>
          </cell>
          <cell r="U293">
            <v>0</v>
          </cell>
          <cell r="V293" t="str">
            <v>500 x 0.5G</v>
          </cell>
          <cell r="W293" t="str">
            <v>PAPER BAG</v>
          </cell>
          <cell r="X293" t="str">
            <v>n/a</v>
          </cell>
          <cell r="Y293" t="str">
            <v>11 x 12.5 x 20.5</v>
          </cell>
          <cell r="Z293">
            <v>0.25</v>
          </cell>
          <cell r="AA293">
            <v>0.35</v>
          </cell>
          <cell r="AB293">
            <v>0</v>
          </cell>
          <cell r="AC293" t="str">
            <v>500 x 0.5G</v>
          </cell>
          <cell r="AD293" t="str">
            <v>CARDBOARD</v>
          </cell>
          <cell r="AE293" t="str">
            <v/>
          </cell>
          <cell r="AF293" t="str">
            <v>11 x 12.5 x 20.5</v>
          </cell>
          <cell r="AG293">
            <v>0.25</v>
          </cell>
          <cell r="AH293">
            <v>0.35</v>
          </cell>
          <cell r="AI293">
            <v>0</v>
          </cell>
          <cell r="AJ293">
            <v>65</v>
          </cell>
          <cell r="AK293">
            <v>6</v>
          </cell>
          <cell r="AL293">
            <v>390</v>
          </cell>
          <cell r="AM293">
            <v>1200</v>
          </cell>
          <cell r="AN293">
            <v>800</v>
          </cell>
          <cell r="AO293">
            <v>1374</v>
          </cell>
          <cell r="AP293">
            <v>97.5</v>
          </cell>
          <cell r="AQ293">
            <v>190</v>
          </cell>
          <cell r="AR293">
            <v>1</v>
          </cell>
          <cell r="AS293">
            <v>0</v>
          </cell>
          <cell r="AT293" t="str">
            <v xml:space="preserve">EURO White </v>
          </cell>
          <cell r="AU293" t="str">
            <v>3383260000377</v>
          </cell>
          <cell r="AV293" t="str">
            <v/>
          </cell>
          <cell r="AW293" t="str">
            <v/>
          </cell>
          <cell r="AX293" t="str">
            <v/>
          </cell>
          <cell r="AY293" t="str">
            <v/>
          </cell>
          <cell r="AZ293" t="str">
            <v/>
          </cell>
          <cell r="BA293" t="str">
            <v/>
          </cell>
          <cell r="BB293" t="str">
            <v/>
          </cell>
          <cell r="BC293" t="str">
            <v>Kahls (KAHL)</v>
          </cell>
          <cell r="BD293" t="str">
            <v/>
          </cell>
          <cell r="BE293" t="str">
            <v>Belux</v>
          </cell>
          <cell r="BF293" t="str">
            <v/>
          </cell>
          <cell r="BG293" t="str">
            <v>n/a</v>
          </cell>
          <cell r="BH293" t="str">
            <v>17019910</v>
          </cell>
          <cell r="BI293" t="str">
            <v>BE</v>
          </cell>
          <cell r="BJ293" t="str">
            <v/>
          </cell>
          <cell r="BK293" t="str">
            <v>ZD</v>
          </cell>
          <cell r="BL293" t="str">
            <v>56</v>
          </cell>
          <cell r="BM293" t="str">
            <v/>
          </cell>
        </row>
        <row r="294">
          <cell r="A294">
            <v>430520</v>
          </cell>
          <cell r="B294" t="str">
            <v>0048</v>
          </cell>
          <cell r="C294" t="str">
            <v>MONSTER ULTRA BLIK 0.50L X24</v>
          </cell>
          <cell r="D294" t="str">
            <v>MONSTER ULTRA BOITE 0.50L X24</v>
          </cell>
          <cell r="E294" t="str">
            <v>Monster</v>
          </cell>
          <cell r="F294" t="str">
            <v>Ultra</v>
          </cell>
          <cell r="G294" t="str">
            <v>CAN</v>
          </cell>
          <cell r="H294" t="str">
            <v xml:space="preserve"> %</v>
          </cell>
          <cell r="I294" t="str">
            <v>24 x 0.5L</v>
          </cell>
          <cell r="J294" t="str">
            <v/>
          </cell>
          <cell r="K294">
            <v>24</v>
          </cell>
          <cell r="L294" t="str">
            <v>6% - 3%</v>
          </cell>
          <cell r="M294" t="str">
            <v>24</v>
          </cell>
          <cell r="N294" t="str">
            <v>M</v>
          </cell>
          <cell r="O294" t="str">
            <v>8</v>
          </cell>
          <cell r="P294">
            <v>0.5</v>
          </cell>
          <cell r="Q294" t="str">
            <v>5060337500708</v>
          </cell>
          <cell r="R294" t="str">
            <v>6.65 x 6.65 x 16.8</v>
          </cell>
          <cell r="S294">
            <v>0.503</v>
          </cell>
          <cell r="T294">
            <v>0.51900000000000002</v>
          </cell>
          <cell r="U294">
            <v>0</v>
          </cell>
          <cell r="V294" t="str">
            <v>1 x 0.5L</v>
          </cell>
          <cell r="W294" t="str">
            <v>CAN</v>
          </cell>
          <cell r="X294" t="str">
            <v>5060337500708</v>
          </cell>
          <cell r="Y294" t="str">
            <v>6.65 x 6.65 x 16.8</v>
          </cell>
          <cell r="Z294">
            <v>0.503</v>
          </cell>
          <cell r="AA294">
            <v>0.51900000000000002</v>
          </cell>
          <cell r="AB294">
            <v>0</v>
          </cell>
          <cell r="AC294" t="str">
            <v>24 x 0.5L</v>
          </cell>
          <cell r="AD294" t="str">
            <v>TRAY WITH SHRINK</v>
          </cell>
          <cell r="AE294" t="str">
            <v>5060337500715</v>
          </cell>
          <cell r="AF294" t="str">
            <v>40.5 x 27.2 x 17.1</v>
          </cell>
          <cell r="AG294">
            <v>12.06</v>
          </cell>
          <cell r="AH294">
            <v>12.55</v>
          </cell>
          <cell r="AI294">
            <v>0</v>
          </cell>
          <cell r="AJ294">
            <v>10</v>
          </cell>
          <cell r="AK294">
            <v>8</v>
          </cell>
          <cell r="AL294">
            <v>80</v>
          </cell>
          <cell r="AM294">
            <v>1217</v>
          </cell>
          <cell r="AN294">
            <v>1000</v>
          </cell>
          <cell r="AO294">
            <v>1529</v>
          </cell>
          <cell r="AP294">
            <v>964.8</v>
          </cell>
          <cell r="AQ294">
            <v>1035</v>
          </cell>
          <cell r="AR294">
            <v>3</v>
          </cell>
          <cell r="AS294">
            <v>0</v>
          </cell>
          <cell r="AT294" t="str">
            <v>CHEP</v>
          </cell>
          <cell r="AU294" t="str">
            <v>5060337500722</v>
          </cell>
          <cell r="AV294" t="str">
            <v/>
          </cell>
          <cell r="AW294" t="str">
            <v/>
          </cell>
          <cell r="AX294" t="str">
            <v>DUN</v>
          </cell>
          <cell r="AY294" t="str">
            <v/>
          </cell>
          <cell r="AZ294" t="str">
            <v/>
          </cell>
          <cell r="BA294" t="str">
            <v/>
          </cell>
          <cell r="BB294" t="str">
            <v/>
          </cell>
          <cell r="BC294" t="str">
            <v>DIS (HANS); Dis (MOND); Refresco  (MONR)</v>
          </cell>
          <cell r="BD294" t="str">
            <v/>
          </cell>
          <cell r="BE294" t="str">
            <v>Belux</v>
          </cell>
          <cell r="BF294" t="str">
            <v/>
          </cell>
          <cell r="BG294" t="str">
            <v>PSS-03613</v>
          </cell>
          <cell r="BH294" t="str">
            <v>22021000</v>
          </cell>
          <cell r="BI294" t="str">
            <v>BE</v>
          </cell>
          <cell r="BJ294" t="str">
            <v/>
          </cell>
          <cell r="BK294" t="str">
            <v>ZD</v>
          </cell>
          <cell r="BL294" t="str">
            <v>56</v>
          </cell>
          <cell r="BM294">
            <v>1.6099999999999996E-2</v>
          </cell>
        </row>
        <row r="295">
          <cell r="A295">
            <v>437881</v>
          </cell>
          <cell r="B295" t="str">
            <v>1246</v>
          </cell>
          <cell r="C295" t="str">
            <v>NALU BLIK 0.25L X24</v>
          </cell>
          <cell r="D295" t="str">
            <v>NALU BOITE 0.25L X24</v>
          </cell>
          <cell r="E295" t="str">
            <v>Nalu</v>
          </cell>
          <cell r="F295" t="str">
            <v/>
          </cell>
          <cell r="G295" t="str">
            <v>SLIMCAN</v>
          </cell>
          <cell r="H295" t="str">
            <v xml:space="preserve"> %</v>
          </cell>
          <cell r="I295" t="str">
            <v>24 x 0.25L</v>
          </cell>
          <cell r="J295" t="str">
            <v/>
          </cell>
          <cell r="K295">
            <v>24</v>
          </cell>
          <cell r="L295" t="str">
            <v>6% - 3%</v>
          </cell>
          <cell r="M295" t="str">
            <v>12</v>
          </cell>
          <cell r="N295" t="str">
            <v>M</v>
          </cell>
          <cell r="O295" t="str">
            <v>0</v>
          </cell>
          <cell r="P295">
            <v>0.25</v>
          </cell>
          <cell r="Q295" t="str">
            <v>5060466511880</v>
          </cell>
          <cell r="R295" t="str">
            <v>5.35 x 5.35 x 13.43</v>
          </cell>
          <cell r="S295">
            <v>0.254</v>
          </cell>
          <cell r="T295">
            <v>0.26500000000000001</v>
          </cell>
          <cell r="U295">
            <v>0</v>
          </cell>
          <cell r="V295" t="str">
            <v>1 x 0.25L</v>
          </cell>
          <cell r="W295" t="str">
            <v>CAN</v>
          </cell>
          <cell r="X295" t="str">
            <v>5060466511880</v>
          </cell>
          <cell r="Y295" t="str">
            <v>5.35 x 5.35 x 13.43</v>
          </cell>
          <cell r="Z295">
            <v>0.254</v>
          </cell>
          <cell r="AA295">
            <v>0.26500000000000001</v>
          </cell>
          <cell r="AB295">
            <v>0</v>
          </cell>
          <cell r="AC295" t="str">
            <v>24 x 0.25L</v>
          </cell>
          <cell r="AD295" t="str">
            <v>TRAY WITH SHRINK</v>
          </cell>
          <cell r="AE295" t="str">
            <v>5060466511897</v>
          </cell>
          <cell r="AF295" t="str">
            <v>32.6 x 21.9 x 13.68</v>
          </cell>
          <cell r="AG295">
            <v>6.1</v>
          </cell>
          <cell r="AH295">
            <v>6.43</v>
          </cell>
          <cell r="AI295">
            <v>0</v>
          </cell>
          <cell r="AJ295">
            <v>16</v>
          </cell>
          <cell r="AK295">
            <v>10</v>
          </cell>
          <cell r="AL295">
            <v>160</v>
          </cell>
          <cell r="AM295">
            <v>1200</v>
          </cell>
          <cell r="AN295">
            <v>1000</v>
          </cell>
          <cell r="AO295">
            <v>1531</v>
          </cell>
          <cell r="AP295">
            <v>976</v>
          </cell>
          <cell r="AQ295">
            <v>1059</v>
          </cell>
          <cell r="AR295">
            <v>3</v>
          </cell>
          <cell r="AS295">
            <v>0</v>
          </cell>
          <cell r="AT295" t="str">
            <v>CHEP</v>
          </cell>
          <cell r="AU295" t="str">
            <v>5060466511903</v>
          </cell>
          <cell r="AV295" t="str">
            <v/>
          </cell>
          <cell r="AW295" t="str">
            <v>GHE</v>
          </cell>
          <cell r="AX295" t="str">
            <v/>
          </cell>
          <cell r="AY295" t="str">
            <v/>
          </cell>
          <cell r="AZ295" t="str">
            <v/>
          </cell>
          <cell r="BA295" t="str">
            <v/>
          </cell>
          <cell r="BB295" t="str">
            <v/>
          </cell>
          <cell r="BC295" t="str">
            <v/>
          </cell>
          <cell r="BD295" t="str">
            <v/>
          </cell>
          <cell r="BE295" t="str">
            <v>Belux</v>
          </cell>
          <cell r="BF295" t="str">
            <v/>
          </cell>
          <cell r="BG295" t="str">
            <v>PSS-00098</v>
          </cell>
          <cell r="BH295" t="str">
            <v>22021000</v>
          </cell>
          <cell r="BI295" t="str">
            <v>BE</v>
          </cell>
          <cell r="BJ295" t="str">
            <v/>
          </cell>
          <cell r="BK295" t="str">
            <v>ZD</v>
          </cell>
          <cell r="BL295" t="str">
            <v>56</v>
          </cell>
          <cell r="BM295">
            <v>1.04E-2</v>
          </cell>
        </row>
        <row r="296">
          <cell r="A296">
            <v>437888</v>
          </cell>
          <cell r="B296" t="str">
            <v>1268</v>
          </cell>
          <cell r="C296" t="str">
            <v>NALU EXOTIC BLIK 0.25L 4X6</v>
          </cell>
          <cell r="D296" t="str">
            <v>NALU EXOTIC BOITE 0.25L 4X6</v>
          </cell>
          <cell r="E296" t="str">
            <v>Nalu</v>
          </cell>
          <cell r="F296" t="str">
            <v>Exotic</v>
          </cell>
          <cell r="G296" t="str">
            <v>SLIMCAN</v>
          </cell>
          <cell r="H296" t="str">
            <v xml:space="preserve"> %</v>
          </cell>
          <cell r="I296" t="str">
            <v>4 x 6 x 0.25L</v>
          </cell>
          <cell r="J296" t="str">
            <v/>
          </cell>
          <cell r="K296">
            <v>24</v>
          </cell>
          <cell r="L296" t="str">
            <v>6% - 3%</v>
          </cell>
          <cell r="M296" t="str">
            <v>12</v>
          </cell>
          <cell r="N296" t="str">
            <v>M</v>
          </cell>
          <cell r="O296" t="str">
            <v>0</v>
          </cell>
          <cell r="P296">
            <v>0.25</v>
          </cell>
          <cell r="Q296" t="str">
            <v>5060466511941</v>
          </cell>
          <cell r="R296" t="str">
            <v>5.4 x 5.4 x 13.43</v>
          </cell>
          <cell r="S296">
            <v>0.254</v>
          </cell>
          <cell r="T296">
            <v>0.27</v>
          </cell>
          <cell r="U296">
            <v>0</v>
          </cell>
          <cell r="V296" t="str">
            <v>6 x 0.25L</v>
          </cell>
          <cell r="W296" t="str">
            <v>SHRINK</v>
          </cell>
          <cell r="X296" t="str">
            <v>5060466511972</v>
          </cell>
          <cell r="Y296" t="str">
            <v>16.05 x 10.7 x 13.43</v>
          </cell>
          <cell r="Z296">
            <v>1.524</v>
          </cell>
          <cell r="AA296">
            <v>1.6</v>
          </cell>
          <cell r="AB296">
            <v>0</v>
          </cell>
          <cell r="AC296" t="str">
            <v>4 x 6 x 0.25L</v>
          </cell>
          <cell r="AD296" t="str">
            <v>TRAY WITH SHRINKWRAP OVER SHRINKWRAP</v>
          </cell>
          <cell r="AE296" t="str">
            <v>5060466511989</v>
          </cell>
          <cell r="AF296" t="str">
            <v>32.6 x 21.9 x 13.68</v>
          </cell>
          <cell r="AG296">
            <v>6.0960000000000001</v>
          </cell>
          <cell r="AH296">
            <v>6.4550000000000001</v>
          </cell>
          <cell r="AI296">
            <v>0</v>
          </cell>
          <cell r="AJ296">
            <v>16</v>
          </cell>
          <cell r="AK296">
            <v>10</v>
          </cell>
          <cell r="AL296">
            <v>160</v>
          </cell>
          <cell r="AM296">
            <v>1200</v>
          </cell>
          <cell r="AN296">
            <v>1000</v>
          </cell>
          <cell r="AO296">
            <v>1531</v>
          </cell>
          <cell r="AP296">
            <v>975.36</v>
          </cell>
          <cell r="AQ296">
            <v>1063</v>
          </cell>
          <cell r="AR296">
            <v>3</v>
          </cell>
          <cell r="AS296">
            <v>0</v>
          </cell>
          <cell r="AT296" t="str">
            <v>CHEP</v>
          </cell>
          <cell r="AU296" t="str">
            <v>5060466511996</v>
          </cell>
          <cell r="AV296" t="str">
            <v/>
          </cell>
          <cell r="AW296" t="str">
            <v>GHE</v>
          </cell>
          <cell r="AX296" t="str">
            <v/>
          </cell>
          <cell r="AY296" t="str">
            <v/>
          </cell>
          <cell r="AZ296" t="str">
            <v/>
          </cell>
          <cell r="BA296" t="str">
            <v/>
          </cell>
          <cell r="BB296" t="str">
            <v/>
          </cell>
          <cell r="BC296" t="str">
            <v>Trianval (TRIA)</v>
          </cell>
          <cell r="BD296" t="str">
            <v/>
          </cell>
          <cell r="BE296" t="str">
            <v>Belux</v>
          </cell>
          <cell r="BF296" t="str">
            <v/>
          </cell>
          <cell r="BG296" t="str">
            <v>PSS-01062</v>
          </cell>
          <cell r="BH296" t="str">
            <v>20097120</v>
          </cell>
          <cell r="BI296" t="str">
            <v>BE</v>
          </cell>
          <cell r="BJ296" t="str">
            <v/>
          </cell>
          <cell r="BK296" t="str">
            <v>ZD</v>
          </cell>
          <cell r="BL296" t="str">
            <v>56</v>
          </cell>
          <cell r="BM296">
            <v>1.04E-2</v>
          </cell>
        </row>
        <row r="297">
          <cell r="A297">
            <v>437916</v>
          </cell>
          <cell r="B297" t="str">
            <v>1248</v>
          </cell>
          <cell r="C297" t="str">
            <v>NALU BLIK 0.25L 4X6</v>
          </cell>
          <cell r="D297" t="str">
            <v>NALU BOITE 0.25L 4X6</v>
          </cell>
          <cell r="E297" t="str">
            <v>Nalu</v>
          </cell>
          <cell r="F297" t="str">
            <v/>
          </cell>
          <cell r="G297" t="str">
            <v>SLIMCAN</v>
          </cell>
          <cell r="H297" t="str">
            <v xml:space="preserve"> %</v>
          </cell>
          <cell r="I297" t="str">
            <v>4 x 6 x 0.25L</v>
          </cell>
          <cell r="J297" t="str">
            <v/>
          </cell>
          <cell r="K297">
            <v>24</v>
          </cell>
          <cell r="L297" t="str">
            <v>6% - 3%</v>
          </cell>
          <cell r="M297" t="str">
            <v>12</v>
          </cell>
          <cell r="N297" t="str">
            <v>M</v>
          </cell>
          <cell r="O297" t="str">
            <v>0</v>
          </cell>
          <cell r="P297">
            <v>0.25</v>
          </cell>
          <cell r="Q297" t="str">
            <v>5060466511880</v>
          </cell>
          <cell r="R297" t="str">
            <v>5.35 x 5.35 x 13.43</v>
          </cell>
          <cell r="S297">
            <v>0.254</v>
          </cell>
          <cell r="T297">
            <v>0.26</v>
          </cell>
          <cell r="U297">
            <v>0</v>
          </cell>
          <cell r="V297" t="str">
            <v>6 x 0.25L</v>
          </cell>
          <cell r="W297" t="str">
            <v>SHRINK</v>
          </cell>
          <cell r="X297" t="str">
            <v>5060466511910</v>
          </cell>
          <cell r="Y297" t="str">
            <v>16.05 x 10.7 x 13.43</v>
          </cell>
          <cell r="Z297">
            <v>1.5249999999999999</v>
          </cell>
          <cell r="AA297">
            <v>1.6</v>
          </cell>
          <cell r="AB297">
            <v>0</v>
          </cell>
          <cell r="AC297" t="str">
            <v>4 x 6 x 0.25L</v>
          </cell>
          <cell r="AD297" t="str">
            <v>TRAY WITH SHRINKWRAP OVER SHRINKWRAP</v>
          </cell>
          <cell r="AE297" t="str">
            <v>5060466511927</v>
          </cell>
          <cell r="AF297" t="str">
            <v>32.6 x 21.9 x 13.68</v>
          </cell>
          <cell r="AG297">
            <v>6.1</v>
          </cell>
          <cell r="AH297">
            <v>6.4589999999999996</v>
          </cell>
          <cell r="AI297">
            <v>0</v>
          </cell>
          <cell r="AJ297">
            <v>16</v>
          </cell>
          <cell r="AK297">
            <v>10</v>
          </cell>
          <cell r="AL297">
            <v>160</v>
          </cell>
          <cell r="AM297">
            <v>1200</v>
          </cell>
          <cell r="AN297">
            <v>1000</v>
          </cell>
          <cell r="AO297">
            <v>1531</v>
          </cell>
          <cell r="AP297">
            <v>976</v>
          </cell>
          <cell r="AQ297">
            <v>1063</v>
          </cell>
          <cell r="AR297">
            <v>3</v>
          </cell>
          <cell r="AS297">
            <v>0</v>
          </cell>
          <cell r="AT297" t="str">
            <v>CHEP</v>
          </cell>
          <cell r="AU297" t="str">
            <v>5060466511934</v>
          </cell>
          <cell r="AV297" t="str">
            <v/>
          </cell>
          <cell r="AW297" t="str">
            <v>GHE</v>
          </cell>
          <cell r="AX297" t="str">
            <v/>
          </cell>
          <cell r="AY297" t="str">
            <v/>
          </cell>
          <cell r="AZ297" t="str">
            <v/>
          </cell>
          <cell r="BA297" t="str">
            <v/>
          </cell>
          <cell r="BB297" t="str">
            <v/>
          </cell>
          <cell r="BC297" t="str">
            <v/>
          </cell>
          <cell r="BD297" t="str">
            <v/>
          </cell>
          <cell r="BE297" t="str">
            <v>Belux</v>
          </cell>
          <cell r="BF297" t="str">
            <v/>
          </cell>
          <cell r="BG297" t="str">
            <v>PSS-01062</v>
          </cell>
          <cell r="BH297" t="str">
            <v>22021000</v>
          </cell>
          <cell r="BI297" t="str">
            <v>BE</v>
          </cell>
          <cell r="BJ297" t="str">
            <v/>
          </cell>
          <cell r="BK297" t="str">
            <v>ZD</v>
          </cell>
          <cell r="BL297" t="str">
            <v>56</v>
          </cell>
          <cell r="BM297">
            <v>1.04E-2</v>
          </cell>
        </row>
        <row r="298">
          <cell r="A298">
            <v>442696</v>
          </cell>
          <cell r="B298" t="str">
            <v>0741</v>
          </cell>
          <cell r="C298" t="str">
            <v>COCA-COLA ZERO HR BIB 19L 05054014</v>
          </cell>
          <cell r="D298" t="str">
            <v>COCA-COLA ZERO HR BIB 19L 05054014</v>
          </cell>
          <cell r="E298" t="str">
            <v>Coca-Cola Zero</v>
          </cell>
          <cell r="F298" t="str">
            <v/>
          </cell>
          <cell r="G298" t="str">
            <v>BIB</v>
          </cell>
          <cell r="H298" t="str">
            <v xml:space="preserve"> %</v>
          </cell>
          <cell r="I298" t="str">
            <v>1 x 19L</v>
          </cell>
          <cell r="J298" t="str">
            <v/>
          </cell>
          <cell r="K298">
            <v>1</v>
          </cell>
          <cell r="L298" t="str">
            <v>6% - 3%</v>
          </cell>
          <cell r="M298" t="str">
            <v>90</v>
          </cell>
          <cell r="N298" t="str">
            <v>D</v>
          </cell>
          <cell r="O298" t="str">
            <v>0</v>
          </cell>
          <cell r="P298">
            <v>19</v>
          </cell>
          <cell r="Q298" t="str">
            <v>5449000220905</v>
          </cell>
          <cell r="R298" t="str">
            <v>39.7 x 29.1 x 21.3</v>
          </cell>
          <cell r="S298">
            <v>19.111999999999998</v>
          </cell>
          <cell r="T298">
            <v>19.856999999999999</v>
          </cell>
          <cell r="U298">
            <v>0</v>
          </cell>
          <cell r="V298" t="str">
            <v>1 x 19L</v>
          </cell>
          <cell r="W298" t="str">
            <v>BIB</v>
          </cell>
          <cell r="X298" t="str">
            <v>5449000220905</v>
          </cell>
          <cell r="Y298" t="str">
            <v>39.7 x 29.1 x 21.3</v>
          </cell>
          <cell r="Z298">
            <v>19.111999999999998</v>
          </cell>
          <cell r="AA298">
            <v>19.856999999999999</v>
          </cell>
          <cell r="AB298">
            <v>0</v>
          </cell>
          <cell r="AC298" t="str">
            <v>1 x 19L</v>
          </cell>
          <cell r="AD298" t="str">
            <v>BIB</v>
          </cell>
          <cell r="AE298" t="str">
            <v>5449000220905</v>
          </cell>
          <cell r="AF298" t="str">
            <v>39.7 x 29.1 x 21.3</v>
          </cell>
          <cell r="AG298">
            <v>19.111999999999998</v>
          </cell>
          <cell r="AH298">
            <v>19.856999999999999</v>
          </cell>
          <cell r="AI298">
            <v>0</v>
          </cell>
          <cell r="AJ298">
            <v>10</v>
          </cell>
          <cell r="AK298">
            <v>4</v>
          </cell>
          <cell r="AL298">
            <v>40</v>
          </cell>
          <cell r="AM298">
            <v>1200</v>
          </cell>
          <cell r="AN298">
            <v>1000</v>
          </cell>
          <cell r="AO298">
            <v>1027</v>
          </cell>
          <cell r="AP298">
            <v>764.48</v>
          </cell>
          <cell r="AQ298">
            <v>824</v>
          </cell>
          <cell r="AR298">
            <v>1</v>
          </cell>
          <cell r="AS298">
            <v>0</v>
          </cell>
          <cell r="AT298" t="str">
            <v>CHEP</v>
          </cell>
          <cell r="AU298" t="str">
            <v>5449000653321</v>
          </cell>
          <cell r="AV298" t="str">
            <v/>
          </cell>
          <cell r="AW298" t="str">
            <v/>
          </cell>
          <cell r="AX298" t="str">
            <v/>
          </cell>
          <cell r="AY298" t="str">
            <v>DON</v>
          </cell>
          <cell r="AZ298" t="str">
            <v/>
          </cell>
          <cell r="BA298" t="str">
            <v/>
          </cell>
          <cell r="BB298" t="str">
            <v>GRI</v>
          </cell>
          <cell r="BC298" t="str">
            <v/>
          </cell>
          <cell r="BD298" t="str">
            <v>CLA</v>
          </cell>
          <cell r="BE298" t="str">
            <v>Belux</v>
          </cell>
          <cell r="BF298" t="str">
            <v/>
          </cell>
          <cell r="BG298" t="str">
            <v>PSS-06612</v>
          </cell>
          <cell r="BH298" t="str">
            <v>21069051</v>
          </cell>
          <cell r="BI298" t="str">
            <v>NL</v>
          </cell>
          <cell r="BJ298" t="str">
            <v/>
          </cell>
          <cell r="BK298" t="str">
            <v>ZD</v>
          </cell>
          <cell r="BL298" t="str">
            <v>50</v>
          </cell>
          <cell r="BM298" t="str">
            <v/>
          </cell>
        </row>
        <row r="299">
          <cell r="A299">
            <v>443574</v>
          </cell>
          <cell r="B299" t="str">
            <v>0751</v>
          </cell>
          <cell r="C299" t="str">
            <v>COCA-COLA ZERO BLIK 0.25L 3X8 HP</v>
          </cell>
          <cell r="D299" t="str">
            <v>COCA-COLA ZERO BOITE 0.25L 3X8 HP</v>
          </cell>
          <cell r="E299" t="str">
            <v>Coca-Cola Zero</v>
          </cell>
          <cell r="F299" t="str">
            <v/>
          </cell>
          <cell r="G299" t="str">
            <v>SLIMCAN</v>
          </cell>
          <cell r="H299" t="str">
            <v xml:space="preserve"> %</v>
          </cell>
          <cell r="I299" t="str">
            <v>45 x 3 x 8 x 0.25L</v>
          </cell>
          <cell r="J299" t="str">
            <v/>
          </cell>
          <cell r="K299">
            <v>1080</v>
          </cell>
          <cell r="L299" t="str">
            <v>6% - 3%</v>
          </cell>
          <cell r="M299" t="str">
            <v>6</v>
          </cell>
          <cell r="N299" t="str">
            <v>M</v>
          </cell>
          <cell r="O299" t="str">
            <v>0</v>
          </cell>
          <cell r="P299">
            <v>0.25</v>
          </cell>
          <cell r="Q299" t="str">
            <v>5449000020987</v>
          </cell>
          <cell r="R299" t="str">
            <v>5.35 x 5.35 x 13.43</v>
          </cell>
          <cell r="S299">
            <v>0.25</v>
          </cell>
          <cell r="T299">
            <v>0.26</v>
          </cell>
          <cell r="U299">
            <v>0</v>
          </cell>
          <cell r="V299" t="str">
            <v>8 x 0.25L</v>
          </cell>
          <cell r="W299" t="str">
            <v>SHRINK</v>
          </cell>
          <cell r="X299" t="str">
            <v>5449000220608</v>
          </cell>
          <cell r="Y299" t="str">
            <v>21.4 x 10.7 x 13.5</v>
          </cell>
          <cell r="Z299">
            <v>1.9970000000000001</v>
          </cell>
          <cell r="AA299">
            <v>2.0910000000000002</v>
          </cell>
          <cell r="AB299">
            <v>0</v>
          </cell>
          <cell r="AC299" t="str">
            <v>45 x 3 x 8 x 0.25L</v>
          </cell>
          <cell r="AD299" t="str">
            <v>HALF PALLET</v>
          </cell>
          <cell r="AE299" t="str">
            <v>5449000653901</v>
          </cell>
          <cell r="AF299" t="str">
            <v>80 x 60 x 153.3</v>
          </cell>
          <cell r="AG299">
            <v>269.55</v>
          </cell>
          <cell r="AH299">
            <v>296.8</v>
          </cell>
          <cell r="AI299">
            <v>0</v>
          </cell>
          <cell r="AJ299">
            <v>2</v>
          </cell>
          <cell r="AK299">
            <v>1</v>
          </cell>
          <cell r="AL299">
            <v>2</v>
          </cell>
          <cell r="AM299">
            <v>1200</v>
          </cell>
          <cell r="AN299">
            <v>800</v>
          </cell>
          <cell r="AO299">
            <v>1533</v>
          </cell>
          <cell r="AP299">
            <v>539.1</v>
          </cell>
          <cell r="AQ299">
            <v>618.79999999999995</v>
          </cell>
          <cell r="AR299">
            <v>1.5</v>
          </cell>
          <cell r="AS299">
            <v>0</v>
          </cell>
          <cell r="AT299" t="str">
            <v>1xECHEP + 2x1/2 TOSCA</v>
          </cell>
          <cell r="AU299" t="str">
            <v>5449000653932</v>
          </cell>
          <cell r="AV299" t="str">
            <v/>
          </cell>
          <cell r="AW299" t="str">
            <v>GHE</v>
          </cell>
          <cell r="AX299" t="str">
            <v/>
          </cell>
          <cell r="AY299" t="str">
            <v/>
          </cell>
          <cell r="AZ299" t="str">
            <v/>
          </cell>
          <cell r="BA299" t="str">
            <v/>
          </cell>
          <cell r="BB299" t="str">
            <v/>
          </cell>
          <cell r="BC299" t="str">
            <v/>
          </cell>
          <cell r="BD299" t="str">
            <v/>
          </cell>
          <cell r="BE299" t="str">
            <v>Belux</v>
          </cell>
          <cell r="BF299" t="str">
            <v/>
          </cell>
          <cell r="BG299" t="str">
            <v>PSS-14797</v>
          </cell>
          <cell r="BH299" t="str">
            <v>22021000</v>
          </cell>
          <cell r="BI299" t="str">
            <v>BE</v>
          </cell>
          <cell r="BJ299" t="str">
            <v/>
          </cell>
          <cell r="BK299" t="str">
            <v>ZD</v>
          </cell>
          <cell r="BL299" t="str">
            <v>56</v>
          </cell>
          <cell r="BM299">
            <v>1.04E-2</v>
          </cell>
        </row>
        <row r="300">
          <cell r="A300">
            <v>443575</v>
          </cell>
          <cell r="B300" t="str">
            <v>0750</v>
          </cell>
          <cell r="C300" t="str">
            <v>COCA-COLA BLIK 0.25L 3X8 HP</v>
          </cell>
          <cell r="D300" t="str">
            <v>COCA-COLA BOITE 0.25L 3X8 HP</v>
          </cell>
          <cell r="E300" t="str">
            <v>Coca-Cola</v>
          </cell>
          <cell r="F300" t="str">
            <v/>
          </cell>
          <cell r="G300" t="str">
            <v>SLIMCAN</v>
          </cell>
          <cell r="H300" t="str">
            <v xml:space="preserve"> %</v>
          </cell>
          <cell r="I300" t="str">
            <v>45 x 3 x 8 x 0.25L</v>
          </cell>
          <cell r="J300" t="str">
            <v/>
          </cell>
          <cell r="K300">
            <v>1080</v>
          </cell>
          <cell r="L300" t="str">
            <v>6% - 3%</v>
          </cell>
          <cell r="M300" t="str">
            <v>12</v>
          </cell>
          <cell r="N300" t="str">
            <v>M</v>
          </cell>
          <cell r="O300" t="str">
            <v>0</v>
          </cell>
          <cell r="P300">
            <v>0.25</v>
          </cell>
          <cell r="Q300" t="str">
            <v>5449000008046</v>
          </cell>
          <cell r="R300" t="str">
            <v>5.35 x 5.35 x 13.43</v>
          </cell>
          <cell r="S300">
            <v>0.26</v>
          </cell>
          <cell r="T300">
            <v>0.27100000000000002</v>
          </cell>
          <cell r="U300">
            <v>0</v>
          </cell>
          <cell r="V300" t="str">
            <v>8 x 0.25L</v>
          </cell>
          <cell r="W300" t="str">
            <v>SHRINK</v>
          </cell>
          <cell r="X300" t="str">
            <v>5449000220592</v>
          </cell>
          <cell r="Y300" t="str">
            <v>21.4 x 10.7 x 13.5</v>
          </cell>
          <cell r="Z300">
            <v>2.077</v>
          </cell>
          <cell r="AA300">
            <v>2.1720000000000002</v>
          </cell>
          <cell r="AB300">
            <v>0</v>
          </cell>
          <cell r="AC300" t="str">
            <v>45 x 3 x 8 x 0.25L</v>
          </cell>
          <cell r="AD300" t="str">
            <v>HALF PALLET</v>
          </cell>
          <cell r="AE300" t="str">
            <v>5449000653956</v>
          </cell>
          <cell r="AF300" t="str">
            <v>80 x 60 x 153.3</v>
          </cell>
          <cell r="AG300">
            <v>280.35000000000002</v>
          </cell>
          <cell r="AH300">
            <v>307.7</v>
          </cell>
          <cell r="AI300">
            <v>0</v>
          </cell>
          <cell r="AJ300">
            <v>2</v>
          </cell>
          <cell r="AK300">
            <v>1</v>
          </cell>
          <cell r="AL300">
            <v>2</v>
          </cell>
          <cell r="AM300">
            <v>1200</v>
          </cell>
          <cell r="AN300">
            <v>800</v>
          </cell>
          <cell r="AO300">
            <v>1533</v>
          </cell>
          <cell r="AP300">
            <v>560.70000000000005</v>
          </cell>
          <cell r="AQ300">
            <v>640.46</v>
          </cell>
          <cell r="AR300">
            <v>1.5</v>
          </cell>
          <cell r="AS300">
            <v>0</v>
          </cell>
          <cell r="AT300" t="str">
            <v>1xECHEP + 2x1/2 TOSCA</v>
          </cell>
          <cell r="AU300" t="str">
            <v>5449000653949</v>
          </cell>
          <cell r="AV300" t="str">
            <v/>
          </cell>
          <cell r="AW300" t="str">
            <v>GHE</v>
          </cell>
          <cell r="AX300" t="str">
            <v/>
          </cell>
          <cell r="AY300" t="str">
            <v/>
          </cell>
          <cell r="AZ300" t="str">
            <v/>
          </cell>
          <cell r="BA300" t="str">
            <v/>
          </cell>
          <cell r="BB300" t="str">
            <v/>
          </cell>
          <cell r="BC300" t="str">
            <v>Refresco Maarheeze (RMAA)</v>
          </cell>
          <cell r="BD300" t="str">
            <v/>
          </cell>
          <cell r="BE300" t="str">
            <v>Belux</v>
          </cell>
          <cell r="BF300" t="str">
            <v/>
          </cell>
          <cell r="BG300" t="str">
            <v>PSS-14797</v>
          </cell>
          <cell r="BH300" t="str">
            <v>22021000</v>
          </cell>
          <cell r="BI300" t="str">
            <v>BE</v>
          </cell>
          <cell r="BJ300" t="str">
            <v/>
          </cell>
          <cell r="BK300" t="str">
            <v>ZD</v>
          </cell>
          <cell r="BL300" t="str">
            <v>56</v>
          </cell>
          <cell r="BM300">
            <v>1.04E-2</v>
          </cell>
        </row>
        <row r="301">
          <cell r="A301">
            <v>444577</v>
          </cell>
          <cell r="B301" t="str">
            <v>0789</v>
          </cell>
          <cell r="C301" t="str">
            <v>FREESTYLE NON-NUTRITIVE SWEETENER BIB 9.5L X1</v>
          </cell>
          <cell r="D301" t="str">
            <v>FREESTYLE NON-NUTRITIVE SWEETENER BIB 9.5L X1</v>
          </cell>
          <cell r="E301" t="str">
            <v>Freestyle Sweetener</v>
          </cell>
          <cell r="F301" t="str">
            <v/>
          </cell>
          <cell r="G301" t="str">
            <v>BIB</v>
          </cell>
          <cell r="H301" t="str">
            <v xml:space="preserve"> %</v>
          </cell>
          <cell r="I301" t="str">
            <v>1 x 9.5L</v>
          </cell>
          <cell r="J301" t="str">
            <v/>
          </cell>
          <cell r="K301">
            <v>1</v>
          </cell>
          <cell r="L301" t="str">
            <v>6% - 3%</v>
          </cell>
          <cell r="M301" t="str">
            <v>91</v>
          </cell>
          <cell r="N301" t="str">
            <v>D</v>
          </cell>
          <cell r="O301" t="str">
            <v>0</v>
          </cell>
          <cell r="P301">
            <v>9.5</v>
          </cell>
          <cell r="Q301" t="str">
            <v>5449000190048</v>
          </cell>
          <cell r="R301" t="str">
            <v>40 x 28 x 11</v>
          </cell>
          <cell r="S301">
            <v>9.5120000000000005</v>
          </cell>
          <cell r="T301">
            <v>9.9380000000000006</v>
          </cell>
          <cell r="U301">
            <v>0</v>
          </cell>
          <cell r="V301" t="str">
            <v>1 x 9.5L</v>
          </cell>
          <cell r="W301" t="str">
            <v>BIB</v>
          </cell>
          <cell r="X301" t="str">
            <v>5449000190048</v>
          </cell>
          <cell r="Y301" t="str">
            <v>40 x 28 x 11</v>
          </cell>
          <cell r="Z301">
            <v>9.5120000000000005</v>
          </cell>
          <cell r="AA301">
            <v>9.9380000000000006</v>
          </cell>
          <cell r="AB301">
            <v>0</v>
          </cell>
          <cell r="AC301" t="str">
            <v>1 x 9.5L</v>
          </cell>
          <cell r="AD301" t="str">
            <v>BIB</v>
          </cell>
          <cell r="AE301" t="str">
            <v>5449000190048</v>
          </cell>
          <cell r="AF301" t="str">
            <v>40 x 28 x 11</v>
          </cell>
          <cell r="AG301">
            <v>9.5120000000000005</v>
          </cell>
          <cell r="AH301">
            <v>9.9380000000000006</v>
          </cell>
          <cell r="AI301">
            <v>0</v>
          </cell>
          <cell r="AJ301">
            <v>5</v>
          </cell>
          <cell r="AK301">
            <v>8</v>
          </cell>
          <cell r="AL301">
            <v>40</v>
          </cell>
          <cell r="AM301">
            <v>1140</v>
          </cell>
          <cell r="AN301">
            <v>1140</v>
          </cell>
          <cell r="AO301">
            <v>1040</v>
          </cell>
          <cell r="AP301">
            <v>380.48</v>
          </cell>
          <cell r="AQ301">
            <v>395</v>
          </cell>
          <cell r="AR301">
            <v>1</v>
          </cell>
          <cell r="AS301">
            <v>0</v>
          </cell>
          <cell r="AT301" t="str">
            <v>CHEP</v>
          </cell>
          <cell r="AU301" t="str">
            <v>5017726005801</v>
          </cell>
          <cell r="AV301" t="str">
            <v/>
          </cell>
          <cell r="AW301" t="str">
            <v/>
          </cell>
          <cell r="AX301" t="str">
            <v/>
          </cell>
          <cell r="AY301" t="str">
            <v/>
          </cell>
          <cell r="AZ301" t="str">
            <v/>
          </cell>
          <cell r="BA301" t="str">
            <v/>
          </cell>
          <cell r="BB301" t="str">
            <v/>
          </cell>
          <cell r="BC301" t="str">
            <v>CPS (AILI); CPS (AILI)</v>
          </cell>
          <cell r="BD301" t="str">
            <v/>
          </cell>
          <cell r="BE301" t="str">
            <v>Belux</v>
          </cell>
          <cell r="BF301" t="str">
            <v/>
          </cell>
          <cell r="BG301" t="str">
            <v>PSS-09284</v>
          </cell>
          <cell r="BH301" t="str">
            <v>38249996</v>
          </cell>
          <cell r="BI301" t="str">
            <v>GB</v>
          </cell>
          <cell r="BJ301" t="str">
            <v/>
          </cell>
          <cell r="BK301" t="str">
            <v>ZD</v>
          </cell>
          <cell r="BL301" t="str">
            <v>42</v>
          </cell>
          <cell r="BM301" t="str">
            <v/>
          </cell>
        </row>
        <row r="302">
          <cell r="A302">
            <v>444919</v>
          </cell>
          <cell r="B302" t="str">
            <v>0796</v>
          </cell>
          <cell r="C302" t="str">
            <v>MINUTE MAID APPEL PET 0.33L 6X4</v>
          </cell>
          <cell r="D302" t="str">
            <v>MINUTE MAID POMME PET 0.33L 6X4</v>
          </cell>
          <cell r="E302" t="str">
            <v>Minute Maid</v>
          </cell>
          <cell r="F302" t="str">
            <v>Apple</v>
          </cell>
          <cell r="G302" t="str">
            <v>PET</v>
          </cell>
          <cell r="H302" t="str">
            <v xml:space="preserve"> %</v>
          </cell>
          <cell r="I302" t="str">
            <v>6 x 4 x 0.33L</v>
          </cell>
          <cell r="J302" t="str">
            <v/>
          </cell>
          <cell r="K302">
            <v>24</v>
          </cell>
          <cell r="L302" t="str">
            <v>6% - 3%</v>
          </cell>
          <cell r="M302" t="str">
            <v>9</v>
          </cell>
          <cell r="N302" t="str">
            <v>M</v>
          </cell>
          <cell r="O302" t="str">
            <v>0</v>
          </cell>
          <cell r="P302">
            <v>0.33</v>
          </cell>
          <cell r="Q302" t="str">
            <v>54493339</v>
          </cell>
          <cell r="R302" t="str">
            <v>5.7 x 5.7 x 18.35</v>
          </cell>
          <cell r="S302">
            <v>0.34399999999999997</v>
          </cell>
          <cell r="T302">
            <v>0.36699999999999999</v>
          </cell>
          <cell r="U302">
            <v>0</v>
          </cell>
          <cell r="V302" t="str">
            <v>4 x 0.33L</v>
          </cell>
          <cell r="W302" t="str">
            <v>SHRINK</v>
          </cell>
          <cell r="X302" t="str">
            <v>5449000070470</v>
          </cell>
          <cell r="Y302" t="str">
            <v>11.5 x 11.5 x 18.4</v>
          </cell>
          <cell r="Z302">
            <v>1.3759999999999999</v>
          </cell>
          <cell r="AA302">
            <v>1.4730000000000001</v>
          </cell>
          <cell r="AB302">
            <v>0</v>
          </cell>
          <cell r="AC302" t="str">
            <v>6 x 4 x 0.33L</v>
          </cell>
          <cell r="AD302" t="str">
            <v>SHRINKWRAPPED</v>
          </cell>
          <cell r="AE302" t="str">
            <v>5449000070593</v>
          </cell>
          <cell r="AF302" t="str">
            <v>34.4 x 23 x 18.4</v>
          </cell>
          <cell r="AG302">
            <v>8.2579999999999991</v>
          </cell>
          <cell r="AH302">
            <v>8.859</v>
          </cell>
          <cell r="AI302">
            <v>0</v>
          </cell>
          <cell r="AJ302">
            <v>15</v>
          </cell>
          <cell r="AK302">
            <v>8</v>
          </cell>
          <cell r="AL302">
            <v>120</v>
          </cell>
          <cell r="AM302">
            <v>1200</v>
          </cell>
          <cell r="AN302">
            <v>1032</v>
          </cell>
          <cell r="AO302">
            <v>1648</v>
          </cell>
          <cell r="AP302">
            <v>990.96</v>
          </cell>
          <cell r="AQ302">
            <v>1096</v>
          </cell>
          <cell r="AR302">
            <v>1</v>
          </cell>
          <cell r="AS302">
            <v>0</v>
          </cell>
          <cell r="AT302" t="str">
            <v>CHEP</v>
          </cell>
          <cell r="AU302" t="str">
            <v>5449000654649</v>
          </cell>
          <cell r="AV302" t="str">
            <v/>
          </cell>
          <cell r="AW302" t="str">
            <v/>
          </cell>
          <cell r="AX302" t="str">
            <v>DUN</v>
          </cell>
          <cell r="AY302" t="str">
            <v/>
          </cell>
          <cell r="AZ302" t="str">
            <v/>
          </cell>
          <cell r="BA302" t="str">
            <v/>
          </cell>
          <cell r="BB302" t="str">
            <v/>
          </cell>
          <cell r="BC302" t="str">
            <v>Le Village (VILL)</v>
          </cell>
          <cell r="BD302" t="str">
            <v/>
          </cell>
          <cell r="BE302" t="str">
            <v>Belux</v>
          </cell>
          <cell r="BF302" t="str">
            <v/>
          </cell>
          <cell r="BG302" t="str">
            <v>PSS-12453 -&gt; PSS-13025</v>
          </cell>
          <cell r="BH302" t="str">
            <v>20097199</v>
          </cell>
          <cell r="BI302" t="str">
            <v>FR</v>
          </cell>
          <cell r="BJ302" t="str">
            <v/>
          </cell>
          <cell r="BK302" t="str">
            <v>ZD</v>
          </cell>
          <cell r="BL302" t="str">
            <v>56</v>
          </cell>
          <cell r="BM302">
            <v>2.172E-2</v>
          </cell>
        </row>
        <row r="303">
          <cell r="A303">
            <v>445705</v>
          </cell>
          <cell r="B303" t="str">
            <v>0798</v>
          </cell>
          <cell r="C303" t="str">
            <v>AQUARIUS DAILY ORANGE PET 0.33LX24</v>
          </cell>
          <cell r="D303" t="str">
            <v>AQUARIUS DAILY ORANGE PET 0.33LX24</v>
          </cell>
          <cell r="E303" t="str">
            <v>Aquarius</v>
          </cell>
          <cell r="F303" t="str">
            <v>Orange</v>
          </cell>
          <cell r="G303" t="str">
            <v>PET</v>
          </cell>
          <cell r="H303" t="str">
            <v xml:space="preserve"> %</v>
          </cell>
          <cell r="I303" t="str">
            <v>24 x 0.33L</v>
          </cell>
          <cell r="J303" t="str">
            <v/>
          </cell>
          <cell r="K303">
            <v>24</v>
          </cell>
          <cell r="L303" t="str">
            <v>6% - 3%</v>
          </cell>
          <cell r="M303" t="str">
            <v>9</v>
          </cell>
          <cell r="N303" t="str">
            <v>M</v>
          </cell>
          <cell r="O303" t="str">
            <v>9</v>
          </cell>
          <cell r="P303">
            <v>0.33</v>
          </cell>
          <cell r="Q303" t="str">
            <v>90343346</v>
          </cell>
          <cell r="R303" t="str">
            <v>5.7 x 5.7 x 18.35</v>
          </cell>
          <cell r="S303">
            <v>0.34</v>
          </cell>
          <cell r="T303">
            <v>0.36299999999999999</v>
          </cell>
          <cell r="U303">
            <v>0</v>
          </cell>
          <cell r="V303" t="str">
            <v>1 x 0.33L</v>
          </cell>
          <cell r="W303" t="str">
            <v>PET</v>
          </cell>
          <cell r="X303" t="str">
            <v>90343346</v>
          </cell>
          <cell r="Y303" t="str">
            <v>5.7 x 5.7 x 18.35</v>
          </cell>
          <cell r="Z303">
            <v>0.34</v>
          </cell>
          <cell r="AA303">
            <v>0.36299999999999999</v>
          </cell>
          <cell r="AB303">
            <v>0</v>
          </cell>
          <cell r="AC303" t="str">
            <v>24 x 0.33L</v>
          </cell>
          <cell r="AD303" t="str">
            <v>SHRINKWRAPPED</v>
          </cell>
          <cell r="AE303" t="str">
            <v>5449000111623</v>
          </cell>
          <cell r="AF303" t="str">
            <v>34.4 x 22.9 x 18.4</v>
          </cell>
          <cell r="AG303">
            <v>8.1489999999999991</v>
          </cell>
          <cell r="AH303">
            <v>8.7520000000000007</v>
          </cell>
          <cell r="AI303">
            <v>0</v>
          </cell>
          <cell r="AJ303">
            <v>15</v>
          </cell>
          <cell r="AK303">
            <v>8</v>
          </cell>
          <cell r="AL303">
            <v>120</v>
          </cell>
          <cell r="AM303">
            <v>1200</v>
          </cell>
          <cell r="AN303">
            <v>1032</v>
          </cell>
          <cell r="AO303">
            <v>1648</v>
          </cell>
          <cell r="AP303">
            <v>977.88</v>
          </cell>
          <cell r="AQ303">
            <v>1083.1130000000001</v>
          </cell>
          <cell r="AR303">
            <v>1</v>
          </cell>
          <cell r="AS303">
            <v>0</v>
          </cell>
          <cell r="AT303" t="str">
            <v>CHEP</v>
          </cell>
          <cell r="AU303" t="str">
            <v>5449000653659</v>
          </cell>
          <cell r="AV303" t="str">
            <v/>
          </cell>
          <cell r="AW303" t="str">
            <v/>
          </cell>
          <cell r="AX303" t="str">
            <v>DUN</v>
          </cell>
          <cell r="AY303" t="str">
            <v/>
          </cell>
          <cell r="AZ303" t="str">
            <v/>
          </cell>
          <cell r="BA303" t="str">
            <v/>
          </cell>
          <cell r="BB303" t="str">
            <v/>
          </cell>
          <cell r="BC303" t="str">
            <v>Halle (HALL); Herrath (HERR); Refresco Como/Spumador (SPUM)</v>
          </cell>
          <cell r="BD303" t="str">
            <v/>
          </cell>
          <cell r="BE303" t="str">
            <v>Belux</v>
          </cell>
          <cell r="BF303" t="str">
            <v>DF26128BE</v>
          </cell>
          <cell r="BG303" t="str">
            <v>PSS-12153</v>
          </cell>
          <cell r="BH303" t="str">
            <v>22021000</v>
          </cell>
          <cell r="BI303" t="str">
            <v>FR</v>
          </cell>
          <cell r="BJ303" t="str">
            <v/>
          </cell>
          <cell r="BK303" t="str">
            <v>ZD</v>
          </cell>
          <cell r="BL303" t="str">
            <v>56</v>
          </cell>
          <cell r="BM303">
            <v>2.1999999999999999E-2</v>
          </cell>
        </row>
        <row r="304">
          <cell r="A304">
            <v>445706</v>
          </cell>
          <cell r="B304" t="str">
            <v>0799</v>
          </cell>
          <cell r="C304" t="str">
            <v xml:space="preserve">AQUARIUS DAILY RED PEACH PET 0.33LX24 </v>
          </cell>
          <cell r="D304" t="str">
            <v xml:space="preserve">AQUARIUS DAILY RED PEACH PET 0.33LX24 </v>
          </cell>
          <cell r="E304" t="str">
            <v>Aquarius</v>
          </cell>
          <cell r="F304" t="str">
            <v>Red Peach</v>
          </cell>
          <cell r="G304" t="str">
            <v>PET</v>
          </cell>
          <cell r="H304" t="str">
            <v xml:space="preserve"> %</v>
          </cell>
          <cell r="I304" t="str">
            <v>24 x 0.33L</v>
          </cell>
          <cell r="J304" t="str">
            <v/>
          </cell>
          <cell r="K304">
            <v>24</v>
          </cell>
          <cell r="L304" t="str">
            <v>6% - 3%</v>
          </cell>
          <cell r="M304" t="str">
            <v>9</v>
          </cell>
          <cell r="N304" t="str">
            <v>M</v>
          </cell>
          <cell r="O304" t="str">
            <v>9</v>
          </cell>
          <cell r="P304">
            <v>0.33</v>
          </cell>
          <cell r="Q304" t="str">
            <v>90370878</v>
          </cell>
          <cell r="R304" t="str">
            <v>5.7 x 5.7 x 18.35</v>
          </cell>
          <cell r="S304">
            <v>0.33900000000000002</v>
          </cell>
          <cell r="T304">
            <v>0.36199999999999999</v>
          </cell>
          <cell r="U304">
            <v>0</v>
          </cell>
          <cell r="V304" t="str">
            <v>1 x 0.33L</v>
          </cell>
          <cell r="W304" t="str">
            <v>PET</v>
          </cell>
          <cell r="X304" t="str">
            <v>90370878</v>
          </cell>
          <cell r="Y304" t="str">
            <v>5.7 x 5.7 x 18.35</v>
          </cell>
          <cell r="Z304">
            <v>0.33900000000000002</v>
          </cell>
          <cell r="AA304">
            <v>0.36199999999999999</v>
          </cell>
          <cell r="AB304">
            <v>0</v>
          </cell>
          <cell r="AC304" t="str">
            <v>24 x 0.33L</v>
          </cell>
          <cell r="AD304" t="str">
            <v>SHRINKWRAPPED</v>
          </cell>
          <cell r="AE304" t="str">
            <v>5449000147875</v>
          </cell>
          <cell r="AF304" t="str">
            <v>34.4 x 22.9 x 18.4</v>
          </cell>
          <cell r="AG304">
            <v>8.1329999999999991</v>
          </cell>
          <cell r="AH304">
            <v>8.7360000000000007</v>
          </cell>
          <cell r="AI304">
            <v>0</v>
          </cell>
          <cell r="AJ304">
            <v>15</v>
          </cell>
          <cell r="AK304">
            <v>8</v>
          </cell>
          <cell r="AL304">
            <v>120</v>
          </cell>
          <cell r="AM304">
            <v>1200</v>
          </cell>
          <cell r="AN304">
            <v>1032</v>
          </cell>
          <cell r="AO304">
            <v>1648</v>
          </cell>
          <cell r="AP304">
            <v>975.96</v>
          </cell>
          <cell r="AQ304">
            <v>1081.212</v>
          </cell>
          <cell r="AR304">
            <v>1</v>
          </cell>
          <cell r="AS304">
            <v>0</v>
          </cell>
          <cell r="AT304" t="str">
            <v>CHEP</v>
          </cell>
          <cell r="AU304" t="str">
            <v>5449000653642</v>
          </cell>
          <cell r="AV304" t="str">
            <v/>
          </cell>
          <cell r="AW304" t="str">
            <v/>
          </cell>
          <cell r="AX304" t="str">
            <v>DUN</v>
          </cell>
          <cell r="AY304" t="str">
            <v/>
          </cell>
          <cell r="AZ304" t="str">
            <v/>
          </cell>
          <cell r="BA304" t="str">
            <v/>
          </cell>
          <cell r="BB304" t="str">
            <v/>
          </cell>
          <cell r="BC304" t="str">
            <v>Halle (HALL); Herrath (HERR); Refresco Como/Spumador (SPUM)</v>
          </cell>
          <cell r="BD304" t="str">
            <v/>
          </cell>
          <cell r="BE304" t="str">
            <v>Belux</v>
          </cell>
          <cell r="BF304" t="str">
            <v/>
          </cell>
          <cell r="BG304" t="str">
            <v>PSS-12153</v>
          </cell>
          <cell r="BH304" t="str">
            <v>22021000</v>
          </cell>
          <cell r="BI304" t="str">
            <v>FR</v>
          </cell>
          <cell r="BJ304" t="str">
            <v/>
          </cell>
          <cell r="BK304" t="str">
            <v>ZD</v>
          </cell>
          <cell r="BL304" t="str">
            <v>56</v>
          </cell>
          <cell r="BM304">
            <v>2.1999999999999999E-2</v>
          </cell>
        </row>
        <row r="305">
          <cell r="A305">
            <v>446130</v>
          </cell>
          <cell r="B305" t="str">
            <v>0797</v>
          </cell>
          <cell r="C305" t="str">
            <v>MINUTE MAID MULTIVITAMINEN PET 0.33L 6X4</v>
          </cell>
          <cell r="D305" t="str">
            <v>MINUTE MAID MULTIVITAMINES PET 0.33L 6X4</v>
          </cell>
          <cell r="E305" t="str">
            <v>Minute Maid</v>
          </cell>
          <cell r="F305" t="str">
            <v>Multivitamin</v>
          </cell>
          <cell r="G305" t="str">
            <v>PET</v>
          </cell>
          <cell r="H305" t="str">
            <v xml:space="preserve"> %</v>
          </cell>
          <cell r="I305" t="str">
            <v>6 x 4 x 0.33L</v>
          </cell>
          <cell r="J305" t="str">
            <v/>
          </cell>
          <cell r="K305">
            <v>24</v>
          </cell>
          <cell r="L305" t="str">
            <v>6% - 3%</v>
          </cell>
          <cell r="M305" t="str">
            <v>9</v>
          </cell>
          <cell r="N305" t="str">
            <v>M</v>
          </cell>
          <cell r="O305" t="str">
            <v>0</v>
          </cell>
          <cell r="P305">
            <v>0.33</v>
          </cell>
          <cell r="Q305" t="str">
            <v>90338915</v>
          </cell>
          <cell r="R305" t="str">
            <v>5.7 x 5.7 x 18.35</v>
          </cell>
          <cell r="S305">
            <v>0.34399999999999997</v>
          </cell>
          <cell r="T305">
            <v>0.36699999999999999</v>
          </cell>
          <cell r="U305">
            <v>0</v>
          </cell>
          <cell r="V305" t="str">
            <v>4 x 0.33L</v>
          </cell>
          <cell r="W305" t="str">
            <v>SHRINK</v>
          </cell>
          <cell r="X305" t="str">
            <v>5449000110800</v>
          </cell>
          <cell r="Y305" t="str">
            <v>11.5 x 11.5 x 18.4</v>
          </cell>
          <cell r="Z305">
            <v>1.377</v>
          </cell>
          <cell r="AA305">
            <v>1.4730000000000001</v>
          </cell>
          <cell r="AB305">
            <v>0</v>
          </cell>
          <cell r="AC305" t="str">
            <v>6 x 4 x 0.33L</v>
          </cell>
          <cell r="AD305" t="str">
            <v>SHRINKWRAPPED</v>
          </cell>
          <cell r="AE305" t="str">
            <v>5449000110817</v>
          </cell>
          <cell r="AF305" t="str">
            <v>34.4 x 23 x 18.4</v>
          </cell>
          <cell r="AG305">
            <v>8.2629999999999999</v>
          </cell>
          <cell r="AH305">
            <v>8.8640000000000008</v>
          </cell>
          <cell r="AI305">
            <v>0</v>
          </cell>
          <cell r="AJ305">
            <v>15</v>
          </cell>
          <cell r="AK305">
            <v>8</v>
          </cell>
          <cell r="AL305">
            <v>120</v>
          </cell>
          <cell r="AM305">
            <v>1200</v>
          </cell>
          <cell r="AN305">
            <v>1032</v>
          </cell>
          <cell r="AO305">
            <v>1648</v>
          </cell>
          <cell r="AP305">
            <v>991.56</v>
          </cell>
          <cell r="AQ305">
            <v>1096.558</v>
          </cell>
          <cell r="AR305">
            <v>1</v>
          </cell>
          <cell r="AS305">
            <v>0</v>
          </cell>
          <cell r="AT305" t="str">
            <v>CHEP</v>
          </cell>
          <cell r="AU305" t="str">
            <v>5449000654632</v>
          </cell>
          <cell r="AV305" t="str">
            <v/>
          </cell>
          <cell r="AW305" t="str">
            <v/>
          </cell>
          <cell r="AX305" t="str">
            <v>DUN</v>
          </cell>
          <cell r="AY305" t="str">
            <v/>
          </cell>
          <cell r="AZ305" t="str">
            <v/>
          </cell>
          <cell r="BA305" t="str">
            <v/>
          </cell>
          <cell r="BB305" t="str">
            <v/>
          </cell>
          <cell r="BC305" t="str">
            <v>Arop (AROP); Trianval (TRIA); Le Village (VILL)</v>
          </cell>
          <cell r="BD305" t="str">
            <v/>
          </cell>
          <cell r="BE305" t="str">
            <v>Belux</v>
          </cell>
          <cell r="BF305" t="str">
            <v/>
          </cell>
          <cell r="BG305" t="str">
            <v>PSS-12453 -&gt; PSS-13025</v>
          </cell>
          <cell r="BH305" t="str">
            <v>22029919</v>
          </cell>
          <cell r="BI305" t="str">
            <v>FR</v>
          </cell>
          <cell r="BJ305" t="str">
            <v/>
          </cell>
          <cell r="BK305" t="str">
            <v>ZD</v>
          </cell>
          <cell r="BL305" t="str">
            <v>56</v>
          </cell>
          <cell r="BM305">
            <v>2.172E-2</v>
          </cell>
        </row>
        <row r="306">
          <cell r="A306">
            <v>446330</v>
          </cell>
          <cell r="B306" t="str">
            <v>0264</v>
          </cell>
          <cell r="C306" t="str">
            <v>PDE COCA-COLA PET 1.50LX4</v>
          </cell>
          <cell r="D306" t="str">
            <v>PDE COCA-COLA PET 1.50LX4</v>
          </cell>
          <cell r="E306" t="str">
            <v>Coca-Cola</v>
          </cell>
          <cell r="F306" t="str">
            <v/>
          </cell>
          <cell r="G306" t="str">
            <v>PET</v>
          </cell>
          <cell r="H306" t="str">
            <v xml:space="preserve"> %</v>
          </cell>
          <cell r="I306" t="str">
            <v>4 x 1.5L</v>
          </cell>
          <cell r="J306" t="str">
            <v/>
          </cell>
          <cell r="K306">
            <v>4</v>
          </cell>
          <cell r="L306" t="str">
            <v>n/a</v>
          </cell>
          <cell r="M306" t="str">
            <v>6</v>
          </cell>
          <cell r="N306" t="str">
            <v>M</v>
          </cell>
          <cell r="O306" t="str">
            <v>0</v>
          </cell>
          <cell r="P306">
            <v>1.5</v>
          </cell>
          <cell r="Q306" t="str">
            <v>5000112547726</v>
          </cell>
          <cell r="R306" t="str">
            <v>9.48 x 9.48 x 31.3</v>
          </cell>
          <cell r="S306">
            <v>1.5580000000000001</v>
          </cell>
          <cell r="T306">
            <v>1.6020000000000001</v>
          </cell>
          <cell r="U306">
            <v>0</v>
          </cell>
          <cell r="V306" t="str">
            <v>4 x 1.5L</v>
          </cell>
          <cell r="W306" t="str">
            <v>SHRINK</v>
          </cell>
          <cell r="X306" t="str">
            <v>5000112547733</v>
          </cell>
          <cell r="Y306" t="str">
            <v>18.95 x 18.95 x 31.6</v>
          </cell>
          <cell r="Z306">
            <v>6.23</v>
          </cell>
          <cell r="AA306">
            <v>6.42</v>
          </cell>
          <cell r="AB306">
            <v>0</v>
          </cell>
          <cell r="AC306" t="str">
            <v>4 x 1.5L</v>
          </cell>
          <cell r="AD306" t="str">
            <v>SHRINKWRAPPED</v>
          </cell>
          <cell r="AE306" t="str">
            <v>5000112547733</v>
          </cell>
          <cell r="AF306" t="str">
            <v>18.95 x 18.95 x 31.6</v>
          </cell>
          <cell r="AG306">
            <v>6.23</v>
          </cell>
          <cell r="AH306">
            <v>6.42</v>
          </cell>
          <cell r="AI306">
            <v>0</v>
          </cell>
          <cell r="AJ306">
            <v>24</v>
          </cell>
          <cell r="AK306">
            <v>4</v>
          </cell>
          <cell r="AL306">
            <v>96</v>
          </cell>
          <cell r="AM306">
            <v>1200</v>
          </cell>
          <cell r="AN306">
            <v>800</v>
          </cell>
          <cell r="AO306">
            <v>1418</v>
          </cell>
          <cell r="AP306">
            <v>598.08000000000004</v>
          </cell>
          <cell r="AQ306">
            <v>643.24699999999996</v>
          </cell>
          <cell r="AR306">
            <v>2.5</v>
          </cell>
          <cell r="AS306">
            <v>0</v>
          </cell>
          <cell r="AT306" t="str">
            <v xml:space="preserve">EURO White </v>
          </cell>
          <cell r="AU306" t="str">
            <v>5000112413748</v>
          </cell>
          <cell r="AV306" t="str">
            <v>ANT</v>
          </cell>
          <cell r="AW306" t="str">
            <v/>
          </cell>
          <cell r="AX306" t="str">
            <v/>
          </cell>
          <cell r="AY306" t="str">
            <v>DON</v>
          </cell>
          <cell r="AZ306" t="str">
            <v/>
          </cell>
          <cell r="BA306" t="str">
            <v/>
          </cell>
          <cell r="BB306" t="str">
            <v/>
          </cell>
          <cell r="BC306" t="str">
            <v/>
          </cell>
          <cell r="BD306" t="str">
            <v/>
          </cell>
          <cell r="BE306" t="str">
            <v>Germany</v>
          </cell>
          <cell r="BF306" t="str">
            <v/>
          </cell>
          <cell r="BG306" t="str">
            <v>PSS-12632/PSS-12715</v>
          </cell>
          <cell r="BH306" t="str">
            <v>22021000</v>
          </cell>
          <cell r="BI306" t="str">
            <v>BE</v>
          </cell>
          <cell r="BJ306" t="str">
            <v/>
          </cell>
          <cell r="BK306" t="str">
            <v>ZD</v>
          </cell>
          <cell r="BL306" t="str">
            <v>56</v>
          </cell>
          <cell r="BM306">
            <v>3.9438000000000001E-2</v>
          </cell>
        </row>
        <row r="307">
          <cell r="A307">
            <v>453524</v>
          </cell>
          <cell r="B307" t="str">
            <v>0197</v>
          </cell>
          <cell r="C307" t="str">
            <v>COCA-COLA ZERO PET 2.00LX4 Maxi Size Mini Price HP TOSCA</v>
          </cell>
          <cell r="D307" t="str">
            <v>COCA-COLA ZERO PET 2.00LX4 Maxi Size Mini Price HP TOSCA</v>
          </cell>
          <cell r="E307" t="str">
            <v>Coca-Cola Zero</v>
          </cell>
          <cell r="F307" t="str">
            <v/>
          </cell>
          <cell r="G307" t="str">
            <v>PET</v>
          </cell>
          <cell r="H307" t="str">
            <v xml:space="preserve"> %</v>
          </cell>
          <cell r="I307" t="str">
            <v>48 x 4 x 2L</v>
          </cell>
          <cell r="J307" t="str">
            <v/>
          </cell>
          <cell r="K307">
            <v>192</v>
          </cell>
          <cell r="L307" t="str">
            <v>6% - 3%</v>
          </cell>
          <cell r="M307" t="str">
            <v>6</v>
          </cell>
          <cell r="N307" t="str">
            <v>M</v>
          </cell>
          <cell r="O307" t="str">
            <v>0</v>
          </cell>
          <cell r="P307">
            <v>2</v>
          </cell>
          <cell r="Q307" t="str">
            <v>5449000131843</v>
          </cell>
          <cell r="R307" t="str">
            <v>10 x 10 x 35.35</v>
          </cell>
          <cell r="S307">
            <v>1.996</v>
          </cell>
          <cell r="T307">
            <v>2.0430000000000001</v>
          </cell>
          <cell r="U307">
            <v>0</v>
          </cell>
          <cell r="V307" t="str">
            <v>4 x 2L</v>
          </cell>
          <cell r="W307" t="str">
            <v>SHRINK</v>
          </cell>
          <cell r="X307" t="str">
            <v>5449000060181</v>
          </cell>
          <cell r="Y307" t="str">
            <v>20 x 20 x 35.9</v>
          </cell>
          <cell r="Z307">
            <v>7.984</v>
          </cell>
          <cell r="AA307">
            <v>8.1920000000000002</v>
          </cell>
          <cell r="AB307">
            <v>0</v>
          </cell>
          <cell r="AC307" t="str">
            <v>48 x 4 x 2L</v>
          </cell>
          <cell r="AD307" t="str">
            <v>HALF PALLET</v>
          </cell>
          <cell r="AE307" t="str">
            <v>5449000656100</v>
          </cell>
          <cell r="AF307" t="str">
            <v>80 x 60 x 160.5</v>
          </cell>
          <cell r="AG307">
            <v>383.23200000000003</v>
          </cell>
          <cell r="AH307">
            <v>406.70499999999998</v>
          </cell>
          <cell r="AI307">
            <v>0</v>
          </cell>
          <cell r="AJ307">
            <v>2</v>
          </cell>
          <cell r="AK307">
            <v>1</v>
          </cell>
          <cell r="AL307">
            <v>2</v>
          </cell>
          <cell r="AM307">
            <v>1200</v>
          </cell>
          <cell r="AN307">
            <v>800</v>
          </cell>
          <cell r="AO307">
            <v>1605</v>
          </cell>
          <cell r="AP307">
            <v>766.46400000000006</v>
          </cell>
          <cell r="AQ307">
            <v>813.41600000000005</v>
          </cell>
          <cell r="AR307">
            <v>1.25</v>
          </cell>
          <cell r="AS307">
            <v>0</v>
          </cell>
          <cell r="AT307" t="str">
            <v>2x1/2 TOSCA</v>
          </cell>
          <cell r="AU307" t="str">
            <v>5449000656087</v>
          </cell>
          <cell r="AV307" t="str">
            <v>ANT</v>
          </cell>
          <cell r="AW307" t="str">
            <v/>
          </cell>
          <cell r="AX307" t="str">
            <v/>
          </cell>
          <cell r="AY307" t="str">
            <v/>
          </cell>
          <cell r="AZ307" t="str">
            <v/>
          </cell>
          <cell r="BA307" t="str">
            <v/>
          </cell>
          <cell r="BB307" t="str">
            <v/>
          </cell>
          <cell r="BC307" t="str">
            <v/>
          </cell>
          <cell r="BD307" t="str">
            <v/>
          </cell>
          <cell r="BE307" t="str">
            <v>Belux</v>
          </cell>
          <cell r="BF307" t="str">
            <v/>
          </cell>
          <cell r="BG307" t="str">
            <v>PSS-13100</v>
          </cell>
          <cell r="BH307" t="str">
            <v>22021000</v>
          </cell>
          <cell r="BI307" t="str">
            <v>FR</v>
          </cell>
          <cell r="BJ307" t="str">
            <v/>
          </cell>
          <cell r="BK307" t="str">
            <v>ZD</v>
          </cell>
          <cell r="BL307" t="str">
            <v>56</v>
          </cell>
          <cell r="BM307">
            <v>4.5177000000000002E-2</v>
          </cell>
        </row>
        <row r="308">
          <cell r="A308">
            <v>453525</v>
          </cell>
          <cell r="B308" t="str">
            <v>0198</v>
          </cell>
          <cell r="C308" t="str">
            <v>COCA-COLA PET 2.00LX4 MAXI SIZE MINI PRICE HP TOSCA</v>
          </cell>
          <cell r="D308" t="str">
            <v>COCA-COLA PET 2.00LX4 MAXI SIZE MINI PRICE HP TOSCA</v>
          </cell>
          <cell r="E308" t="str">
            <v>Coca-Cola</v>
          </cell>
          <cell r="F308" t="str">
            <v/>
          </cell>
          <cell r="G308" t="str">
            <v>PET</v>
          </cell>
          <cell r="H308" t="str">
            <v xml:space="preserve"> %</v>
          </cell>
          <cell r="I308" t="str">
            <v>48 x 4 x 2L</v>
          </cell>
          <cell r="J308" t="str">
            <v/>
          </cell>
          <cell r="K308">
            <v>192</v>
          </cell>
          <cell r="L308" t="str">
            <v>6% - 3%</v>
          </cell>
          <cell r="M308" t="str">
            <v>6</v>
          </cell>
          <cell r="N308" t="str">
            <v>M</v>
          </cell>
          <cell r="O308" t="str">
            <v>0</v>
          </cell>
          <cell r="P308">
            <v>2</v>
          </cell>
          <cell r="Q308" t="str">
            <v>5449000000286</v>
          </cell>
          <cell r="R308" t="str">
            <v>10 x 10 x 35.35</v>
          </cell>
          <cell r="S308">
            <v>2.077</v>
          </cell>
          <cell r="T308">
            <v>2.1240000000000001</v>
          </cell>
          <cell r="U308">
            <v>0</v>
          </cell>
          <cell r="V308" t="str">
            <v>4 x 2L</v>
          </cell>
          <cell r="W308" t="str">
            <v>SHRINK</v>
          </cell>
          <cell r="X308" t="str">
            <v>5449000008688</v>
          </cell>
          <cell r="Y308" t="str">
            <v>20 x 20 x 35.9</v>
          </cell>
          <cell r="Z308">
            <v>8.3089999999999993</v>
          </cell>
          <cell r="AA308">
            <v>8.516</v>
          </cell>
          <cell r="AB308">
            <v>0</v>
          </cell>
          <cell r="AC308" t="str">
            <v>48 x 4 x 2L</v>
          </cell>
          <cell r="AD308" t="str">
            <v>HALF PALLET</v>
          </cell>
          <cell r="AE308" t="str">
            <v>5449000656117</v>
          </cell>
          <cell r="AF308" t="str">
            <v>80 x 60 x 160.5</v>
          </cell>
          <cell r="AG308">
            <v>398.83199999999999</v>
          </cell>
          <cell r="AH308">
            <v>422.25400000000002</v>
          </cell>
          <cell r="AI308">
            <v>0</v>
          </cell>
          <cell r="AJ308">
            <v>2</v>
          </cell>
          <cell r="AK308">
            <v>1</v>
          </cell>
          <cell r="AL308">
            <v>2</v>
          </cell>
          <cell r="AM308">
            <v>1200</v>
          </cell>
          <cell r="AN308">
            <v>800</v>
          </cell>
          <cell r="AO308">
            <v>1605</v>
          </cell>
          <cell r="AP308">
            <v>797.66399999999999</v>
          </cell>
          <cell r="AQ308">
            <v>844.51400000000001</v>
          </cell>
          <cell r="AR308">
            <v>1.25</v>
          </cell>
          <cell r="AS308">
            <v>0</v>
          </cell>
          <cell r="AT308" t="str">
            <v>2x1/2 TOSCA</v>
          </cell>
          <cell r="AU308" t="str">
            <v>5449000656124</v>
          </cell>
          <cell r="AV308" t="str">
            <v>ANT</v>
          </cell>
          <cell r="AW308" t="str">
            <v/>
          </cell>
          <cell r="AX308" t="str">
            <v/>
          </cell>
          <cell r="AY308" t="str">
            <v/>
          </cell>
          <cell r="AZ308" t="str">
            <v/>
          </cell>
          <cell r="BA308" t="str">
            <v/>
          </cell>
          <cell r="BB308" t="str">
            <v/>
          </cell>
          <cell r="BC308" t="str">
            <v/>
          </cell>
          <cell r="BD308" t="str">
            <v/>
          </cell>
          <cell r="BE308" t="str">
            <v>Belux</v>
          </cell>
          <cell r="BF308" t="str">
            <v/>
          </cell>
          <cell r="BG308" t="str">
            <v>PSS-13100</v>
          </cell>
          <cell r="BH308" t="str">
            <v>22021000</v>
          </cell>
          <cell r="BI308" t="str">
            <v>FR</v>
          </cell>
          <cell r="BJ308" t="str">
            <v/>
          </cell>
          <cell r="BK308" t="str">
            <v>ZD</v>
          </cell>
          <cell r="BL308" t="str">
            <v>56</v>
          </cell>
          <cell r="BM308">
            <v>4.5177000000000002E-2</v>
          </cell>
        </row>
        <row r="309">
          <cell r="A309">
            <v>454115</v>
          </cell>
          <cell r="B309" t="str">
            <v>0262</v>
          </cell>
          <cell r="C309" t="str">
            <v>MONSTER ULTRA BLIK 0.50L 6X4</v>
          </cell>
          <cell r="D309" t="str">
            <v>MONSTER ULTRA BOITE 0.50L 6X4</v>
          </cell>
          <cell r="E309" t="str">
            <v>Monster</v>
          </cell>
          <cell r="F309" t="str">
            <v>Ultra</v>
          </cell>
          <cell r="G309" t="str">
            <v>CAN</v>
          </cell>
          <cell r="H309" t="str">
            <v xml:space="preserve"> %</v>
          </cell>
          <cell r="I309" t="str">
            <v>6 x 4 x 0.5L</v>
          </cell>
          <cell r="J309" t="str">
            <v/>
          </cell>
          <cell r="K309">
            <v>24</v>
          </cell>
          <cell r="L309" t="str">
            <v>6% - 3%</v>
          </cell>
          <cell r="M309" t="str">
            <v>24</v>
          </cell>
          <cell r="N309" t="str">
            <v>M</v>
          </cell>
          <cell r="O309" t="str">
            <v>8</v>
          </cell>
          <cell r="P309">
            <v>0.5</v>
          </cell>
          <cell r="Q309" t="str">
            <v>5060337500708</v>
          </cell>
          <cell r="R309" t="str">
            <v>6.65 x 6.65 x 16.8</v>
          </cell>
          <cell r="S309">
            <v>0.503</v>
          </cell>
          <cell r="T309">
            <v>0.51800000000000002</v>
          </cell>
          <cell r="U309">
            <v>0</v>
          </cell>
          <cell r="V309" t="str">
            <v>4 x 0.5L</v>
          </cell>
          <cell r="W309" t="str">
            <v>SHRINK</v>
          </cell>
          <cell r="X309" t="str">
            <v>5060337504010</v>
          </cell>
          <cell r="Y309" t="str">
            <v>13.3 x 13.3 x 16.83</v>
          </cell>
          <cell r="Z309">
            <v>2.0099999999999998</v>
          </cell>
          <cell r="AA309">
            <v>2.081</v>
          </cell>
          <cell r="AB309">
            <v>0</v>
          </cell>
          <cell r="AC309" t="str">
            <v>6 x 4 x 0.5L</v>
          </cell>
          <cell r="AD309" t="str">
            <v>TRAY WITH SHRINK</v>
          </cell>
          <cell r="AE309" t="str">
            <v>5060337504027</v>
          </cell>
          <cell r="AF309" t="str">
            <v>40.5 x 27.2 x 17.03</v>
          </cell>
          <cell r="AG309">
            <v>12.06</v>
          </cell>
          <cell r="AH309">
            <v>12.592000000000001</v>
          </cell>
          <cell r="AI309">
            <v>0</v>
          </cell>
          <cell r="AJ309">
            <v>10</v>
          </cell>
          <cell r="AK309">
            <v>8</v>
          </cell>
          <cell r="AL309">
            <v>80</v>
          </cell>
          <cell r="AM309">
            <v>1217</v>
          </cell>
          <cell r="AN309">
            <v>1000</v>
          </cell>
          <cell r="AO309">
            <v>1529</v>
          </cell>
          <cell r="AP309">
            <v>964.8</v>
          </cell>
          <cell r="AQ309">
            <v>1037.9680000000001</v>
          </cell>
          <cell r="AR309">
            <v>3</v>
          </cell>
          <cell r="AS309">
            <v>0</v>
          </cell>
          <cell r="AT309" t="str">
            <v>CHEP</v>
          </cell>
          <cell r="AU309" t="str">
            <v>5060337504034</v>
          </cell>
          <cell r="AV309" t="str">
            <v/>
          </cell>
          <cell r="AW309" t="str">
            <v/>
          </cell>
          <cell r="AX309" t="str">
            <v>DUN</v>
          </cell>
          <cell r="AY309" t="str">
            <v/>
          </cell>
          <cell r="AZ309" t="str">
            <v/>
          </cell>
          <cell r="BA309" t="str">
            <v/>
          </cell>
          <cell r="BB309" t="str">
            <v/>
          </cell>
          <cell r="BC309" t="str">
            <v>DIS (HANS); Dis (MOND)</v>
          </cell>
          <cell r="BD309" t="str">
            <v/>
          </cell>
          <cell r="BE309" t="str">
            <v>Belux</v>
          </cell>
          <cell r="BF309" t="str">
            <v/>
          </cell>
          <cell r="BG309" t="str">
            <v>PSS-04877</v>
          </cell>
          <cell r="BH309" t="str">
            <v>22021000</v>
          </cell>
          <cell r="BI309" t="str">
            <v>BE</v>
          </cell>
          <cell r="BJ309" t="str">
            <v/>
          </cell>
          <cell r="BK309" t="str">
            <v>ZD</v>
          </cell>
          <cell r="BL309" t="str">
            <v>56</v>
          </cell>
          <cell r="BM309">
            <v>1.6099999999999996E-2</v>
          </cell>
        </row>
        <row r="310">
          <cell r="A310">
            <v>455119</v>
          </cell>
          <cell r="B310" t="str">
            <v>0254</v>
          </cell>
          <cell r="C310" t="str">
            <v>PDE COCA-COLA ZERO PET 1.50LX4</v>
          </cell>
          <cell r="D310" t="str">
            <v>PDE COCA-COLA ZERO PET 1.50LX4</v>
          </cell>
          <cell r="E310" t="str">
            <v>Coca-Cola Zero</v>
          </cell>
          <cell r="F310" t="str">
            <v/>
          </cell>
          <cell r="G310" t="str">
            <v>PET</v>
          </cell>
          <cell r="H310" t="str">
            <v xml:space="preserve"> %</v>
          </cell>
          <cell r="I310" t="str">
            <v>4 x 1.5L</v>
          </cell>
          <cell r="J310" t="str">
            <v/>
          </cell>
          <cell r="K310">
            <v>4</v>
          </cell>
          <cell r="L310" t="str">
            <v>n/a</v>
          </cell>
          <cell r="M310" t="str">
            <v>6</v>
          </cell>
          <cell r="N310" t="str">
            <v>M</v>
          </cell>
          <cell r="O310" t="str">
            <v>0</v>
          </cell>
          <cell r="P310">
            <v>1.5</v>
          </cell>
          <cell r="Q310" t="str">
            <v>5000112552195</v>
          </cell>
          <cell r="R310" t="str">
            <v>9.48 x 9.48 x 31.3</v>
          </cell>
          <cell r="S310">
            <v>1.4970000000000001</v>
          </cell>
          <cell r="T310">
            <v>1.5409999999999999</v>
          </cell>
          <cell r="U310">
            <v>0</v>
          </cell>
          <cell r="V310" t="str">
            <v>4 x 1.5L</v>
          </cell>
          <cell r="W310" t="str">
            <v>SHRINK</v>
          </cell>
          <cell r="X310" t="str">
            <v>5000112552171</v>
          </cell>
          <cell r="Y310" t="str">
            <v>18.95 x 18.95 x 31.6</v>
          </cell>
          <cell r="Z310">
            <v>5.9880000000000004</v>
          </cell>
          <cell r="AA310">
            <v>6.181</v>
          </cell>
          <cell r="AB310">
            <v>0</v>
          </cell>
          <cell r="AC310" t="str">
            <v>4 x 1.5L</v>
          </cell>
          <cell r="AD310" t="str">
            <v>SHRINKWRAPPED</v>
          </cell>
          <cell r="AE310" t="str">
            <v>5000112552171</v>
          </cell>
          <cell r="AF310" t="str">
            <v>18.95 x 18.95 x 31.6</v>
          </cell>
          <cell r="AG310">
            <v>5.9880000000000004</v>
          </cell>
          <cell r="AH310">
            <v>6.181</v>
          </cell>
          <cell r="AI310">
            <v>0</v>
          </cell>
          <cell r="AJ310">
            <v>24</v>
          </cell>
          <cell r="AK310">
            <v>4</v>
          </cell>
          <cell r="AL310">
            <v>96</v>
          </cell>
          <cell r="AM310">
            <v>1200</v>
          </cell>
          <cell r="AN310">
            <v>800</v>
          </cell>
          <cell r="AO310">
            <v>1418</v>
          </cell>
          <cell r="AP310">
            <v>574.84799999999996</v>
          </cell>
          <cell r="AQ310">
            <v>619.91899999999998</v>
          </cell>
          <cell r="AR310">
            <v>2.5</v>
          </cell>
          <cell r="AS310">
            <v>0</v>
          </cell>
          <cell r="AT310" t="str">
            <v xml:space="preserve">EURO White </v>
          </cell>
          <cell r="AU310" t="str">
            <v>5000112413748</v>
          </cell>
          <cell r="AV310" t="str">
            <v>ANT</v>
          </cell>
          <cell r="AW310" t="str">
            <v/>
          </cell>
          <cell r="AX310" t="str">
            <v/>
          </cell>
          <cell r="AY310" t="str">
            <v>DON</v>
          </cell>
          <cell r="AZ310" t="str">
            <v/>
          </cell>
          <cell r="BA310" t="str">
            <v/>
          </cell>
          <cell r="BB310" t="str">
            <v/>
          </cell>
          <cell r="BC310" t="str">
            <v/>
          </cell>
          <cell r="BD310" t="str">
            <v/>
          </cell>
          <cell r="BE310" t="str">
            <v>Germany</v>
          </cell>
          <cell r="BF310" t="str">
            <v/>
          </cell>
          <cell r="BG310" t="str">
            <v>PSS-12658</v>
          </cell>
          <cell r="BH310" t="str">
            <v>22021000</v>
          </cell>
          <cell r="BI310" t="str">
            <v>BE</v>
          </cell>
          <cell r="BJ310" t="str">
            <v/>
          </cell>
          <cell r="BK310" t="str">
            <v>ZD</v>
          </cell>
          <cell r="BL310" t="str">
            <v>56</v>
          </cell>
          <cell r="BM310">
            <v>3.9438000000000001E-2</v>
          </cell>
        </row>
        <row r="311">
          <cell r="A311">
            <v>455320</v>
          </cell>
          <cell r="B311" t="str">
            <v>0255</v>
          </cell>
          <cell r="C311" t="str">
            <v>PDE COCA-COLA LIGHT PET 1.50LX4</v>
          </cell>
          <cell r="D311" t="str">
            <v>PDE COCA-COLA LIGHT PET 1.50LX4</v>
          </cell>
          <cell r="E311" t="str">
            <v>Coca-Cola Light</v>
          </cell>
          <cell r="F311" t="str">
            <v/>
          </cell>
          <cell r="G311" t="str">
            <v>PET</v>
          </cell>
          <cell r="H311" t="str">
            <v xml:space="preserve"> %</v>
          </cell>
          <cell r="I311" t="str">
            <v>4 x 1.5L</v>
          </cell>
          <cell r="J311" t="str">
            <v/>
          </cell>
          <cell r="K311">
            <v>4</v>
          </cell>
          <cell r="L311" t="str">
            <v>n/a</v>
          </cell>
          <cell r="M311" t="str">
            <v>6</v>
          </cell>
          <cell r="N311" t="str">
            <v>M</v>
          </cell>
          <cell r="O311" t="str">
            <v>0</v>
          </cell>
          <cell r="P311">
            <v>1.5</v>
          </cell>
          <cell r="Q311" t="str">
            <v>5000112547788</v>
          </cell>
          <cell r="R311" t="str">
            <v>9.48 x 9.48 x 31.3</v>
          </cell>
          <cell r="S311">
            <v>1.4970000000000001</v>
          </cell>
          <cell r="T311">
            <v>1.5409999999999999</v>
          </cell>
          <cell r="U311">
            <v>0</v>
          </cell>
          <cell r="V311" t="str">
            <v>4 x 1.5L</v>
          </cell>
          <cell r="W311" t="str">
            <v>SHRINK</v>
          </cell>
          <cell r="X311" t="str">
            <v>5000112547795</v>
          </cell>
          <cell r="Y311" t="str">
            <v>18.95 x 18.95 x 31.6</v>
          </cell>
          <cell r="Z311">
            <v>5.9880000000000004</v>
          </cell>
          <cell r="AA311">
            <v>6.181</v>
          </cell>
          <cell r="AB311">
            <v>0</v>
          </cell>
          <cell r="AC311" t="str">
            <v>4 x 1.5L</v>
          </cell>
          <cell r="AD311" t="str">
            <v>SHRINKWRAPPED</v>
          </cell>
          <cell r="AE311" t="str">
            <v>5000112547795</v>
          </cell>
          <cell r="AF311" t="str">
            <v>18.95 x 18.95 x 31.6</v>
          </cell>
          <cell r="AG311">
            <v>5.9880000000000004</v>
          </cell>
          <cell r="AH311">
            <v>6.181</v>
          </cell>
          <cell r="AI311">
            <v>0</v>
          </cell>
          <cell r="AJ311">
            <v>24</v>
          </cell>
          <cell r="AK311">
            <v>4</v>
          </cell>
          <cell r="AL311">
            <v>96</v>
          </cell>
          <cell r="AM311">
            <v>1200</v>
          </cell>
          <cell r="AN311">
            <v>800</v>
          </cell>
          <cell r="AO311">
            <v>1418</v>
          </cell>
          <cell r="AP311">
            <v>574.84799999999996</v>
          </cell>
          <cell r="AQ311">
            <v>619.91899999999998</v>
          </cell>
          <cell r="AR311">
            <v>2.5</v>
          </cell>
          <cell r="AS311">
            <v>0</v>
          </cell>
          <cell r="AT311" t="str">
            <v xml:space="preserve">EURO White </v>
          </cell>
          <cell r="AU311" t="str">
            <v>5000112413779</v>
          </cell>
          <cell r="AV311" t="str">
            <v>ANT</v>
          </cell>
          <cell r="AW311" t="str">
            <v/>
          </cell>
          <cell r="AX311" t="str">
            <v/>
          </cell>
          <cell r="AY311" t="str">
            <v/>
          </cell>
          <cell r="AZ311" t="str">
            <v/>
          </cell>
          <cell r="BA311" t="str">
            <v/>
          </cell>
          <cell r="BB311" t="str">
            <v/>
          </cell>
          <cell r="BC311" t="str">
            <v/>
          </cell>
          <cell r="BD311" t="str">
            <v/>
          </cell>
          <cell r="BE311" t="str">
            <v>Germany</v>
          </cell>
          <cell r="BF311" t="str">
            <v/>
          </cell>
          <cell r="BG311" t="str">
            <v>PSS-12658</v>
          </cell>
          <cell r="BH311" t="str">
            <v>22021000</v>
          </cell>
          <cell r="BI311" t="str">
            <v>BE</v>
          </cell>
          <cell r="BJ311" t="str">
            <v/>
          </cell>
          <cell r="BK311" t="str">
            <v>ZD</v>
          </cell>
          <cell r="BL311" t="str">
            <v>56</v>
          </cell>
          <cell r="BM311">
            <v>3.9438000000000001E-2</v>
          </cell>
        </row>
        <row r="312">
          <cell r="A312">
            <v>456776</v>
          </cell>
          <cell r="B312" t="str">
            <v>0190</v>
          </cell>
          <cell r="C312" t="str">
            <v>COCA-COLA PET 2.00LX6 HP INDUSTRIAL</v>
          </cell>
          <cell r="D312" t="str">
            <v>COCA-COLA PET 2.00LX6 HP INDUSTRIAL</v>
          </cell>
          <cell r="E312" t="str">
            <v>Coca-Cola</v>
          </cell>
          <cell r="F312" t="str">
            <v/>
          </cell>
          <cell r="G312" t="str">
            <v>PET</v>
          </cell>
          <cell r="H312" t="str">
            <v xml:space="preserve"> %</v>
          </cell>
          <cell r="I312" t="str">
            <v>40 x 6 x 2L</v>
          </cell>
          <cell r="J312" t="str">
            <v/>
          </cell>
          <cell r="K312">
            <v>240</v>
          </cell>
          <cell r="L312" t="str">
            <v>6% - 3%</v>
          </cell>
          <cell r="M312" t="str">
            <v>6</v>
          </cell>
          <cell r="N312" t="str">
            <v>M</v>
          </cell>
          <cell r="O312" t="str">
            <v>0</v>
          </cell>
          <cell r="P312">
            <v>2</v>
          </cell>
          <cell r="Q312" t="str">
            <v>5449000000286</v>
          </cell>
          <cell r="R312" t="str">
            <v>10 x 10 x 35.35</v>
          </cell>
          <cell r="S312">
            <v>2.077</v>
          </cell>
          <cell r="T312">
            <v>2.1240000000000001</v>
          </cell>
          <cell r="U312">
            <v>0</v>
          </cell>
          <cell r="V312" t="str">
            <v>6 x 2L</v>
          </cell>
          <cell r="W312" t="str">
            <v>SHRINK</v>
          </cell>
          <cell r="X312" t="str">
            <v>5449000008862</v>
          </cell>
          <cell r="Y312" t="str">
            <v>30 x 20 x 35.9</v>
          </cell>
          <cell r="Z312">
            <v>12.462999999999999</v>
          </cell>
          <cell r="AA312">
            <v>12.77</v>
          </cell>
          <cell r="AB312">
            <v>0</v>
          </cell>
          <cell r="AC312" t="str">
            <v>40 x 6 x 2L</v>
          </cell>
          <cell r="AD312" t="str">
            <v>HALF PALLET</v>
          </cell>
          <cell r="AE312" t="str">
            <v>5449000656957</v>
          </cell>
          <cell r="AF312" t="str">
            <v>100 x 60 x 160.7</v>
          </cell>
          <cell r="AG312">
            <v>498.52</v>
          </cell>
          <cell r="AH312">
            <v>527.42700000000002</v>
          </cell>
          <cell r="AI312">
            <v>0</v>
          </cell>
          <cell r="AJ312">
            <v>2</v>
          </cell>
          <cell r="AK312">
            <v>1</v>
          </cell>
          <cell r="AL312">
            <v>2</v>
          </cell>
          <cell r="AM312">
            <v>1200</v>
          </cell>
          <cell r="AN312">
            <v>1000</v>
          </cell>
          <cell r="AO312">
            <v>1772</v>
          </cell>
          <cell r="AP312">
            <v>997.04</v>
          </cell>
          <cell r="AQ312">
            <v>1084.9659999999999</v>
          </cell>
          <cell r="AR312">
            <v>2</v>
          </cell>
          <cell r="AS312">
            <v>0</v>
          </cell>
          <cell r="AT312" t="str">
            <v>1xCHEP + 2x1/2 CHEP</v>
          </cell>
          <cell r="AU312" t="str">
            <v>5449000657183</v>
          </cell>
          <cell r="AV312" t="str">
            <v>ANT</v>
          </cell>
          <cell r="AW312" t="str">
            <v/>
          </cell>
          <cell r="AX312" t="str">
            <v>DUN</v>
          </cell>
          <cell r="AY312" t="str">
            <v/>
          </cell>
          <cell r="AZ312" t="str">
            <v/>
          </cell>
          <cell r="BA312" t="str">
            <v/>
          </cell>
          <cell r="BB312" t="str">
            <v/>
          </cell>
          <cell r="BC312" t="str">
            <v/>
          </cell>
          <cell r="BD312" t="str">
            <v/>
          </cell>
          <cell r="BE312" t="str">
            <v>Belux</v>
          </cell>
          <cell r="BF312" t="str">
            <v/>
          </cell>
          <cell r="BG312" t="str">
            <v>PSS-12994</v>
          </cell>
          <cell r="BH312" t="str">
            <v>22021000</v>
          </cell>
          <cell r="BI312" t="str">
            <v>FR</v>
          </cell>
          <cell r="BJ312" t="str">
            <v/>
          </cell>
          <cell r="BK312" t="str">
            <v>ZD</v>
          </cell>
          <cell r="BL312" t="str">
            <v>56</v>
          </cell>
          <cell r="BM312">
            <v>4.5177000000000002E-2</v>
          </cell>
        </row>
        <row r="313">
          <cell r="A313">
            <v>456777</v>
          </cell>
          <cell r="B313" t="str">
            <v>0191</v>
          </cell>
          <cell r="C313" t="str">
            <v>COCA-COLA ZERO PET 2.00LX6 HP INDUSTRIAL</v>
          </cell>
          <cell r="D313" t="str">
            <v>COCA-COLA ZERO PET 2.00LX6 HP INDUSTRIAL</v>
          </cell>
          <cell r="E313" t="str">
            <v>Coca-Cola Zero</v>
          </cell>
          <cell r="F313" t="str">
            <v/>
          </cell>
          <cell r="G313" t="str">
            <v>PET</v>
          </cell>
          <cell r="H313" t="str">
            <v xml:space="preserve"> %</v>
          </cell>
          <cell r="I313" t="str">
            <v>40 x 6 x 2L</v>
          </cell>
          <cell r="J313" t="str">
            <v/>
          </cell>
          <cell r="K313">
            <v>240</v>
          </cell>
          <cell r="L313" t="str">
            <v>6% - 3%</v>
          </cell>
          <cell r="M313" t="str">
            <v>6</v>
          </cell>
          <cell r="N313" t="str">
            <v>M</v>
          </cell>
          <cell r="O313" t="str">
            <v>0</v>
          </cell>
          <cell r="P313">
            <v>2</v>
          </cell>
          <cell r="Q313" t="str">
            <v>5449000131843</v>
          </cell>
          <cell r="R313" t="str">
            <v>10 x 10 x 35.35</v>
          </cell>
          <cell r="S313">
            <v>1.996</v>
          </cell>
          <cell r="T313">
            <v>2.0430000000000001</v>
          </cell>
          <cell r="U313">
            <v>0</v>
          </cell>
          <cell r="V313" t="str">
            <v>6 x 2L</v>
          </cell>
          <cell r="W313" t="str">
            <v>SHRINK</v>
          </cell>
          <cell r="X313" t="str">
            <v>5449000134561</v>
          </cell>
          <cell r="Y313" t="str">
            <v>30 x 20 x 35.9</v>
          </cell>
          <cell r="Z313">
            <v>11.976000000000001</v>
          </cell>
          <cell r="AA313">
            <v>12.287000000000001</v>
          </cell>
          <cell r="AB313">
            <v>0</v>
          </cell>
          <cell r="AC313" t="str">
            <v>40 x 6 x 2L</v>
          </cell>
          <cell r="AD313" t="str">
            <v>HALF PALLET</v>
          </cell>
          <cell r="AE313" t="str">
            <v>5449000656889</v>
          </cell>
          <cell r="AF313" t="str">
            <v>100 x 60 x 160.7</v>
          </cell>
          <cell r="AG313">
            <v>479.04</v>
          </cell>
          <cell r="AH313">
            <v>507.98700000000002</v>
          </cell>
          <cell r="AI313">
            <v>0</v>
          </cell>
          <cell r="AJ313">
            <v>2</v>
          </cell>
          <cell r="AK313">
            <v>1</v>
          </cell>
          <cell r="AL313">
            <v>2</v>
          </cell>
          <cell r="AM313">
            <v>1200</v>
          </cell>
          <cell r="AN313">
            <v>1000</v>
          </cell>
          <cell r="AO313">
            <v>1772</v>
          </cell>
          <cell r="AP313">
            <v>958.08</v>
          </cell>
          <cell r="AQ313">
            <v>1045.99</v>
          </cell>
          <cell r="AR313">
            <v>2</v>
          </cell>
          <cell r="AS313">
            <v>0</v>
          </cell>
          <cell r="AT313" t="str">
            <v>1xCHEP + 2x1/2 CHEP</v>
          </cell>
          <cell r="AU313" t="str">
            <v>5449000657176</v>
          </cell>
          <cell r="AV313" t="str">
            <v>ANT</v>
          </cell>
          <cell r="AW313" t="str">
            <v/>
          </cell>
          <cell r="AX313" t="str">
            <v/>
          </cell>
          <cell r="AY313" t="str">
            <v/>
          </cell>
          <cell r="AZ313" t="str">
            <v/>
          </cell>
          <cell r="BA313" t="str">
            <v/>
          </cell>
          <cell r="BB313" t="str">
            <v/>
          </cell>
          <cell r="BC313" t="str">
            <v/>
          </cell>
          <cell r="BD313" t="str">
            <v/>
          </cell>
          <cell r="BE313" t="str">
            <v>Belux</v>
          </cell>
          <cell r="BF313" t="str">
            <v/>
          </cell>
          <cell r="BG313" t="str">
            <v>PSS-12994</v>
          </cell>
          <cell r="BH313" t="str">
            <v>22021000</v>
          </cell>
          <cell r="BI313" t="str">
            <v>FR</v>
          </cell>
          <cell r="BJ313" t="str">
            <v/>
          </cell>
          <cell r="BK313" t="str">
            <v>ZD</v>
          </cell>
          <cell r="BL313" t="str">
            <v>56</v>
          </cell>
          <cell r="BM313">
            <v>4.5177000000000002E-2</v>
          </cell>
        </row>
        <row r="314">
          <cell r="A314">
            <v>457679</v>
          </cell>
          <cell r="B314" t="str">
            <v>0186</v>
          </cell>
          <cell r="C314" t="str">
            <v>COCA-COLA LIGHT  PET 1.5LX8 HP DUSSELDORF</v>
          </cell>
          <cell r="D314" t="str">
            <v>COCA-COLA LIGHT  PET 1.5LX8 HP DUSSELDORF</v>
          </cell>
          <cell r="E314" t="str">
            <v>Coca-Cola Light</v>
          </cell>
          <cell r="F314" t="str">
            <v/>
          </cell>
          <cell r="G314" t="str">
            <v>PET</v>
          </cell>
          <cell r="H314" t="str">
            <v xml:space="preserve"> %</v>
          </cell>
          <cell r="I314" t="str">
            <v>24 x 8 x 1.5L</v>
          </cell>
          <cell r="J314" t="str">
            <v/>
          </cell>
          <cell r="K314">
            <v>192</v>
          </cell>
          <cell r="L314" t="str">
            <v>6% - 3%</v>
          </cell>
          <cell r="M314" t="str">
            <v>6</v>
          </cell>
          <cell r="N314" t="str">
            <v>M</v>
          </cell>
          <cell r="O314" t="str">
            <v>0</v>
          </cell>
          <cell r="P314">
            <v>1.5</v>
          </cell>
          <cell r="Q314" t="str">
            <v>5449000050212</v>
          </cell>
          <cell r="R314" t="str">
            <v>9.48 x 9.48 x 31.6</v>
          </cell>
          <cell r="S314">
            <v>1.4970000000000001</v>
          </cell>
          <cell r="T314">
            <v>1.5409999999999999</v>
          </cell>
          <cell r="U314">
            <v>0</v>
          </cell>
          <cell r="V314" t="str">
            <v>8 x 1.5L</v>
          </cell>
          <cell r="W314" t="str">
            <v>SHRINK</v>
          </cell>
          <cell r="X314" t="str">
            <v>5449000107206</v>
          </cell>
          <cell r="Y314" t="str">
            <v>37.9 x 18.95 x 31.6</v>
          </cell>
          <cell r="Z314">
            <v>11.974</v>
          </cell>
          <cell r="AA314">
            <v>12.359</v>
          </cell>
          <cell r="AB314">
            <v>0</v>
          </cell>
          <cell r="AC314" t="str">
            <v>24 x 8 x 1.5L</v>
          </cell>
          <cell r="AD314" t="str">
            <v>HALF PALLET</v>
          </cell>
          <cell r="AE314" t="str">
            <v>5449000657619</v>
          </cell>
          <cell r="AF314" t="str">
            <v>80 x 60 x 143.5</v>
          </cell>
          <cell r="AG314">
            <v>287.37599999999998</v>
          </cell>
          <cell r="AH314">
            <v>310.40899999999999</v>
          </cell>
          <cell r="AI314">
            <v>0</v>
          </cell>
          <cell r="AJ314">
            <v>2</v>
          </cell>
          <cell r="AK314">
            <v>1</v>
          </cell>
          <cell r="AL314">
            <v>2</v>
          </cell>
          <cell r="AM314">
            <v>1200</v>
          </cell>
          <cell r="AN314">
            <v>800</v>
          </cell>
          <cell r="AO314">
            <v>1579</v>
          </cell>
          <cell r="AP314">
            <v>574.75199999999995</v>
          </cell>
          <cell r="AQ314">
            <v>645.97699999999998</v>
          </cell>
          <cell r="AR314">
            <v>2</v>
          </cell>
          <cell r="AS314">
            <v>0</v>
          </cell>
          <cell r="AT314" t="str">
            <v>2x Dusseldorfer CHEP</v>
          </cell>
          <cell r="AU314" t="str">
            <v>5449000657626</v>
          </cell>
          <cell r="AV314" t="str">
            <v>ANT</v>
          </cell>
          <cell r="AW314" t="str">
            <v/>
          </cell>
          <cell r="AX314" t="str">
            <v/>
          </cell>
          <cell r="AY314" t="str">
            <v/>
          </cell>
          <cell r="AZ314" t="str">
            <v/>
          </cell>
          <cell r="BA314" t="str">
            <v/>
          </cell>
          <cell r="BB314" t="str">
            <v/>
          </cell>
          <cell r="BC314" t="str">
            <v>Arop (AROP); Arop (AROP)</v>
          </cell>
          <cell r="BD314" t="str">
            <v/>
          </cell>
          <cell r="BE314" t="str">
            <v>Belux</v>
          </cell>
          <cell r="BF314" t="str">
            <v/>
          </cell>
          <cell r="BG314" t="str">
            <v>PSS-13043</v>
          </cell>
          <cell r="BH314" t="str">
            <v>22021000</v>
          </cell>
          <cell r="BI314" t="str">
            <v>BE</v>
          </cell>
          <cell r="BJ314" t="str">
            <v/>
          </cell>
          <cell r="BK314" t="str">
            <v>ZD</v>
          </cell>
          <cell r="BL314" t="str">
            <v>56</v>
          </cell>
          <cell r="BM314">
            <v>3.9438000000000001E-2</v>
          </cell>
        </row>
        <row r="315">
          <cell r="A315">
            <v>457694</v>
          </cell>
          <cell r="B315" t="str">
            <v>0208</v>
          </cell>
          <cell r="C315" t="str">
            <v>COCA-COLA ZERO PET 1LX6 HP TOSCA</v>
          </cell>
          <cell r="D315" t="str">
            <v>COCA-COLA ZERO PET 1LX6 HP TOSCA</v>
          </cell>
          <cell r="E315" t="str">
            <v>Coca-Cola Zero</v>
          </cell>
          <cell r="F315" t="str">
            <v/>
          </cell>
          <cell r="G315" t="str">
            <v>PET</v>
          </cell>
          <cell r="H315" t="str">
            <v xml:space="preserve"> %</v>
          </cell>
          <cell r="I315" t="str">
            <v>50 x 6 x 1L</v>
          </cell>
          <cell r="J315" t="str">
            <v/>
          </cell>
          <cell r="K315">
            <v>300</v>
          </cell>
          <cell r="L315" t="str">
            <v>6% - 3%</v>
          </cell>
          <cell r="M315" t="str">
            <v>6</v>
          </cell>
          <cell r="N315" t="str">
            <v>M</v>
          </cell>
          <cell r="O315" t="str">
            <v>0</v>
          </cell>
          <cell r="P315">
            <v>1</v>
          </cell>
          <cell r="Q315" t="str">
            <v>5449000133328</v>
          </cell>
          <cell r="R315" t="str">
            <v>8.4 x 8.4 x 27.2</v>
          </cell>
          <cell r="S315">
            <v>0.998</v>
          </cell>
          <cell r="T315">
            <v>1.034</v>
          </cell>
          <cell r="U315">
            <v>0</v>
          </cell>
          <cell r="V315" t="str">
            <v>6 x 1L</v>
          </cell>
          <cell r="W315" t="str">
            <v>SHRINK</v>
          </cell>
          <cell r="X315" t="str">
            <v>5449000141187</v>
          </cell>
          <cell r="Y315" t="str">
            <v>25.2 x 16.8 x 27.7</v>
          </cell>
          <cell r="Z315">
            <v>5.9880000000000004</v>
          </cell>
          <cell r="AA315">
            <v>6.2229999999999999</v>
          </cell>
          <cell r="AB315">
            <v>0</v>
          </cell>
          <cell r="AC315" t="str">
            <v>50 x 6 x 1L</v>
          </cell>
          <cell r="AD315" t="str">
            <v>HALF PALLET</v>
          </cell>
          <cell r="AE315" t="str">
            <v>5449000658012</v>
          </cell>
          <cell r="AF315" t="str">
            <v>80 x 60 x 155.1</v>
          </cell>
          <cell r="AG315">
            <v>299.39999999999998</v>
          </cell>
          <cell r="AH315">
            <v>320.762</v>
          </cell>
          <cell r="AI315">
            <v>0</v>
          </cell>
          <cell r="AJ315">
            <v>2</v>
          </cell>
          <cell r="AK315">
            <v>1</v>
          </cell>
          <cell r="AL315">
            <v>2</v>
          </cell>
          <cell r="AM315">
            <v>1200</v>
          </cell>
          <cell r="AN315">
            <v>800</v>
          </cell>
          <cell r="AO315">
            <v>1695</v>
          </cell>
          <cell r="AP315">
            <v>598.79999999999995</v>
          </cell>
          <cell r="AQ315">
            <v>666.524</v>
          </cell>
          <cell r="AR315">
            <v>2</v>
          </cell>
          <cell r="AS315">
            <v>0</v>
          </cell>
          <cell r="AT315" t="str">
            <v>2x1/2 TOSCA</v>
          </cell>
          <cell r="AU315" t="str">
            <v>5449000658029</v>
          </cell>
          <cell r="AV315" t="str">
            <v>ANT</v>
          </cell>
          <cell r="AW315" t="str">
            <v/>
          </cell>
          <cell r="AX315" t="str">
            <v/>
          </cell>
          <cell r="AY315" t="str">
            <v>DON</v>
          </cell>
          <cell r="AZ315" t="str">
            <v/>
          </cell>
          <cell r="BA315" t="str">
            <v/>
          </cell>
          <cell r="BB315" t="str">
            <v/>
          </cell>
          <cell r="BC315" t="str">
            <v/>
          </cell>
          <cell r="BD315" t="str">
            <v/>
          </cell>
          <cell r="BE315" t="str">
            <v>Belux</v>
          </cell>
          <cell r="BF315" t="str">
            <v/>
          </cell>
          <cell r="BG315" t="str">
            <v>PSS-13102</v>
          </cell>
          <cell r="BH315" t="str">
            <v>22021000</v>
          </cell>
          <cell r="BI315" t="str">
            <v>NL</v>
          </cell>
          <cell r="BJ315" t="str">
            <v/>
          </cell>
          <cell r="BK315" t="str">
            <v>ZD</v>
          </cell>
          <cell r="BL315" t="str">
            <v>56</v>
          </cell>
          <cell r="BM315">
            <v>3.2776666666666662E-2</v>
          </cell>
        </row>
        <row r="316">
          <cell r="A316">
            <v>457695</v>
          </cell>
          <cell r="B316" t="str">
            <v>0207</v>
          </cell>
          <cell r="C316" t="str">
            <v>COCA-COLA REGULAR PET 1LX6 HP TOSCA</v>
          </cell>
          <cell r="D316" t="str">
            <v>COCA-COLA REGULAR PET 1LX6 HP TOSCA</v>
          </cell>
          <cell r="E316" t="str">
            <v>Coca-Cola</v>
          </cell>
          <cell r="F316" t="str">
            <v/>
          </cell>
          <cell r="G316" t="str">
            <v>PET</v>
          </cell>
          <cell r="H316" t="str">
            <v xml:space="preserve"> %</v>
          </cell>
          <cell r="I316" t="str">
            <v>50 x 6 x 1L</v>
          </cell>
          <cell r="J316" t="str">
            <v/>
          </cell>
          <cell r="K316">
            <v>300</v>
          </cell>
          <cell r="L316" t="str">
            <v>6% - 3%</v>
          </cell>
          <cell r="M316" t="str">
            <v>6</v>
          </cell>
          <cell r="N316" t="str">
            <v>M</v>
          </cell>
          <cell r="O316" t="str">
            <v>0</v>
          </cell>
          <cell r="P316">
            <v>1</v>
          </cell>
          <cell r="Q316" t="str">
            <v>5449000054227</v>
          </cell>
          <cell r="R316" t="str">
            <v>8.4 x 8.4 x 27.2</v>
          </cell>
          <cell r="S316">
            <v>1.0389999999999999</v>
          </cell>
          <cell r="T316">
            <v>1.075</v>
          </cell>
          <cell r="U316">
            <v>0</v>
          </cell>
          <cell r="V316" t="str">
            <v>6 x 1L</v>
          </cell>
          <cell r="W316" t="str">
            <v>SHRINK</v>
          </cell>
          <cell r="X316" t="str">
            <v>5449000053060</v>
          </cell>
          <cell r="Y316" t="str">
            <v>25.2 x 16.8 x 27.7</v>
          </cell>
          <cell r="Z316">
            <v>6.2320000000000002</v>
          </cell>
          <cell r="AA316">
            <v>6.4669999999999996</v>
          </cell>
          <cell r="AB316">
            <v>0</v>
          </cell>
          <cell r="AC316" t="str">
            <v>50 x 6 x 1L</v>
          </cell>
          <cell r="AD316" t="str">
            <v>HALF PALLET</v>
          </cell>
          <cell r="AE316" t="str">
            <v>5449000658005</v>
          </cell>
          <cell r="AF316" t="str">
            <v>80 x 60 x 155.8</v>
          </cell>
          <cell r="AG316">
            <v>311.60000000000002</v>
          </cell>
          <cell r="AH316">
            <v>335.94200000000001</v>
          </cell>
          <cell r="AI316">
            <v>0</v>
          </cell>
          <cell r="AJ316">
            <v>2</v>
          </cell>
          <cell r="AK316">
            <v>1</v>
          </cell>
          <cell r="AL316">
            <v>2</v>
          </cell>
          <cell r="AM316">
            <v>1200</v>
          </cell>
          <cell r="AN316">
            <v>800</v>
          </cell>
          <cell r="AO316">
            <v>1722</v>
          </cell>
          <cell r="AP316">
            <v>623.20000000000005</v>
          </cell>
          <cell r="AQ316">
            <v>696.88400000000001</v>
          </cell>
          <cell r="AR316">
            <v>2</v>
          </cell>
          <cell r="AS316">
            <v>0</v>
          </cell>
          <cell r="AT316" t="str">
            <v>2x1/2 TOSCA</v>
          </cell>
          <cell r="AU316" t="str">
            <v>5449000658036</v>
          </cell>
          <cell r="AV316" t="str">
            <v>ANT</v>
          </cell>
          <cell r="AW316" t="str">
            <v/>
          </cell>
          <cell r="AX316" t="str">
            <v/>
          </cell>
          <cell r="AY316" t="str">
            <v>DON</v>
          </cell>
          <cell r="AZ316" t="str">
            <v/>
          </cell>
          <cell r="BA316" t="str">
            <v/>
          </cell>
          <cell r="BB316" t="str">
            <v/>
          </cell>
          <cell r="BC316" t="str">
            <v/>
          </cell>
          <cell r="BD316" t="str">
            <v/>
          </cell>
          <cell r="BE316" t="str">
            <v>Belux</v>
          </cell>
          <cell r="BF316" t="str">
            <v/>
          </cell>
          <cell r="BG316" t="str">
            <v>PSS-13102</v>
          </cell>
          <cell r="BH316" t="str">
            <v>22021000</v>
          </cell>
          <cell r="BI316" t="str">
            <v>NL</v>
          </cell>
          <cell r="BJ316" t="str">
            <v/>
          </cell>
          <cell r="BK316" t="str">
            <v>ZD</v>
          </cell>
          <cell r="BL316" t="str">
            <v>56</v>
          </cell>
          <cell r="BM316">
            <v>3.2776666666666662E-2</v>
          </cell>
        </row>
        <row r="317">
          <cell r="A317">
            <v>459680</v>
          </cell>
          <cell r="B317" t="str">
            <v>0107</v>
          </cell>
          <cell r="C317" t="str">
            <v>MONSTER ABSOLUTELY ZERO BLIK 0.50L 6X4</v>
          </cell>
          <cell r="D317" t="str">
            <v>MONSTER ABSOLUTELY ZERO BOITE 0.50L 6X4</v>
          </cell>
          <cell r="E317" t="str">
            <v>Monster</v>
          </cell>
          <cell r="F317" t="str">
            <v>Absolutely Zero</v>
          </cell>
          <cell r="G317" t="str">
            <v>CAN</v>
          </cell>
          <cell r="H317" t="str">
            <v xml:space="preserve"> %</v>
          </cell>
          <cell r="I317" t="str">
            <v>6 x 4 x 0.5L</v>
          </cell>
          <cell r="J317" t="str">
            <v/>
          </cell>
          <cell r="K317">
            <v>24</v>
          </cell>
          <cell r="L317" t="str">
            <v>6% - 3%</v>
          </cell>
          <cell r="M317" t="str">
            <v>24</v>
          </cell>
          <cell r="N317" t="str">
            <v>M</v>
          </cell>
          <cell r="O317" t="str">
            <v>8</v>
          </cell>
          <cell r="P317">
            <v>0.5</v>
          </cell>
          <cell r="Q317" t="str">
            <v>5060166696641</v>
          </cell>
          <cell r="R317" t="str">
            <v>6.65 x 6.65 x 16.8</v>
          </cell>
          <cell r="S317">
            <v>0.502</v>
          </cell>
          <cell r="T317">
            <v>0.51800000000000002</v>
          </cell>
          <cell r="U317">
            <v>0</v>
          </cell>
          <cell r="V317" t="str">
            <v>4 x 0.5L</v>
          </cell>
          <cell r="W317" t="str">
            <v>SHRINK</v>
          </cell>
          <cell r="X317" t="str">
            <v>5060337507691</v>
          </cell>
          <cell r="Y317" t="str">
            <v>13.3 x 13.3 x 16.83</v>
          </cell>
          <cell r="Z317">
            <v>2.008</v>
          </cell>
          <cell r="AA317">
            <v>2.0790000000000002</v>
          </cell>
          <cell r="AB317">
            <v>0</v>
          </cell>
          <cell r="AC317" t="str">
            <v>6 x 4 x 0.5L</v>
          </cell>
          <cell r="AD317" t="str">
            <v>TRAY WITH SHRINK</v>
          </cell>
          <cell r="AE317" t="str">
            <v>5060337507707</v>
          </cell>
          <cell r="AF317" t="str">
            <v>40.5 x 27.2 x 17.03</v>
          </cell>
          <cell r="AG317">
            <v>12.05</v>
          </cell>
          <cell r="AH317">
            <v>12.582000000000001</v>
          </cell>
          <cell r="AI317">
            <v>0</v>
          </cell>
          <cell r="AJ317">
            <v>10</v>
          </cell>
          <cell r="AK317">
            <v>8</v>
          </cell>
          <cell r="AL317">
            <v>80</v>
          </cell>
          <cell r="AM317">
            <v>1217</v>
          </cell>
          <cell r="AN317">
            <v>1000</v>
          </cell>
          <cell r="AO317">
            <v>1529</v>
          </cell>
          <cell r="AP317">
            <v>964</v>
          </cell>
          <cell r="AQ317">
            <v>1037.2</v>
          </cell>
          <cell r="AR317">
            <v>2</v>
          </cell>
          <cell r="AS317">
            <v>0</v>
          </cell>
          <cell r="AT317" t="str">
            <v>CHEP</v>
          </cell>
          <cell r="AU317" t="str">
            <v>5060337507714</v>
          </cell>
          <cell r="AV317" t="str">
            <v/>
          </cell>
          <cell r="AW317" t="str">
            <v/>
          </cell>
          <cell r="AX317" t="str">
            <v>DUN</v>
          </cell>
          <cell r="AY317" t="str">
            <v/>
          </cell>
          <cell r="AZ317" t="str">
            <v/>
          </cell>
          <cell r="BA317" t="str">
            <v/>
          </cell>
          <cell r="BB317" t="str">
            <v/>
          </cell>
          <cell r="BC317" t="str">
            <v>Arop (AROP); DIS (HANS); Dis (MOND); Trianval (TRIA); Le Village (VILL)</v>
          </cell>
          <cell r="BD317" t="str">
            <v/>
          </cell>
          <cell r="BE317" t="str">
            <v>Belux</v>
          </cell>
          <cell r="BF317" t="str">
            <v>DF</v>
          </cell>
          <cell r="BG317" t="str">
            <v>PSS-04877</v>
          </cell>
          <cell r="BH317" t="str">
            <v>22021000</v>
          </cell>
          <cell r="BI317" t="str">
            <v>BE</v>
          </cell>
          <cell r="BJ317" t="str">
            <v/>
          </cell>
          <cell r="BK317" t="str">
            <v>ZD</v>
          </cell>
          <cell r="BL317" t="str">
            <v>56</v>
          </cell>
          <cell r="BM317">
            <v>1.6099999999999996E-2</v>
          </cell>
        </row>
        <row r="318">
          <cell r="A318">
            <v>461018</v>
          </cell>
          <cell r="B318" t="str">
            <v>0116</v>
          </cell>
          <cell r="C318" t="str">
            <v>NALU FROST BLIK 0.25L 4X6</v>
          </cell>
          <cell r="D318" t="str">
            <v>NALU FROST BOITE 0.25L 4X6</v>
          </cell>
          <cell r="E318" t="str">
            <v>Nalu</v>
          </cell>
          <cell r="F318" t="str">
            <v>Frost</v>
          </cell>
          <cell r="G318" t="str">
            <v>SLIMCAN</v>
          </cell>
          <cell r="H318" t="str">
            <v xml:space="preserve"> %</v>
          </cell>
          <cell r="I318" t="str">
            <v>4 x 6 x 0.25L</v>
          </cell>
          <cell r="J318" t="str">
            <v/>
          </cell>
          <cell r="K318">
            <v>24</v>
          </cell>
          <cell r="L318" t="str">
            <v>6% - 3%</v>
          </cell>
          <cell r="M318" t="str">
            <v>12</v>
          </cell>
          <cell r="N318" t="str">
            <v>M</v>
          </cell>
          <cell r="O318" t="str">
            <v>0</v>
          </cell>
          <cell r="P318">
            <v>0.25</v>
          </cell>
          <cell r="Q318" t="str">
            <v>5060466515703</v>
          </cell>
          <cell r="R318" t="str">
            <v>5.35 x 5.35 x 13.43</v>
          </cell>
          <cell r="S318">
            <v>0.254</v>
          </cell>
          <cell r="T318">
            <v>0.26500000000000001</v>
          </cell>
          <cell r="U318">
            <v>0</v>
          </cell>
          <cell r="V318" t="str">
            <v>6 x 0.25L</v>
          </cell>
          <cell r="W318" t="str">
            <v>SHRINK</v>
          </cell>
          <cell r="X318" t="str">
            <v>5060466515741</v>
          </cell>
          <cell r="Y318" t="str">
            <v>16.05 x 10.7 x 13.43</v>
          </cell>
          <cell r="Z318">
            <v>1.5249999999999999</v>
          </cell>
          <cell r="AA318">
            <v>1.5980000000000001</v>
          </cell>
          <cell r="AB318">
            <v>0</v>
          </cell>
          <cell r="AC318" t="str">
            <v>4 x 6 x 0.25L</v>
          </cell>
          <cell r="AD318" t="str">
            <v>TRAY WITH SHRINKWRAP OVER SHRINKWRAP</v>
          </cell>
          <cell r="AE318" t="str">
            <v>5060466515758</v>
          </cell>
          <cell r="AF318" t="str">
            <v>32.6 x 21.9 x 13.68</v>
          </cell>
          <cell r="AG318">
            <v>6.0990000000000002</v>
          </cell>
          <cell r="AH318">
            <v>6.46</v>
          </cell>
          <cell r="AI318">
            <v>0</v>
          </cell>
          <cell r="AJ318">
            <v>16</v>
          </cell>
          <cell r="AK318">
            <v>10</v>
          </cell>
          <cell r="AL318">
            <v>160</v>
          </cell>
          <cell r="AM318">
            <v>1200</v>
          </cell>
          <cell r="AN318">
            <v>1000</v>
          </cell>
          <cell r="AO318">
            <v>1531</v>
          </cell>
          <cell r="AP318">
            <v>975.84</v>
          </cell>
          <cell r="AQ318">
            <v>1063.6120000000001</v>
          </cell>
          <cell r="AR318">
            <v>3</v>
          </cell>
          <cell r="AS318">
            <v>0</v>
          </cell>
          <cell r="AT318" t="str">
            <v>CHEP</v>
          </cell>
          <cell r="AU318" t="str">
            <v>5060466515765</v>
          </cell>
          <cell r="AV318" t="str">
            <v/>
          </cell>
          <cell r="AW318" t="str">
            <v>GHE</v>
          </cell>
          <cell r="AX318" t="str">
            <v/>
          </cell>
          <cell r="AY318" t="str">
            <v/>
          </cell>
          <cell r="AZ318" t="str">
            <v/>
          </cell>
          <cell r="BA318" t="str">
            <v/>
          </cell>
          <cell r="BB318" t="str">
            <v/>
          </cell>
          <cell r="BC318" t="str">
            <v/>
          </cell>
          <cell r="BD318" t="str">
            <v/>
          </cell>
          <cell r="BE318" t="str">
            <v>Belux</v>
          </cell>
          <cell r="BF318" t="str">
            <v/>
          </cell>
          <cell r="BG318" t="str">
            <v>PSS-12295
PSS-12295</v>
          </cell>
          <cell r="BH318" t="str">
            <v>22021000</v>
          </cell>
          <cell r="BI318" t="str">
            <v>BE</v>
          </cell>
          <cell r="BJ318" t="str">
            <v/>
          </cell>
          <cell r="BK318" t="str">
            <v>ZD</v>
          </cell>
          <cell r="BL318" t="str">
            <v>56</v>
          </cell>
          <cell r="BM318">
            <v>1.04E-2</v>
          </cell>
        </row>
        <row r="319">
          <cell r="A319">
            <v>462443</v>
          </cell>
          <cell r="B319" t="str">
            <v>0220</v>
          </cell>
          <cell r="C319" t="str">
            <v>FANTA ORANGE BLIK 0.15L 2X12</v>
          </cell>
          <cell r="D319" t="str">
            <v>FANTA ORANGE BOITE 0.15L 2X12</v>
          </cell>
          <cell r="E319" t="str">
            <v>Fanta</v>
          </cell>
          <cell r="F319" t="str">
            <v>Orange</v>
          </cell>
          <cell r="G319" t="str">
            <v xml:space="preserve">CAN </v>
          </cell>
          <cell r="H319" t="str">
            <v xml:space="preserve"> %</v>
          </cell>
          <cell r="I319" t="str">
            <v>2 x 12 x 0.15L</v>
          </cell>
          <cell r="J319" t="str">
            <v/>
          </cell>
          <cell r="K319">
            <v>24</v>
          </cell>
          <cell r="L319" t="str">
            <v>6% - 3%</v>
          </cell>
          <cell r="M319" t="str">
            <v>12</v>
          </cell>
          <cell r="N319" t="str">
            <v>M</v>
          </cell>
          <cell r="O319" t="str">
            <v>0</v>
          </cell>
          <cell r="P319">
            <v>0.15</v>
          </cell>
          <cell r="Q319" t="str">
            <v>54492578</v>
          </cell>
          <cell r="R319" t="str">
            <v>5.35 x 5.35 x 8.87</v>
          </cell>
          <cell r="S319">
            <v>0.157</v>
          </cell>
          <cell r="T319">
            <v>0.16500000000000001</v>
          </cell>
          <cell r="U319">
            <v>0</v>
          </cell>
          <cell r="V319" t="str">
            <v>12 x 0.15L</v>
          </cell>
          <cell r="W319" t="str">
            <v>CARDBOARD</v>
          </cell>
          <cell r="X319" t="str">
            <v>5449000034243</v>
          </cell>
          <cell r="Y319" t="str">
            <v>21.3 x 15.9 x 8.95</v>
          </cell>
          <cell r="Z319">
            <v>1.8779999999999999</v>
          </cell>
          <cell r="AA319">
            <v>1.996</v>
          </cell>
          <cell r="AB319">
            <v>0</v>
          </cell>
          <cell r="AC319" t="str">
            <v>2 x 12 x 0.15L</v>
          </cell>
          <cell r="AD319" t="str">
            <v>TRAY OVER CARDBOARD</v>
          </cell>
          <cell r="AE319" t="str">
            <v>5449000023780</v>
          </cell>
          <cell r="AF319" t="str">
            <v>33.1 x 21.7 x 9.2</v>
          </cell>
          <cell r="AG319">
            <v>3.7559999999999998</v>
          </cell>
          <cell r="AH319">
            <v>4.0460000000000003</v>
          </cell>
          <cell r="AI319">
            <v>0</v>
          </cell>
          <cell r="AJ319">
            <v>16</v>
          </cell>
          <cell r="AK319">
            <v>15</v>
          </cell>
          <cell r="AL319">
            <v>240</v>
          </cell>
          <cell r="AM319">
            <v>1200</v>
          </cell>
          <cell r="AN319">
            <v>1000</v>
          </cell>
          <cell r="AO319">
            <v>1531</v>
          </cell>
          <cell r="AP319">
            <v>901.44</v>
          </cell>
          <cell r="AQ319">
            <v>1001.376</v>
          </cell>
          <cell r="AR319">
            <v>3</v>
          </cell>
          <cell r="AS319">
            <v>0</v>
          </cell>
          <cell r="AT319" t="str">
            <v>CHEP</v>
          </cell>
          <cell r="AU319" t="str">
            <v>5449000660978</v>
          </cell>
          <cell r="AV319" t="str">
            <v/>
          </cell>
          <cell r="AW319" t="str">
            <v>GHE</v>
          </cell>
          <cell r="AX319" t="str">
            <v/>
          </cell>
          <cell r="AY319" t="str">
            <v/>
          </cell>
          <cell r="AZ319" t="str">
            <v/>
          </cell>
          <cell r="BA319" t="str">
            <v/>
          </cell>
          <cell r="BB319" t="str">
            <v/>
          </cell>
          <cell r="BC319" t="str">
            <v/>
          </cell>
          <cell r="BD319" t="str">
            <v/>
          </cell>
          <cell r="BE319" t="str">
            <v>Belux</v>
          </cell>
          <cell r="BF319" t="str">
            <v>DF25400BE</v>
          </cell>
          <cell r="BG319" t="str">
            <v>PSS-17427</v>
          </cell>
          <cell r="BH319" t="str">
            <v>22021000</v>
          </cell>
          <cell r="BI319" t="str">
            <v>BE</v>
          </cell>
          <cell r="BJ319" t="str">
            <v/>
          </cell>
          <cell r="BK319" t="str">
            <v>ZD</v>
          </cell>
          <cell r="BL319" t="str">
            <v>56</v>
          </cell>
          <cell r="BM319">
            <v>8.6400000000000001E-3</v>
          </cell>
        </row>
        <row r="320">
          <cell r="A320">
            <v>464067</v>
          </cell>
          <cell r="B320" t="str">
            <v>0222</v>
          </cell>
          <cell r="C320" t="str">
            <v>PDE COKE LIGHT PET 0.50L X12</v>
          </cell>
          <cell r="D320" t="str">
            <v>PDE COKE LIGHT PET 0.50L X12</v>
          </cell>
          <cell r="E320" t="str">
            <v>Coca-Cola Light</v>
          </cell>
          <cell r="F320" t="str">
            <v/>
          </cell>
          <cell r="G320" t="str">
            <v>PET</v>
          </cell>
          <cell r="H320" t="str">
            <v xml:space="preserve"> %</v>
          </cell>
          <cell r="I320" t="str">
            <v>12 x 0.5L</v>
          </cell>
          <cell r="J320" t="str">
            <v/>
          </cell>
          <cell r="K320">
            <v>12</v>
          </cell>
          <cell r="L320" t="str">
            <v>n/a</v>
          </cell>
          <cell r="M320" t="str">
            <v>5</v>
          </cell>
          <cell r="N320" t="str">
            <v>M</v>
          </cell>
          <cell r="O320" t="str">
            <v>0</v>
          </cell>
          <cell r="P320">
            <v>0.5</v>
          </cell>
          <cell r="Q320" t="str">
            <v>5000112548167</v>
          </cell>
          <cell r="R320" t="str">
            <v>6.55 x 6.55 x 23.3</v>
          </cell>
          <cell r="S320">
            <v>0.499</v>
          </cell>
          <cell r="T320">
            <v>0.52200000000000002</v>
          </cell>
          <cell r="U320">
            <v>0</v>
          </cell>
          <cell r="V320" t="str">
            <v>1 x 0.5L</v>
          </cell>
          <cell r="W320" t="str">
            <v>PET</v>
          </cell>
          <cell r="X320" t="str">
            <v>5000112548167</v>
          </cell>
          <cell r="Y320" t="str">
            <v>6.55 x 6.55 x 23.3</v>
          </cell>
          <cell r="Z320">
            <v>0.499</v>
          </cell>
          <cell r="AA320">
            <v>0.52200000000000002</v>
          </cell>
          <cell r="AB320">
            <v>0</v>
          </cell>
          <cell r="AC320" t="str">
            <v>12 x 0.5L</v>
          </cell>
          <cell r="AD320" t="str">
            <v>SHRINKWRAPPED</v>
          </cell>
          <cell r="AE320" t="str">
            <v>5449000027344</v>
          </cell>
          <cell r="AF320" t="str">
            <v>26.2 x 19.65 x 23.3</v>
          </cell>
          <cell r="AG320">
            <v>5.9870000000000001</v>
          </cell>
          <cell r="AH320">
            <v>6.2809999999999997</v>
          </cell>
          <cell r="AI320">
            <v>0</v>
          </cell>
          <cell r="AJ320">
            <v>18</v>
          </cell>
          <cell r="AK320">
            <v>6</v>
          </cell>
          <cell r="AL320">
            <v>108</v>
          </cell>
          <cell r="AM320">
            <v>1200</v>
          </cell>
          <cell r="AN320">
            <v>800</v>
          </cell>
          <cell r="AO320">
            <v>1542</v>
          </cell>
          <cell r="AP320">
            <v>646.596</v>
          </cell>
          <cell r="AQ320">
            <v>703.74800000000005</v>
          </cell>
          <cell r="AR320">
            <v>2</v>
          </cell>
          <cell r="AS320">
            <v>0</v>
          </cell>
          <cell r="AT320" t="str">
            <v xml:space="preserve">EURO White </v>
          </cell>
          <cell r="AU320" t="str">
            <v>5449000919151</v>
          </cell>
          <cell r="AV320" t="str">
            <v>ANT</v>
          </cell>
          <cell r="AW320" t="str">
            <v/>
          </cell>
          <cell r="AX320" t="str">
            <v/>
          </cell>
          <cell r="AY320" t="str">
            <v/>
          </cell>
          <cell r="AZ320" t="str">
            <v/>
          </cell>
          <cell r="BA320" t="str">
            <v/>
          </cell>
          <cell r="BB320" t="str">
            <v/>
          </cell>
          <cell r="BC320" t="str">
            <v/>
          </cell>
          <cell r="BD320" t="str">
            <v/>
          </cell>
          <cell r="BE320" t="str">
            <v>Germany</v>
          </cell>
          <cell r="BF320" t="str">
            <v/>
          </cell>
          <cell r="BG320" t="str">
            <v>PSS-13548</v>
          </cell>
          <cell r="BH320" t="str">
            <v>22021000</v>
          </cell>
          <cell r="BI320" t="str">
            <v>BE</v>
          </cell>
          <cell r="BJ320" t="str">
            <v/>
          </cell>
          <cell r="BK320" t="str">
            <v>ZD</v>
          </cell>
          <cell r="BL320" t="str">
            <v>56</v>
          </cell>
          <cell r="BM320">
            <v>2.2110000000000005E-2</v>
          </cell>
        </row>
        <row r="321">
          <cell r="A321">
            <v>465004</v>
          </cell>
          <cell r="B321" t="str">
            <v>0250</v>
          </cell>
          <cell r="C321" t="str">
            <v>SPRITE BLIK 0.25L 3X8 HP</v>
          </cell>
          <cell r="D321" t="str">
            <v>SPRITE BOITE 0.25L 3X8 HP</v>
          </cell>
          <cell r="E321" t="str">
            <v>Sprite</v>
          </cell>
          <cell r="F321" t="str">
            <v/>
          </cell>
          <cell r="G321" t="str">
            <v xml:space="preserve">SLIMCAN </v>
          </cell>
          <cell r="H321" t="str">
            <v xml:space="preserve"> %</v>
          </cell>
          <cell r="I321" t="str">
            <v>45 x 3 x 8 x 0.25L</v>
          </cell>
          <cell r="J321" t="str">
            <v/>
          </cell>
          <cell r="K321">
            <v>1080</v>
          </cell>
          <cell r="L321" t="str">
            <v>6% - 3%</v>
          </cell>
          <cell r="M321" t="str">
            <v>12</v>
          </cell>
          <cell r="N321" t="str">
            <v>M</v>
          </cell>
          <cell r="O321" t="str">
            <v>0</v>
          </cell>
          <cell r="P321">
            <v>0.25</v>
          </cell>
          <cell r="Q321" t="str">
            <v>5449000000729</v>
          </cell>
          <cell r="R321" t="str">
            <v>5.35 x 5.35 x 13.43</v>
          </cell>
          <cell r="S321">
            <v>0.25600000000000001</v>
          </cell>
          <cell r="T321">
            <v>0.26700000000000002</v>
          </cell>
          <cell r="U321">
            <v>0</v>
          </cell>
          <cell r="V321" t="str">
            <v>8 x 0.25L</v>
          </cell>
          <cell r="W321" t="str">
            <v>SHRINK</v>
          </cell>
          <cell r="X321" t="str">
            <v>5449000222091</v>
          </cell>
          <cell r="Y321" t="str">
            <v>21.4 x 10.7 x 13.43</v>
          </cell>
          <cell r="Z321">
            <v>2.0470000000000002</v>
          </cell>
          <cell r="AA321">
            <v>2.1429999999999998</v>
          </cell>
          <cell r="AB321">
            <v>0</v>
          </cell>
          <cell r="AC321" t="str">
            <v>45 x 3 x 8 x 0.25L</v>
          </cell>
          <cell r="AD321" t="str">
            <v>HALF PALLET</v>
          </cell>
          <cell r="AE321" t="str">
            <v>5449000661210</v>
          </cell>
          <cell r="AF321" t="str">
            <v>80 x 60 x 136.5</v>
          </cell>
          <cell r="AG321">
            <v>276.39</v>
          </cell>
          <cell r="AH321">
            <v>300.84399999999999</v>
          </cell>
          <cell r="AI321">
            <v>0</v>
          </cell>
          <cell r="AJ321">
            <v>2</v>
          </cell>
          <cell r="AK321">
            <v>1</v>
          </cell>
          <cell r="AL321">
            <v>2</v>
          </cell>
          <cell r="AM321">
            <v>1200</v>
          </cell>
          <cell r="AN321">
            <v>800</v>
          </cell>
          <cell r="AO321">
            <v>1509</v>
          </cell>
          <cell r="AP321">
            <v>552.78</v>
          </cell>
          <cell r="AQ321">
            <v>626.68799999999999</v>
          </cell>
          <cell r="AR321">
            <v>1.5</v>
          </cell>
          <cell r="AS321">
            <v>0</v>
          </cell>
          <cell r="AT321" t="str">
            <v>1xECHEP + 2x1/2 TOSCA</v>
          </cell>
          <cell r="AU321" t="str">
            <v>5449000661227</v>
          </cell>
          <cell r="AV321" t="str">
            <v/>
          </cell>
          <cell r="AW321" t="str">
            <v>GHE</v>
          </cell>
          <cell r="AX321" t="str">
            <v/>
          </cell>
          <cell r="AY321" t="str">
            <v/>
          </cell>
          <cell r="AZ321" t="str">
            <v/>
          </cell>
          <cell r="BA321" t="str">
            <v/>
          </cell>
          <cell r="BB321" t="str">
            <v/>
          </cell>
          <cell r="BC321" t="str">
            <v/>
          </cell>
          <cell r="BD321" t="str">
            <v/>
          </cell>
          <cell r="BE321" t="str">
            <v>Belux</v>
          </cell>
          <cell r="BF321" t="str">
            <v/>
          </cell>
          <cell r="BG321" t="str">
            <v>PSS-14797</v>
          </cell>
          <cell r="BH321" t="str">
            <v>22021000</v>
          </cell>
          <cell r="BI321" t="str">
            <v>BE</v>
          </cell>
          <cell r="BJ321" t="str">
            <v/>
          </cell>
          <cell r="BK321" t="str">
            <v>ZD</v>
          </cell>
          <cell r="BL321" t="str">
            <v>56</v>
          </cell>
          <cell r="BM321">
            <v>1.04E-2</v>
          </cell>
        </row>
        <row r="322">
          <cell r="A322">
            <v>465005</v>
          </cell>
          <cell r="B322" t="str">
            <v>0251</v>
          </cell>
          <cell r="C322" t="str">
            <v>FANTA ORANGE BLIK 0.25L 3X8 HP</v>
          </cell>
          <cell r="D322" t="str">
            <v>FANTA ORANGE BOITE 0.25L 3X8 HP</v>
          </cell>
          <cell r="E322" t="str">
            <v>Fanta</v>
          </cell>
          <cell r="F322" t="str">
            <v>Orange</v>
          </cell>
          <cell r="G322" t="str">
            <v xml:space="preserve">SLIMCAN </v>
          </cell>
          <cell r="H322" t="str">
            <v xml:space="preserve"> %</v>
          </cell>
          <cell r="I322" t="str">
            <v>45 x 3 x 8 x 0.25L</v>
          </cell>
          <cell r="J322" t="str">
            <v/>
          </cell>
          <cell r="K322">
            <v>1080</v>
          </cell>
          <cell r="L322" t="str">
            <v>6% - 3%</v>
          </cell>
          <cell r="M322" t="str">
            <v>12</v>
          </cell>
          <cell r="N322" t="str">
            <v>M</v>
          </cell>
          <cell r="O322" t="str">
            <v>0</v>
          </cell>
          <cell r="P322">
            <v>0.25</v>
          </cell>
          <cell r="Q322" t="str">
            <v>5449000000712</v>
          </cell>
          <cell r="R322" t="str">
            <v>5.35 x 5.35 x 13.43</v>
          </cell>
          <cell r="S322">
            <v>0.26100000000000001</v>
          </cell>
          <cell r="T322">
            <v>0.27200000000000002</v>
          </cell>
          <cell r="U322">
            <v>0</v>
          </cell>
          <cell r="V322" t="str">
            <v>8 x 0.25L</v>
          </cell>
          <cell r="W322" t="str">
            <v>SHRINK</v>
          </cell>
          <cell r="X322" t="str">
            <v>5449000222121</v>
          </cell>
          <cell r="Y322" t="str">
            <v>21.4 x 10.7 x 13.43</v>
          </cell>
          <cell r="Z322">
            <v>2.0870000000000002</v>
          </cell>
          <cell r="AA322">
            <v>2.1829999999999998</v>
          </cell>
          <cell r="AB322">
            <v>0</v>
          </cell>
          <cell r="AC322" t="str">
            <v>45 x 3 x 8 x 0.25L</v>
          </cell>
          <cell r="AD322" t="str">
            <v>HALF PALLET</v>
          </cell>
          <cell r="AE322" t="str">
            <v>5449000661197</v>
          </cell>
          <cell r="AF322" t="str">
            <v>80 x 60 x 136.5</v>
          </cell>
          <cell r="AG322">
            <v>281.7</v>
          </cell>
          <cell r="AH322">
            <v>305.16800000000001</v>
          </cell>
          <cell r="AI322">
            <v>0</v>
          </cell>
          <cell r="AJ322">
            <v>2</v>
          </cell>
          <cell r="AK322">
            <v>1</v>
          </cell>
          <cell r="AL322">
            <v>2</v>
          </cell>
          <cell r="AM322">
            <v>1200</v>
          </cell>
          <cell r="AN322">
            <v>800</v>
          </cell>
          <cell r="AO322">
            <v>1509</v>
          </cell>
          <cell r="AP322">
            <v>563.4</v>
          </cell>
          <cell r="AQ322">
            <v>637.33699999999999</v>
          </cell>
          <cell r="AR322">
            <v>1.5</v>
          </cell>
          <cell r="AS322">
            <v>0</v>
          </cell>
          <cell r="AT322" t="str">
            <v>1xECHEP + 2x1/2 TOSCA</v>
          </cell>
          <cell r="AU322" t="str">
            <v>5449000661203</v>
          </cell>
          <cell r="AV322" t="str">
            <v/>
          </cell>
          <cell r="AW322" t="str">
            <v>GHE</v>
          </cell>
          <cell r="AX322" t="str">
            <v/>
          </cell>
          <cell r="AY322" t="str">
            <v/>
          </cell>
          <cell r="AZ322" t="str">
            <v/>
          </cell>
          <cell r="BA322" t="str">
            <v/>
          </cell>
          <cell r="BB322" t="str">
            <v/>
          </cell>
          <cell r="BC322" t="str">
            <v>Refresco Maarheeze (RMAA)</v>
          </cell>
          <cell r="BD322" t="str">
            <v/>
          </cell>
          <cell r="BE322" t="str">
            <v>Belux</v>
          </cell>
          <cell r="BF322" t="str">
            <v/>
          </cell>
          <cell r="BG322" t="str">
            <v>PSS-14797</v>
          </cell>
          <cell r="BH322" t="str">
            <v>22021000</v>
          </cell>
          <cell r="BI322" t="str">
            <v>BE</v>
          </cell>
          <cell r="BJ322" t="str">
            <v/>
          </cell>
          <cell r="BK322" t="str">
            <v>ZD</v>
          </cell>
          <cell r="BL322" t="str">
            <v>56</v>
          </cell>
          <cell r="BM322">
            <v>1.04E-2</v>
          </cell>
        </row>
        <row r="323">
          <cell r="A323">
            <v>640000</v>
          </cell>
          <cell r="B323" t="str">
            <v>2226</v>
          </cell>
          <cell r="C323" t="str">
            <v>FANTA LEMON BLIK 0.33L 4X6 SLEEK EURO</v>
          </cell>
          <cell r="D323" t="str">
            <v>FANTA CITRON BOITE 0.33L 4X6 SLEEK EURO</v>
          </cell>
          <cell r="E323" t="str">
            <v>Fanta</v>
          </cell>
          <cell r="F323" t="str">
            <v>Lemon</v>
          </cell>
          <cell r="G323" t="str">
            <v>SLEEKCAN</v>
          </cell>
          <cell r="H323" t="str">
            <v xml:space="preserve"> %</v>
          </cell>
          <cell r="I323" t="str">
            <v>4 x 6 x 0.33L</v>
          </cell>
          <cell r="J323" t="str">
            <v/>
          </cell>
          <cell r="K323">
            <v>24</v>
          </cell>
          <cell r="L323" t="str">
            <v>6% - 3%</v>
          </cell>
          <cell r="M323" t="str">
            <v>12</v>
          </cell>
          <cell r="N323" t="str">
            <v>M</v>
          </cell>
          <cell r="O323" t="str">
            <v>0</v>
          </cell>
          <cell r="P323">
            <v>0.33</v>
          </cell>
          <cell r="Q323" t="str">
            <v>5449000214829</v>
          </cell>
          <cell r="R323" t="str">
            <v>5.85 x 5.85 x 14.55</v>
          </cell>
          <cell r="S323">
            <v>0.34399999999999997</v>
          </cell>
          <cell r="T323">
            <v>0.35599999999999998</v>
          </cell>
          <cell r="U323">
            <v>0</v>
          </cell>
          <cell r="V323" t="str">
            <v>6 x 0.33L</v>
          </cell>
          <cell r="W323" t="str">
            <v>SHRINK</v>
          </cell>
          <cell r="X323" t="str">
            <v>5449000288646</v>
          </cell>
          <cell r="Y323" t="str">
            <v>17.55 x 11.7 x 14.55</v>
          </cell>
          <cell r="Z323">
            <v>2.0659999999999998</v>
          </cell>
          <cell r="AA323">
            <v>2.145</v>
          </cell>
          <cell r="AB323">
            <v>0</v>
          </cell>
          <cell r="AC323" t="str">
            <v>4 x 6 x 0.33L</v>
          </cell>
          <cell r="AD323" t="str">
            <v>TRAY WITHOUT SHRINK</v>
          </cell>
          <cell r="AE323" t="str">
            <v>5449000288653</v>
          </cell>
          <cell r="AF323" t="str">
            <v>35.8 x 23.7 x 14.75</v>
          </cell>
          <cell r="AG323">
            <v>8.2639999999999993</v>
          </cell>
          <cell r="AH323">
            <v>8.6440000000000001</v>
          </cell>
          <cell r="AI323">
            <v>0</v>
          </cell>
          <cell r="AJ323">
            <v>10</v>
          </cell>
          <cell r="AK323">
            <v>9</v>
          </cell>
          <cell r="AL323">
            <v>90</v>
          </cell>
          <cell r="AM323">
            <v>1200</v>
          </cell>
          <cell r="AN323">
            <v>800</v>
          </cell>
          <cell r="AO323">
            <v>1467</v>
          </cell>
          <cell r="AP323">
            <v>743.76</v>
          </cell>
          <cell r="AQ323">
            <v>802.93499999999995</v>
          </cell>
          <cell r="AR323">
            <v>1.5</v>
          </cell>
          <cell r="AS323">
            <v>0</v>
          </cell>
          <cell r="AT323" t="str">
            <v>EURO CHEP</v>
          </cell>
          <cell r="AU323" t="str">
            <v>3383260015531</v>
          </cell>
          <cell r="AV323" t="str">
            <v/>
          </cell>
          <cell r="AW323" t="str">
            <v/>
          </cell>
          <cell r="AX323" t="str">
            <v/>
          </cell>
          <cell r="AY323" t="str">
            <v/>
          </cell>
          <cell r="AZ323" t="str">
            <v/>
          </cell>
          <cell r="BA323" t="str">
            <v/>
          </cell>
          <cell r="BB323" t="str">
            <v/>
          </cell>
          <cell r="BC323" t="str">
            <v>Trianval (TRIA)</v>
          </cell>
          <cell r="BD323" t="str">
            <v/>
          </cell>
          <cell r="BE323" t="str">
            <v>BeLux</v>
          </cell>
          <cell r="BF323" t="str">
            <v/>
          </cell>
          <cell r="BG323" t="str">
            <v>PSS-19634</v>
          </cell>
          <cell r="BH323" t="str">
            <v>22021000</v>
          </cell>
          <cell r="BI323" t="str">
            <v>BE</v>
          </cell>
          <cell r="BJ323" t="str">
            <v/>
          </cell>
          <cell r="BK323" t="str">
            <v>ZD</v>
          </cell>
          <cell r="BL323" t="str">
            <v>56</v>
          </cell>
          <cell r="BM323">
            <v>1.18E-2</v>
          </cell>
        </row>
        <row r="324">
          <cell r="A324">
            <v>640025</v>
          </cell>
          <cell r="B324" t="str">
            <v>2262</v>
          </cell>
          <cell r="C324" t="str">
            <v>FUZE TEA GREEN TEA MANGO CHAMOMILE PET 1.25L X6</v>
          </cell>
          <cell r="D324" t="str">
            <v>FUZE TEA GREEN TEA MANGO CHAMOMILE PET 1.25L X6</v>
          </cell>
          <cell r="E324" t="str">
            <v>Fuze tea</v>
          </cell>
          <cell r="F324" t="str">
            <v>Green Tea Mango Chamomile</v>
          </cell>
          <cell r="G324" t="str">
            <v>PET</v>
          </cell>
          <cell r="H324" t="str">
            <v xml:space="preserve"> %</v>
          </cell>
          <cell r="I324" t="str">
            <v>6 x 1.25L</v>
          </cell>
          <cell r="J324" t="str">
            <v/>
          </cell>
          <cell r="K324">
            <v>6</v>
          </cell>
          <cell r="L324" t="str">
            <v>6% - 3%</v>
          </cell>
          <cell r="M324" t="str">
            <v>7</v>
          </cell>
          <cell r="N324" t="str">
            <v>M</v>
          </cell>
          <cell r="O324" t="str">
            <v>9</v>
          </cell>
          <cell r="P324">
            <v>1.25</v>
          </cell>
          <cell r="Q324" t="str">
            <v>5449000232274</v>
          </cell>
          <cell r="R324" t="str">
            <v>8.55 x 8.55 x 30.2</v>
          </cell>
          <cell r="S324">
            <v>1.2689999999999999</v>
          </cell>
          <cell r="T324">
            <v>1.31</v>
          </cell>
          <cell r="U324">
            <v>0</v>
          </cell>
          <cell r="V324" t="str">
            <v>6 x 1.25L</v>
          </cell>
          <cell r="W324" t="str">
            <v>SHRINK</v>
          </cell>
          <cell r="X324" t="str">
            <v>5449000315816</v>
          </cell>
          <cell r="Y324" t="str">
            <v>25.65 x 17.1 x 30.2</v>
          </cell>
          <cell r="Z324">
            <v>7.6139999999999999</v>
          </cell>
          <cell r="AA324">
            <v>7.8769999999999998</v>
          </cell>
          <cell r="AB324">
            <v>0</v>
          </cell>
          <cell r="AC324" t="str">
            <v>6 x 1.25L</v>
          </cell>
          <cell r="AD324" t="str">
            <v>SHRINKWRAPPED</v>
          </cell>
          <cell r="AE324" t="str">
            <v>5449000315816</v>
          </cell>
          <cell r="AF324" t="str">
            <v>25.65 x 17.1 x 30.2</v>
          </cell>
          <cell r="AG324">
            <v>7.6139999999999999</v>
          </cell>
          <cell r="AH324">
            <v>7.8769999999999998</v>
          </cell>
          <cell r="AI324">
            <v>0</v>
          </cell>
          <cell r="AJ324">
            <v>28</v>
          </cell>
          <cell r="AK324">
            <v>4</v>
          </cell>
          <cell r="AL324">
            <v>112</v>
          </cell>
          <cell r="AM324">
            <v>1200</v>
          </cell>
          <cell r="AN324">
            <v>1028</v>
          </cell>
          <cell r="AO324">
            <v>1371</v>
          </cell>
          <cell r="AP324">
            <v>852.76800000000003</v>
          </cell>
          <cell r="AQ324">
            <v>913.67200000000003</v>
          </cell>
          <cell r="AR324">
            <v>1</v>
          </cell>
          <cell r="AS324">
            <v>0</v>
          </cell>
          <cell r="AT324" t="str">
            <v>CHEP</v>
          </cell>
          <cell r="AU324" t="str">
            <v>5449000682116</v>
          </cell>
          <cell r="AV324" t="str">
            <v/>
          </cell>
          <cell r="AW324" t="str">
            <v/>
          </cell>
          <cell r="AX324" t="str">
            <v>DUN</v>
          </cell>
          <cell r="AY324" t="str">
            <v>DON</v>
          </cell>
          <cell r="AZ324" t="str">
            <v/>
          </cell>
          <cell r="BA324" t="str">
            <v/>
          </cell>
          <cell r="BB324" t="str">
            <v/>
          </cell>
          <cell r="BC324" t="str">
            <v>Antwerp Repack (ANTW); Halle (HALL); Herrath (HERR); Le Village (VILL); Trianval (TRIA)</v>
          </cell>
          <cell r="BD324" t="str">
            <v/>
          </cell>
          <cell r="BE324" t="str">
            <v>BeLux</v>
          </cell>
          <cell r="BF324" t="str">
            <v/>
          </cell>
          <cell r="BG324" t="str">
            <v>PSS-19733</v>
          </cell>
          <cell r="BH324" t="str">
            <v>22021000</v>
          </cell>
          <cell r="BI324" t="str">
            <v>NL</v>
          </cell>
          <cell r="BJ324" t="str">
            <v/>
          </cell>
          <cell r="BK324" t="str">
            <v>ZD</v>
          </cell>
          <cell r="BL324" t="str">
            <v>56</v>
          </cell>
          <cell r="BM324">
            <v>3.5295E-2</v>
          </cell>
        </row>
        <row r="325">
          <cell r="A325">
            <v>640026</v>
          </cell>
          <cell r="B325" t="str">
            <v>2261</v>
          </cell>
          <cell r="C325" t="str">
            <v>FUZE TEA BLACK TEA PEACH HIBISCUS PET 1.25L X6</v>
          </cell>
          <cell r="D325" t="str">
            <v>FUZE TEA BLACK TEA PEACH HIBISCUS PET 1.25L X6</v>
          </cell>
          <cell r="E325" t="str">
            <v>Fuze tea</v>
          </cell>
          <cell r="F325" t="str">
            <v xml:space="preserve">Black Tea Peach Hibiscus </v>
          </cell>
          <cell r="G325" t="str">
            <v>PET</v>
          </cell>
          <cell r="H325" t="str">
            <v xml:space="preserve"> %</v>
          </cell>
          <cell r="I325" t="str">
            <v>6 x 1.25L</v>
          </cell>
          <cell r="J325" t="str">
            <v/>
          </cell>
          <cell r="K325">
            <v>6</v>
          </cell>
          <cell r="L325" t="str">
            <v>6% - 3%</v>
          </cell>
          <cell r="M325" t="str">
            <v>12</v>
          </cell>
          <cell r="N325" t="str">
            <v>M</v>
          </cell>
          <cell r="O325" t="str">
            <v>9</v>
          </cell>
          <cell r="P325">
            <v>1.25</v>
          </cell>
          <cell r="Q325" t="str">
            <v>5449000232304</v>
          </cell>
          <cell r="R325" t="str">
            <v>8.55 x 8.55 x 30.2</v>
          </cell>
          <cell r="S325">
            <v>1.2689999999999999</v>
          </cell>
          <cell r="T325">
            <v>1.31</v>
          </cell>
          <cell r="U325">
            <v>0</v>
          </cell>
          <cell r="V325" t="str">
            <v>6 x 1.25L</v>
          </cell>
          <cell r="W325" t="str">
            <v>SHRINK</v>
          </cell>
          <cell r="X325" t="str">
            <v>5449000232373</v>
          </cell>
          <cell r="Y325" t="str">
            <v>25.65 x 17.1 x 30.2</v>
          </cell>
          <cell r="Z325">
            <v>7.6139999999999999</v>
          </cell>
          <cell r="AA325">
            <v>7.8769999999999998</v>
          </cell>
          <cell r="AB325">
            <v>0</v>
          </cell>
          <cell r="AC325" t="str">
            <v>6 x 1.25L</v>
          </cell>
          <cell r="AD325" t="str">
            <v>SHRINKWRAPPED</v>
          </cell>
          <cell r="AE325" t="str">
            <v>5449000232373</v>
          </cell>
          <cell r="AF325" t="str">
            <v>25.65 x 17.1 x 30.2</v>
          </cell>
          <cell r="AG325">
            <v>7.6139999999999999</v>
          </cell>
          <cell r="AH325">
            <v>7.8769999999999998</v>
          </cell>
          <cell r="AI325">
            <v>0</v>
          </cell>
          <cell r="AJ325">
            <v>28</v>
          </cell>
          <cell r="AK325">
            <v>4</v>
          </cell>
          <cell r="AL325">
            <v>112</v>
          </cell>
          <cell r="AM325">
            <v>1200</v>
          </cell>
          <cell r="AN325">
            <v>1028</v>
          </cell>
          <cell r="AO325">
            <v>1371</v>
          </cell>
          <cell r="AP325">
            <v>852.76800000000003</v>
          </cell>
          <cell r="AQ325">
            <v>913.70600000000002</v>
          </cell>
          <cell r="AR325">
            <v>1</v>
          </cell>
          <cell r="AS325">
            <v>0</v>
          </cell>
          <cell r="AT325" t="str">
            <v>CHEP</v>
          </cell>
          <cell r="AU325" t="str">
            <v>5449000682109</v>
          </cell>
          <cell r="AV325" t="str">
            <v/>
          </cell>
          <cell r="AW325" t="str">
            <v/>
          </cell>
          <cell r="AX325" t="str">
            <v>DUN</v>
          </cell>
          <cell r="AY325" t="str">
            <v>DON</v>
          </cell>
          <cell r="AZ325" t="str">
            <v/>
          </cell>
          <cell r="BA325" t="str">
            <v/>
          </cell>
          <cell r="BB325" t="str">
            <v/>
          </cell>
          <cell r="BC325" t="str">
            <v>Antwerp Repack (ANTW); Halle (HALL); Herrath (HERR); Le Village (VILL)</v>
          </cell>
          <cell r="BD325" t="str">
            <v/>
          </cell>
          <cell r="BE325" t="str">
            <v>BeLux</v>
          </cell>
          <cell r="BF325" t="str">
            <v/>
          </cell>
          <cell r="BG325" t="str">
            <v>PSS-19733</v>
          </cell>
          <cell r="BH325" t="str">
            <v>22021000</v>
          </cell>
          <cell r="BI325" t="str">
            <v>NL</v>
          </cell>
          <cell r="BJ325" t="str">
            <v/>
          </cell>
          <cell r="BK325" t="str">
            <v>ZD</v>
          </cell>
          <cell r="BL325" t="str">
            <v>56</v>
          </cell>
          <cell r="BM325">
            <v>3.5295E-2</v>
          </cell>
        </row>
        <row r="326">
          <cell r="A326">
            <v>640036</v>
          </cell>
          <cell r="B326" t="str">
            <v>3784</v>
          </cell>
          <cell r="C326" t="str">
            <v>MINUTE MAID MULTIVITAMINEN PET 0.33L X24 INPUT</v>
          </cell>
          <cell r="D326" t="str">
            <v>MINUTE MAID MULTIVITAMINES PET 0.33L X24 INPUT</v>
          </cell>
          <cell r="E326" t="str">
            <v>Minute Maid</v>
          </cell>
          <cell r="F326" t="str">
            <v>Multivitamin</v>
          </cell>
          <cell r="G326" t="str">
            <v>PET</v>
          </cell>
          <cell r="H326" t="str">
            <v xml:space="preserve"> %</v>
          </cell>
          <cell r="I326" t="str">
            <v>24 x 0.33L</v>
          </cell>
          <cell r="J326" t="str">
            <v/>
          </cell>
          <cell r="K326">
            <v>24</v>
          </cell>
          <cell r="L326" t="str">
            <v>6% - 3%</v>
          </cell>
          <cell r="M326" t="str">
            <v>9</v>
          </cell>
          <cell r="N326" t="str">
            <v>M</v>
          </cell>
          <cell r="O326" t="str">
            <v>10</v>
          </cell>
          <cell r="P326">
            <v>0.33</v>
          </cell>
          <cell r="Q326" t="str">
            <v>90338915</v>
          </cell>
          <cell r="R326" t="str">
            <v>5.7 x 5.7 x 18.35</v>
          </cell>
          <cell r="S326">
            <v>0.34399999999999997</v>
          </cell>
          <cell r="T326">
            <v>0.36799999999999999</v>
          </cell>
          <cell r="U326">
            <v>0</v>
          </cell>
          <cell r="V326" t="str">
            <v>1 x 0.33L</v>
          </cell>
          <cell r="W326" t="str">
            <v>PET</v>
          </cell>
          <cell r="X326" t="str">
            <v>90338915</v>
          </cell>
          <cell r="Y326" t="str">
            <v>5.7 x 5.7 x 18.35</v>
          </cell>
          <cell r="Z326">
            <v>0.34399999999999997</v>
          </cell>
          <cell r="AA326">
            <v>0.36799999999999999</v>
          </cell>
          <cell r="AB326">
            <v>0</v>
          </cell>
          <cell r="AC326" t="str">
            <v>24 x 0.33L</v>
          </cell>
          <cell r="AD326" t="str">
            <v>SHRINKWRAPPED</v>
          </cell>
          <cell r="AE326" t="str">
            <v>5449000316264</v>
          </cell>
          <cell r="AF326" t="str">
            <v>34.4 x 22.9 x 18.4</v>
          </cell>
          <cell r="AG326">
            <v>8.2620000000000005</v>
          </cell>
          <cell r="AH326">
            <v>8.8629999999999995</v>
          </cell>
          <cell r="AI326">
            <v>0</v>
          </cell>
          <cell r="AJ326">
            <v>15</v>
          </cell>
          <cell r="AK326">
            <v>8</v>
          </cell>
          <cell r="AL326">
            <v>120</v>
          </cell>
          <cell r="AM326">
            <v>1200</v>
          </cell>
          <cell r="AN326">
            <v>1032</v>
          </cell>
          <cell r="AO326">
            <v>1648</v>
          </cell>
          <cell r="AP326">
            <v>991.44</v>
          </cell>
          <cell r="AQ326">
            <v>1096.4369999999999</v>
          </cell>
          <cell r="AR326">
            <v>1</v>
          </cell>
          <cell r="AS326">
            <v>0</v>
          </cell>
          <cell r="AT326" t="str">
            <v>CHEP</v>
          </cell>
          <cell r="AU326" t="str">
            <v>5449000721310</v>
          </cell>
          <cell r="AV326" t="str">
            <v/>
          </cell>
          <cell r="AW326" t="str">
            <v/>
          </cell>
          <cell r="AX326" t="str">
            <v/>
          </cell>
          <cell r="AY326" t="str">
            <v/>
          </cell>
          <cell r="AZ326" t="str">
            <v/>
          </cell>
          <cell r="BA326" t="str">
            <v/>
          </cell>
          <cell r="BB326" t="str">
            <v/>
          </cell>
          <cell r="BC326" t="str">
            <v>Herrath (HERR)</v>
          </cell>
          <cell r="BD326" t="str">
            <v/>
          </cell>
          <cell r="BE326" t="str">
            <v>BeLux</v>
          </cell>
          <cell r="BF326" t="str">
            <v/>
          </cell>
          <cell r="BG326" t="str">
            <v>PSS-16911</v>
          </cell>
          <cell r="BH326" t="str">
            <v>22029919</v>
          </cell>
          <cell r="BI326" t="str">
            <v>DE</v>
          </cell>
          <cell r="BJ326" t="str">
            <v/>
          </cell>
          <cell r="BK326" t="str">
            <v>ZD</v>
          </cell>
          <cell r="BL326" t="str">
            <v>56</v>
          </cell>
          <cell r="BM326">
            <v>2.172E-2</v>
          </cell>
        </row>
        <row r="327">
          <cell r="A327">
            <v>640055</v>
          </cell>
          <cell r="B327" t="str">
            <v>6284</v>
          </cell>
          <cell r="C327" t="str">
            <v>CHAÏ LATTE BAG 1.00L X1</v>
          </cell>
          <cell r="D327" t="str">
            <v>CHAÏ LATTE BAG 1.00L X1</v>
          </cell>
          <cell r="E327" t="str">
            <v>Caprimo Tea</v>
          </cell>
          <cell r="F327" t="str">
            <v/>
          </cell>
          <cell r="G327" t="str">
            <v>BAG</v>
          </cell>
          <cell r="H327" t="str">
            <v xml:space="preserve"> %</v>
          </cell>
          <cell r="I327" t="str">
            <v>1 x 1KG</v>
          </cell>
          <cell r="J327" t="str">
            <v/>
          </cell>
          <cell r="K327">
            <v>1</v>
          </cell>
          <cell r="L327" t="str">
            <v>6% - 3%</v>
          </cell>
          <cell r="M327" t="str">
            <v>540</v>
          </cell>
          <cell r="N327" t="str">
            <v>D</v>
          </cell>
          <cell r="O327" t="str">
            <v>0</v>
          </cell>
          <cell r="P327" t="str">
            <v>1KG</v>
          </cell>
          <cell r="Q327" t="str">
            <v>7350022392731</v>
          </cell>
          <cell r="R327" t="str">
            <v>9 x 7 x 24</v>
          </cell>
          <cell r="S327">
            <v>1</v>
          </cell>
          <cell r="T327">
            <v>1.01</v>
          </cell>
          <cell r="U327">
            <v>0</v>
          </cell>
          <cell r="V327" t="str">
            <v>1 x 1KG</v>
          </cell>
          <cell r="W327" t="str">
            <v>PLASTIC BAG</v>
          </cell>
          <cell r="X327" t="str">
            <v>7350022392731</v>
          </cell>
          <cell r="Y327" t="str">
            <v>9 x 7 x 24</v>
          </cell>
          <cell r="Z327">
            <v>1</v>
          </cell>
          <cell r="AA327">
            <v>1.01</v>
          </cell>
          <cell r="AB327">
            <v>0</v>
          </cell>
          <cell r="AC327" t="str">
            <v>10 x 1KG</v>
          </cell>
          <cell r="AD327" t="str">
            <v>CARDBOARD</v>
          </cell>
          <cell r="AE327" t="str">
            <v/>
          </cell>
          <cell r="AF327" t="str">
            <v>9 x 7 x 24</v>
          </cell>
          <cell r="AG327">
            <v>1</v>
          </cell>
          <cell r="AH327">
            <v>1.01</v>
          </cell>
          <cell r="AI327">
            <v>0</v>
          </cell>
          <cell r="AJ327">
            <v>120</v>
          </cell>
          <cell r="AK327">
            <v>6</v>
          </cell>
          <cell r="AL327">
            <v>720</v>
          </cell>
          <cell r="AM327">
            <v>1200</v>
          </cell>
          <cell r="AN327">
            <v>800</v>
          </cell>
          <cell r="AO327">
            <v>1600</v>
          </cell>
          <cell r="AP327">
            <v>720</v>
          </cell>
          <cell r="AQ327">
            <v>772.37</v>
          </cell>
          <cell r="AR327">
            <v>1</v>
          </cell>
          <cell r="AS327">
            <v>0</v>
          </cell>
          <cell r="AT327" t="str">
            <v xml:space="preserve">EURO White </v>
          </cell>
          <cell r="AU327" t="str">
            <v>3383260015913</v>
          </cell>
          <cell r="AV327" t="str">
            <v/>
          </cell>
          <cell r="AW327" t="str">
            <v/>
          </cell>
          <cell r="AX327" t="str">
            <v/>
          </cell>
          <cell r="AY327" t="str">
            <v/>
          </cell>
          <cell r="AZ327" t="str">
            <v/>
          </cell>
          <cell r="BA327" t="str">
            <v/>
          </cell>
          <cell r="BB327" t="str">
            <v/>
          </cell>
          <cell r="BC327" t="str">
            <v>Barry Callebaut (BARR)</v>
          </cell>
          <cell r="BD327" t="str">
            <v/>
          </cell>
          <cell r="BE327" t="str">
            <v>BeLux</v>
          </cell>
          <cell r="BF327" t="str">
            <v/>
          </cell>
          <cell r="BG327" t="str">
            <v>PSS-19709</v>
          </cell>
          <cell r="BH327" t="str">
            <v>21012098</v>
          </cell>
          <cell r="BI327" t="str">
            <v>SE</v>
          </cell>
          <cell r="BJ327" t="str">
            <v/>
          </cell>
          <cell r="BK327" t="str">
            <v>ZD</v>
          </cell>
          <cell r="BL327" t="str">
            <v>56</v>
          </cell>
          <cell r="BM327" t="str">
            <v/>
          </cell>
        </row>
        <row r="328">
          <cell r="A328">
            <v>640056</v>
          </cell>
          <cell r="B328" t="str">
            <v>6285</v>
          </cell>
          <cell r="C328" t="str">
            <v>GARDEN SERIES TEA SUNNY GREEN LEMON 25TEABAGS BOX 50G X1</v>
          </cell>
          <cell r="D328" t="str">
            <v>GARDEN SERIES TEA SUNNY GREEN LEMON 25TEABAGS BOX 50G X1</v>
          </cell>
          <cell r="E328" t="str">
            <v>Garden Series Tea</v>
          </cell>
          <cell r="F328" t="str">
            <v>Green Lemon</v>
          </cell>
          <cell r="G328" t="str">
            <v>BOX</v>
          </cell>
          <cell r="H328" t="str">
            <v xml:space="preserve"> %</v>
          </cell>
          <cell r="I328" t="str">
            <v>1 x 50G</v>
          </cell>
          <cell r="J328" t="str">
            <v/>
          </cell>
          <cell r="K328">
            <v>1</v>
          </cell>
          <cell r="L328" t="str">
            <v>6% - 3%</v>
          </cell>
          <cell r="M328" t="str">
            <v>730</v>
          </cell>
          <cell r="N328" t="str">
            <v>D</v>
          </cell>
          <cell r="O328" t="str">
            <v>0</v>
          </cell>
          <cell r="P328" t="str">
            <v>50G</v>
          </cell>
          <cell r="Q328" t="str">
            <v>8718444696766</v>
          </cell>
          <cell r="R328" t="str">
            <v>15 x 6.5 x 8</v>
          </cell>
          <cell r="S328">
            <v>0.05</v>
          </cell>
          <cell r="T328">
            <v>5.0999999999999997E-2</v>
          </cell>
          <cell r="U328">
            <v>0</v>
          </cell>
          <cell r="V328" t="str">
            <v>1 x 50G</v>
          </cell>
          <cell r="W328" t="str">
            <v>BOX</v>
          </cell>
          <cell r="X328" t="str">
            <v>8718444696766</v>
          </cell>
          <cell r="Y328" t="str">
            <v>15 x 6.5 x 8</v>
          </cell>
          <cell r="Z328">
            <v>0.05</v>
          </cell>
          <cell r="AA328">
            <v>5.0999999999999997E-2</v>
          </cell>
          <cell r="AB328">
            <v>0</v>
          </cell>
          <cell r="AC328" t="str">
            <v>24 x 50G</v>
          </cell>
          <cell r="AD328" t="str">
            <v>CARDBOARD</v>
          </cell>
          <cell r="AE328" t="str">
            <v/>
          </cell>
          <cell r="AF328" t="str">
            <v>15 x 6.5 x 8</v>
          </cell>
          <cell r="AG328">
            <v>0.05</v>
          </cell>
          <cell r="AH328">
            <v>5.0999999999999997E-2</v>
          </cell>
          <cell r="AI328">
            <v>0</v>
          </cell>
          <cell r="AJ328">
            <v>144</v>
          </cell>
          <cell r="AK328">
            <v>12</v>
          </cell>
          <cell r="AL328">
            <v>1728</v>
          </cell>
          <cell r="AM328">
            <v>1200</v>
          </cell>
          <cell r="AN328">
            <v>800</v>
          </cell>
          <cell r="AO328">
            <v>2250</v>
          </cell>
          <cell r="AP328">
            <v>86.4</v>
          </cell>
          <cell r="AQ328">
            <v>233.8</v>
          </cell>
          <cell r="AR328">
            <v>1</v>
          </cell>
          <cell r="AS328">
            <v>0</v>
          </cell>
          <cell r="AT328" t="str">
            <v xml:space="preserve">EURO White </v>
          </cell>
          <cell r="AU328" t="str">
            <v>3383260013261</v>
          </cell>
          <cell r="AV328" t="str">
            <v/>
          </cell>
          <cell r="AW328" t="str">
            <v/>
          </cell>
          <cell r="AX328" t="str">
            <v/>
          </cell>
          <cell r="AY328" t="str">
            <v/>
          </cell>
          <cell r="AZ328" t="str">
            <v/>
          </cell>
          <cell r="BA328" t="str">
            <v/>
          </cell>
          <cell r="BB328" t="str">
            <v/>
          </cell>
          <cell r="BC328" t="str">
            <v>Kahls (KAHL)</v>
          </cell>
          <cell r="BD328" t="str">
            <v/>
          </cell>
          <cell r="BE328" t="str">
            <v>BeLux</v>
          </cell>
          <cell r="BF328" t="str">
            <v/>
          </cell>
          <cell r="BG328" t="str">
            <v>PSS-19231</v>
          </cell>
          <cell r="BH328" t="str">
            <v>09021000</v>
          </cell>
          <cell r="BI328" t="str">
            <v>NL</v>
          </cell>
          <cell r="BJ328" t="str">
            <v/>
          </cell>
          <cell r="BK328" t="str">
            <v>ZD</v>
          </cell>
          <cell r="BL328" t="str">
            <v>56</v>
          </cell>
          <cell r="BM328" t="str">
            <v/>
          </cell>
        </row>
        <row r="329">
          <cell r="A329">
            <v>640058</v>
          </cell>
          <cell r="B329" t="str">
            <v>6286</v>
          </cell>
          <cell r="C329" t="str">
            <v>GARDEN SERIES TEA SPICY MOROCCAN MINT 25TEABAGS BOX 50G X1</v>
          </cell>
          <cell r="D329" t="str">
            <v>GARDEN SERIES TEA SPICY MOROCCAN MINT 25TEABAGS BOX 50G X1</v>
          </cell>
          <cell r="E329" t="str">
            <v>Garden Series Tea</v>
          </cell>
          <cell r="F329" t="str">
            <v>Moroccan Mint</v>
          </cell>
          <cell r="G329" t="str">
            <v>BOX</v>
          </cell>
          <cell r="H329" t="str">
            <v xml:space="preserve"> %</v>
          </cell>
          <cell r="I329" t="str">
            <v>1 x 50G</v>
          </cell>
          <cell r="J329" t="str">
            <v/>
          </cell>
          <cell r="K329">
            <v>1</v>
          </cell>
          <cell r="L329" t="str">
            <v>6% - 3%</v>
          </cell>
          <cell r="M329" t="str">
            <v>730</v>
          </cell>
          <cell r="N329" t="str">
            <v>D</v>
          </cell>
          <cell r="O329" t="str">
            <v>0</v>
          </cell>
          <cell r="P329" t="str">
            <v>50G</v>
          </cell>
          <cell r="Q329" t="str">
            <v>8718444696704</v>
          </cell>
          <cell r="R329" t="str">
            <v>15 x 6.5 x 8</v>
          </cell>
          <cell r="S329">
            <v>0.05</v>
          </cell>
          <cell r="T329">
            <v>5.0999999999999997E-2</v>
          </cell>
          <cell r="U329">
            <v>0</v>
          </cell>
          <cell r="V329" t="str">
            <v>1 x 50G</v>
          </cell>
          <cell r="W329" t="str">
            <v>BOX</v>
          </cell>
          <cell r="X329" t="str">
            <v>8718444696704</v>
          </cell>
          <cell r="Y329" t="str">
            <v>15 x 6.5 x 8</v>
          </cell>
          <cell r="Z329">
            <v>0.05</v>
          </cell>
          <cell r="AA329">
            <v>5.0999999999999997E-2</v>
          </cell>
          <cell r="AB329">
            <v>0</v>
          </cell>
          <cell r="AC329" t="str">
            <v>24 x 50G</v>
          </cell>
          <cell r="AD329" t="str">
            <v>CARDBOARD</v>
          </cell>
          <cell r="AE329" t="str">
            <v/>
          </cell>
          <cell r="AF329" t="str">
            <v>15 x 6.5 x 8</v>
          </cell>
          <cell r="AG329">
            <v>0.05</v>
          </cell>
          <cell r="AH329">
            <v>5.0999999999999997E-2</v>
          </cell>
          <cell r="AI329">
            <v>0</v>
          </cell>
          <cell r="AJ329">
            <v>144</v>
          </cell>
          <cell r="AK329">
            <v>12</v>
          </cell>
          <cell r="AL329">
            <v>1728</v>
          </cell>
          <cell r="AM329">
            <v>1200</v>
          </cell>
          <cell r="AN329">
            <v>800</v>
          </cell>
          <cell r="AO329">
            <v>2250</v>
          </cell>
          <cell r="AP329">
            <v>86.4</v>
          </cell>
          <cell r="AQ329">
            <v>233.8</v>
          </cell>
          <cell r="AR329">
            <v>1</v>
          </cell>
          <cell r="AS329">
            <v>0</v>
          </cell>
          <cell r="AT329" t="str">
            <v xml:space="preserve">EURO White </v>
          </cell>
          <cell r="AU329" t="str">
            <v>3383260013278</v>
          </cell>
          <cell r="AV329" t="str">
            <v/>
          </cell>
          <cell r="AW329" t="str">
            <v/>
          </cell>
          <cell r="AX329" t="str">
            <v/>
          </cell>
          <cell r="AY329" t="str">
            <v/>
          </cell>
          <cell r="AZ329" t="str">
            <v/>
          </cell>
          <cell r="BA329" t="str">
            <v/>
          </cell>
          <cell r="BB329" t="str">
            <v/>
          </cell>
          <cell r="BC329" t="str">
            <v>Kahls (KAHL)</v>
          </cell>
          <cell r="BD329" t="str">
            <v/>
          </cell>
          <cell r="BE329" t="str">
            <v>BeLux</v>
          </cell>
          <cell r="BF329" t="str">
            <v/>
          </cell>
          <cell r="BG329" t="str">
            <v>PSS-19231</v>
          </cell>
          <cell r="BH329" t="str">
            <v>09023000</v>
          </cell>
          <cell r="BI329" t="str">
            <v>NL</v>
          </cell>
          <cell r="BJ329" t="str">
            <v/>
          </cell>
          <cell r="BK329" t="str">
            <v>ZD</v>
          </cell>
          <cell r="BL329" t="str">
            <v>56</v>
          </cell>
          <cell r="BM329" t="str">
            <v/>
          </cell>
        </row>
        <row r="330">
          <cell r="A330">
            <v>640059</v>
          </cell>
          <cell r="B330" t="str">
            <v>6287</v>
          </cell>
          <cell r="C330" t="str">
            <v>GARDEN SERIES TEA EARL GREY TWIST 25TEABAGS BOX 50G X1</v>
          </cell>
          <cell r="D330" t="str">
            <v>GARDEN SERIES TEA EARL GREY TWIST 25TEABAGS BOX 50G X1</v>
          </cell>
          <cell r="E330" t="str">
            <v>Garden Series Tea</v>
          </cell>
          <cell r="F330" t="str">
            <v>Earl Grey Twist</v>
          </cell>
          <cell r="G330" t="str">
            <v>BOX</v>
          </cell>
          <cell r="H330" t="str">
            <v xml:space="preserve"> %</v>
          </cell>
          <cell r="I330" t="str">
            <v>1 x 50G</v>
          </cell>
          <cell r="J330" t="str">
            <v/>
          </cell>
          <cell r="K330">
            <v>1</v>
          </cell>
          <cell r="L330" t="str">
            <v>6% - 3%</v>
          </cell>
          <cell r="M330" t="str">
            <v>730</v>
          </cell>
          <cell r="N330" t="str">
            <v>D</v>
          </cell>
          <cell r="O330" t="str">
            <v>0</v>
          </cell>
          <cell r="P330" t="str">
            <v>50G</v>
          </cell>
          <cell r="Q330" t="str">
            <v>8718444696643</v>
          </cell>
          <cell r="R330" t="str">
            <v>15 x 6.5 x 8</v>
          </cell>
          <cell r="S330">
            <v>0.05</v>
          </cell>
          <cell r="T330">
            <v>5.0999999999999997E-2</v>
          </cell>
          <cell r="U330">
            <v>0</v>
          </cell>
          <cell r="V330" t="str">
            <v>1 x 50G</v>
          </cell>
          <cell r="W330" t="str">
            <v>BOX</v>
          </cell>
          <cell r="X330" t="str">
            <v>8718444696643</v>
          </cell>
          <cell r="Y330" t="str">
            <v>15 x 6.5 x 8</v>
          </cell>
          <cell r="Z330">
            <v>0.05</v>
          </cell>
          <cell r="AA330">
            <v>5.0999999999999997E-2</v>
          </cell>
          <cell r="AB330">
            <v>0</v>
          </cell>
          <cell r="AC330" t="str">
            <v>24 x 50G</v>
          </cell>
          <cell r="AD330" t="str">
            <v>CARDBOARD</v>
          </cell>
          <cell r="AE330" t="str">
            <v/>
          </cell>
          <cell r="AF330" t="str">
            <v>15 x 6.5 x 8</v>
          </cell>
          <cell r="AG330">
            <v>0.05</v>
          </cell>
          <cell r="AH330">
            <v>5.0999999999999997E-2</v>
          </cell>
          <cell r="AI330">
            <v>0</v>
          </cell>
          <cell r="AJ330">
            <v>144</v>
          </cell>
          <cell r="AK330">
            <v>12</v>
          </cell>
          <cell r="AL330">
            <v>1728</v>
          </cell>
          <cell r="AM330">
            <v>1200</v>
          </cell>
          <cell r="AN330">
            <v>800</v>
          </cell>
          <cell r="AO330">
            <v>2250</v>
          </cell>
          <cell r="AP330">
            <v>86.4</v>
          </cell>
          <cell r="AQ330">
            <v>233.8</v>
          </cell>
          <cell r="AR330">
            <v>1</v>
          </cell>
          <cell r="AS330">
            <v>0</v>
          </cell>
          <cell r="AT330" t="str">
            <v xml:space="preserve">EURO White </v>
          </cell>
          <cell r="AU330" t="str">
            <v>3383260013285</v>
          </cell>
          <cell r="AV330" t="str">
            <v/>
          </cell>
          <cell r="AW330" t="str">
            <v/>
          </cell>
          <cell r="AX330" t="str">
            <v/>
          </cell>
          <cell r="AY330" t="str">
            <v/>
          </cell>
          <cell r="AZ330" t="str">
            <v/>
          </cell>
          <cell r="BA330" t="str">
            <v/>
          </cell>
          <cell r="BB330" t="str">
            <v/>
          </cell>
          <cell r="BC330" t="str">
            <v>Kahls (KAHL)</v>
          </cell>
          <cell r="BD330" t="str">
            <v/>
          </cell>
          <cell r="BE330" t="str">
            <v>BeLux</v>
          </cell>
          <cell r="BF330" t="str">
            <v/>
          </cell>
          <cell r="BG330" t="str">
            <v>PSS-19231</v>
          </cell>
          <cell r="BH330" t="str">
            <v>09023000</v>
          </cell>
          <cell r="BI330" t="str">
            <v>NL</v>
          </cell>
          <cell r="BJ330" t="str">
            <v/>
          </cell>
          <cell r="BK330" t="str">
            <v>ZD</v>
          </cell>
          <cell r="BL330" t="str">
            <v>56</v>
          </cell>
          <cell r="BM330" t="str">
            <v/>
          </cell>
        </row>
        <row r="331">
          <cell r="A331">
            <v>640066</v>
          </cell>
          <cell r="B331" t="str">
            <v>3789</v>
          </cell>
          <cell r="C331" t="str">
            <v>ROSPORT SUNNY GINGER LEMON PET 0.50L X6</v>
          </cell>
          <cell r="D331" t="str">
            <v>ROSPORT SUNNY GINGER LEMON PET 0.50L X6</v>
          </cell>
          <cell r="E331" t="str">
            <v>Rosport</v>
          </cell>
          <cell r="F331" t="str">
            <v>Sunny Ginger Lemon</v>
          </cell>
          <cell r="G331" t="str">
            <v>PET</v>
          </cell>
          <cell r="H331" t="str">
            <v xml:space="preserve"> %</v>
          </cell>
          <cell r="I331" t="str">
            <v>6 x 0.5L</v>
          </cell>
          <cell r="J331" t="str">
            <v/>
          </cell>
          <cell r="K331">
            <v>6</v>
          </cell>
          <cell r="L331" t="str">
            <v>6% - 3%</v>
          </cell>
          <cell r="M331" t="str">
            <v>12</v>
          </cell>
          <cell r="N331" t="str">
            <v>M*</v>
          </cell>
          <cell r="O331" t="str">
            <v>0</v>
          </cell>
          <cell r="P331">
            <v>0.5</v>
          </cell>
          <cell r="Q331" t="str">
            <v>5450038660557</v>
          </cell>
          <cell r="R331" t="str">
            <v>6.55 x 6.55 x 21.5</v>
          </cell>
          <cell r="S331">
            <v>0.5</v>
          </cell>
          <cell r="T331">
            <v>0.52400000000000002</v>
          </cell>
          <cell r="U331">
            <v>0</v>
          </cell>
          <cell r="V331" t="str">
            <v>6 x 0.5L</v>
          </cell>
          <cell r="W331" t="str">
            <v>SHRINK</v>
          </cell>
          <cell r="X331" t="str">
            <v>5450038660656</v>
          </cell>
          <cell r="Y331" t="str">
            <v>19.65 x 13.1 x 21.5</v>
          </cell>
          <cell r="Z331">
            <v>3</v>
          </cell>
          <cell r="AA331">
            <v>3.1539999999999999</v>
          </cell>
          <cell r="AB331">
            <v>0</v>
          </cell>
          <cell r="AC331" t="str">
            <v>6 x 0.5L</v>
          </cell>
          <cell r="AD331" t="str">
            <v>SHRINKWRAPPED</v>
          </cell>
          <cell r="AE331" t="str">
            <v>5450038660656</v>
          </cell>
          <cell r="AF331" t="str">
            <v>19.65 x 13.1 x 21.5</v>
          </cell>
          <cell r="AG331">
            <v>3</v>
          </cell>
          <cell r="AH331">
            <v>3.1539999999999999</v>
          </cell>
          <cell r="AI331">
            <v>0</v>
          </cell>
          <cell r="AJ331">
            <v>36</v>
          </cell>
          <cell r="AK331">
            <v>6</v>
          </cell>
          <cell r="AL331">
            <v>216</v>
          </cell>
          <cell r="AM331">
            <v>1200</v>
          </cell>
          <cell r="AN331">
            <v>800</v>
          </cell>
          <cell r="AO331">
            <v>1435</v>
          </cell>
          <cell r="AP331">
            <v>648</v>
          </cell>
          <cell r="AQ331">
            <v>706.68200000000002</v>
          </cell>
          <cell r="AR331">
            <v>1</v>
          </cell>
          <cell r="AS331">
            <v>0</v>
          </cell>
          <cell r="AT331" t="str">
            <v>EURO CHEP</v>
          </cell>
          <cell r="AU331" t="str">
            <v>5450038668553</v>
          </cell>
          <cell r="AV331" t="str">
            <v/>
          </cell>
          <cell r="AW331" t="str">
            <v/>
          </cell>
          <cell r="AX331" t="str">
            <v/>
          </cell>
          <cell r="AY331" t="str">
            <v/>
          </cell>
          <cell r="AZ331" t="str">
            <v/>
          </cell>
          <cell r="BA331" t="str">
            <v/>
          </cell>
          <cell r="BB331" t="str">
            <v/>
          </cell>
          <cell r="BC331" t="str">
            <v/>
          </cell>
          <cell r="BD331" t="str">
            <v/>
          </cell>
          <cell r="BE331" t="str">
            <v>Luxembourg</v>
          </cell>
          <cell r="BF331" t="str">
            <v>DF26131BE</v>
          </cell>
          <cell r="BG331" t="str">
            <v>PSS-18678</v>
          </cell>
          <cell r="BH331" t="str">
            <v>22021000</v>
          </cell>
          <cell r="BI331" t="str">
            <v>BE</v>
          </cell>
          <cell r="BJ331" t="str">
            <v/>
          </cell>
          <cell r="BK331" t="str">
            <v>ZD</v>
          </cell>
          <cell r="BL331" t="str">
            <v>56</v>
          </cell>
          <cell r="BM331">
            <v>2.1115500000000002E-2</v>
          </cell>
        </row>
        <row r="332">
          <cell r="A332">
            <v>640106</v>
          </cell>
          <cell r="B332" t="str">
            <v>6295</v>
          </cell>
          <cell r="C332" t="str">
            <v>TOMATO SOUP INSTANT BAG 1KG X1</v>
          </cell>
          <cell r="D332" t="str">
            <v>TOMATO SOUP INSTANT BAG 1KG X1</v>
          </cell>
          <cell r="E332" t="str">
            <v>Maggi Tomato</v>
          </cell>
          <cell r="F332" t="str">
            <v/>
          </cell>
          <cell r="G332" t="str">
            <v>BAG</v>
          </cell>
          <cell r="H332" t="str">
            <v xml:space="preserve"> %</v>
          </cell>
          <cell r="I332" t="str">
            <v>1 x 1KG</v>
          </cell>
          <cell r="J332" t="str">
            <v/>
          </cell>
          <cell r="K332">
            <v>1</v>
          </cell>
          <cell r="L332" t="str">
            <v>6% - 3%</v>
          </cell>
          <cell r="M332" t="str">
            <v>528</v>
          </cell>
          <cell r="N332" t="str">
            <v>D</v>
          </cell>
          <cell r="O332" t="str">
            <v>0</v>
          </cell>
          <cell r="P332" t="str">
            <v>1KG</v>
          </cell>
          <cell r="Q332" t="str">
            <v>8715000035717</v>
          </cell>
          <cell r="R332" t="str">
            <v>13 x 7 x 24</v>
          </cell>
          <cell r="S332">
            <v>1</v>
          </cell>
          <cell r="T332">
            <v>1.01</v>
          </cell>
          <cell r="U332">
            <v>0</v>
          </cell>
          <cell r="V332" t="str">
            <v>1 x 1KG</v>
          </cell>
          <cell r="W332" t="str">
            <v>PLASTIC BAG</v>
          </cell>
          <cell r="X332" t="str">
            <v>8715000035717</v>
          </cell>
          <cell r="Y332" t="str">
            <v>13 x 7 x 24</v>
          </cell>
          <cell r="Z332">
            <v>1</v>
          </cell>
          <cell r="AA332">
            <v>1.01</v>
          </cell>
          <cell r="AB332">
            <v>0</v>
          </cell>
          <cell r="AC332" t="str">
            <v>1 x 1KG</v>
          </cell>
          <cell r="AD332" t="str">
            <v>CARDBOARD</v>
          </cell>
          <cell r="AE332" t="str">
            <v/>
          </cell>
          <cell r="AF332" t="str">
            <v>13 x 7 x 24</v>
          </cell>
          <cell r="AG332">
            <v>1</v>
          </cell>
          <cell r="AH332">
            <v>1.01</v>
          </cell>
          <cell r="AI332">
            <v>0</v>
          </cell>
          <cell r="AJ332">
            <v>120</v>
          </cell>
          <cell r="AK332">
            <v>3</v>
          </cell>
          <cell r="AL332">
            <v>360</v>
          </cell>
          <cell r="AM332">
            <v>1200</v>
          </cell>
          <cell r="AN332">
            <v>800</v>
          </cell>
          <cell r="AO332">
            <v>921</v>
          </cell>
          <cell r="AP332">
            <v>360</v>
          </cell>
          <cell r="AQ332">
            <v>415.01</v>
          </cell>
          <cell r="AR332">
            <v>1</v>
          </cell>
          <cell r="AS332">
            <v>0</v>
          </cell>
          <cell r="AT332" t="str">
            <v xml:space="preserve">EURO White </v>
          </cell>
          <cell r="AU332" t="str">
            <v>3383260003729</v>
          </cell>
          <cell r="AV332" t="str">
            <v/>
          </cell>
          <cell r="AW332" t="str">
            <v/>
          </cell>
          <cell r="AX332" t="str">
            <v/>
          </cell>
          <cell r="AY332" t="str">
            <v/>
          </cell>
          <cell r="AZ332" t="str">
            <v/>
          </cell>
          <cell r="BA332" t="str">
            <v/>
          </cell>
          <cell r="BB332" t="str">
            <v/>
          </cell>
          <cell r="BC332" t="str">
            <v>Nestlé Belgilux SA (NBEL)</v>
          </cell>
          <cell r="BD332" t="str">
            <v/>
          </cell>
          <cell r="BE332" t="str">
            <v>BeLux</v>
          </cell>
          <cell r="BF332" t="str">
            <v/>
          </cell>
          <cell r="BG332" t="str">
            <v>PSS-19716</v>
          </cell>
          <cell r="BH332" t="str">
            <v>21041000</v>
          </cell>
          <cell r="BI332" t="str">
            <v>BE</v>
          </cell>
          <cell r="BJ332" t="str">
            <v/>
          </cell>
          <cell r="BK332" t="str">
            <v>ZD</v>
          </cell>
          <cell r="BL332" t="str">
            <v>56</v>
          </cell>
          <cell r="BM332" t="str">
            <v/>
          </cell>
        </row>
        <row r="333">
          <cell r="A333">
            <v>640107</v>
          </cell>
          <cell r="B333" t="str">
            <v>3733</v>
          </cell>
          <cell r="C333" t="str">
            <v>NALU BLIK 0.33L 4X6 SLEEK</v>
          </cell>
          <cell r="D333" t="str">
            <v>NALU BOITE 0.33L 4X6 SLEEK</v>
          </cell>
          <cell r="E333" t="str">
            <v>Nalu</v>
          </cell>
          <cell r="F333" t="str">
            <v/>
          </cell>
          <cell r="G333" t="str">
            <v>SLEEKCAN</v>
          </cell>
          <cell r="H333" t="str">
            <v xml:space="preserve"> %</v>
          </cell>
          <cell r="I333" t="str">
            <v>4 x 6 x 0.33L</v>
          </cell>
          <cell r="J333" t="str">
            <v/>
          </cell>
          <cell r="K333">
            <v>24</v>
          </cell>
          <cell r="L333" t="str">
            <v>6% - 3%</v>
          </cell>
          <cell r="M333" t="str">
            <v>12</v>
          </cell>
          <cell r="N333" t="str">
            <v>M</v>
          </cell>
          <cell r="O333" t="str">
            <v>0</v>
          </cell>
          <cell r="P333">
            <v>0.33</v>
          </cell>
          <cell r="Q333" t="str">
            <v>5060895746457</v>
          </cell>
          <cell r="R333" t="str">
            <v>5.8 x 5.8 x 14.55</v>
          </cell>
          <cell r="S333">
            <v>0.33600000000000002</v>
          </cell>
          <cell r="T333">
            <v>0.34799999999999998</v>
          </cell>
          <cell r="U333">
            <v>0</v>
          </cell>
          <cell r="V333" t="str">
            <v>6 x 0.33L</v>
          </cell>
          <cell r="W333" t="str">
            <v>SHRINK</v>
          </cell>
          <cell r="X333" t="str">
            <v>5060895746464</v>
          </cell>
          <cell r="Y333" t="str">
            <v>17.55 x 11.7 x 14.55</v>
          </cell>
          <cell r="Z333">
            <v>2.0129999999999999</v>
          </cell>
          <cell r="AA333">
            <v>2.0920000000000001</v>
          </cell>
          <cell r="AB333">
            <v>0</v>
          </cell>
          <cell r="AC333" t="str">
            <v>4 x 6 x 0.33L</v>
          </cell>
          <cell r="AD333" t="str">
            <v>TRAY WITHOUT SHRINK</v>
          </cell>
          <cell r="AE333" t="str">
            <v>5060895746471</v>
          </cell>
          <cell r="AF333" t="str">
            <v>35.8 x 23.7 x 14.75</v>
          </cell>
          <cell r="AG333">
            <v>8.0519999999999996</v>
          </cell>
          <cell r="AH333">
            <v>8.4309999999999992</v>
          </cell>
          <cell r="AI333">
            <v>0</v>
          </cell>
          <cell r="AJ333">
            <v>13</v>
          </cell>
          <cell r="AK333">
            <v>10</v>
          </cell>
          <cell r="AL333">
            <v>130</v>
          </cell>
          <cell r="AM333">
            <v>1200</v>
          </cell>
          <cell r="AN333">
            <v>1000</v>
          </cell>
          <cell r="AO333">
            <v>1638</v>
          </cell>
          <cell r="AP333">
            <v>1046.76</v>
          </cell>
          <cell r="AQ333">
            <v>1126.404</v>
          </cell>
          <cell r="AR333">
            <v>3</v>
          </cell>
          <cell r="AS333">
            <v>0</v>
          </cell>
          <cell r="AT333" t="str">
            <v>CHEP</v>
          </cell>
          <cell r="AU333" t="str">
            <v>5060895746488</v>
          </cell>
          <cell r="AV333" t="str">
            <v/>
          </cell>
          <cell r="AW333" t="str">
            <v>GHE</v>
          </cell>
          <cell r="AX333" t="str">
            <v/>
          </cell>
          <cell r="AY333" t="str">
            <v/>
          </cell>
          <cell r="AZ333" t="str">
            <v/>
          </cell>
          <cell r="BA333" t="str">
            <v/>
          </cell>
          <cell r="BB333" t="str">
            <v/>
          </cell>
          <cell r="BC333" t="str">
            <v/>
          </cell>
          <cell r="BD333" t="str">
            <v/>
          </cell>
          <cell r="BE333" t="str">
            <v>BeLux</v>
          </cell>
          <cell r="BF333" t="str">
            <v/>
          </cell>
          <cell r="BG333" t="str">
            <v>PSS-18119</v>
          </cell>
          <cell r="BH333" t="str">
            <v>22021000</v>
          </cell>
          <cell r="BI333" t="str">
            <v>BE</v>
          </cell>
          <cell r="BJ333" t="str">
            <v/>
          </cell>
          <cell r="BK333" t="str">
            <v>ZD</v>
          </cell>
          <cell r="BL333" t="str">
            <v>56</v>
          </cell>
          <cell r="BM333">
            <v>1.18E-2</v>
          </cell>
        </row>
        <row r="334">
          <cell r="A334">
            <v>640278</v>
          </cell>
          <cell r="B334" t="str">
            <v>2267</v>
          </cell>
          <cell r="C334" t="str">
            <v>SPRITE NO SUGAR BLIK 0.33L 4X6 SLEEK EURO LIDL</v>
          </cell>
          <cell r="D334" t="str">
            <v>SPRITE NO SUGAR BOITE 0.33L 4X6 SLEEK EURO LIDL</v>
          </cell>
          <cell r="E334" t="str">
            <v>Sprite</v>
          </cell>
          <cell r="F334" t="str">
            <v>No Sugar</v>
          </cell>
          <cell r="G334" t="str">
            <v>SLEEKCAN</v>
          </cell>
          <cell r="H334" t="str">
            <v xml:space="preserve"> %</v>
          </cell>
          <cell r="I334" t="str">
            <v>4 x 6 x 0.33L</v>
          </cell>
          <cell r="J334" t="str">
            <v/>
          </cell>
          <cell r="K334">
            <v>24</v>
          </cell>
          <cell r="L334" t="str">
            <v>6% - 3%</v>
          </cell>
          <cell r="M334" t="str">
            <v>6</v>
          </cell>
          <cell r="N334" t="str">
            <v>M</v>
          </cell>
          <cell r="O334" t="str">
            <v>0</v>
          </cell>
          <cell r="P334">
            <v>0.33</v>
          </cell>
          <cell r="Q334" t="str">
            <v>5449000285980</v>
          </cell>
          <cell r="R334" t="str">
            <v>5.85 x 5.85 x 14.55</v>
          </cell>
          <cell r="S334">
            <v>0.32900000000000001</v>
          </cell>
          <cell r="T334">
            <v>0.34100000000000003</v>
          </cell>
          <cell r="U334">
            <v>0</v>
          </cell>
          <cell r="V334" t="str">
            <v>6 x 0.33L</v>
          </cell>
          <cell r="W334" t="str">
            <v>SHRINK</v>
          </cell>
          <cell r="X334" t="str">
            <v>5449000287526</v>
          </cell>
          <cell r="Y334" t="str">
            <v>17.55 x 11.7 x 14.55</v>
          </cell>
          <cell r="Z334">
            <v>1.9770000000000001</v>
          </cell>
          <cell r="AA334">
            <v>2.056</v>
          </cell>
          <cell r="AB334">
            <v>0</v>
          </cell>
          <cell r="AC334" t="str">
            <v>4 x 6 x 0.33L</v>
          </cell>
          <cell r="AD334" t="str">
            <v>TRAY WITHOUT SHRINK</v>
          </cell>
          <cell r="AE334" t="str">
            <v>5449000288523</v>
          </cell>
          <cell r="AF334" t="str">
            <v>35.8 x 23.7 x 14.75</v>
          </cell>
          <cell r="AG334">
            <v>7.9059999999999997</v>
          </cell>
          <cell r="AH334">
            <v>8.2859999999999996</v>
          </cell>
          <cell r="AI334">
            <v>0</v>
          </cell>
          <cell r="AJ334">
            <v>10</v>
          </cell>
          <cell r="AK334">
            <v>9</v>
          </cell>
          <cell r="AL334">
            <v>90</v>
          </cell>
          <cell r="AM334">
            <v>1200</v>
          </cell>
          <cell r="AN334">
            <v>800</v>
          </cell>
          <cell r="AO334">
            <v>1467</v>
          </cell>
          <cell r="AP334">
            <v>711.54</v>
          </cell>
          <cell r="AQ334">
            <v>770.71600000000001</v>
          </cell>
          <cell r="AR334">
            <v>1.5</v>
          </cell>
          <cell r="AS334">
            <v>0</v>
          </cell>
          <cell r="AT334" t="str">
            <v>EURO CHEP</v>
          </cell>
          <cell r="AU334" t="str">
            <v>3383260016330</v>
          </cell>
          <cell r="AV334" t="str">
            <v/>
          </cell>
          <cell r="AW334" t="str">
            <v/>
          </cell>
          <cell r="AX334" t="str">
            <v/>
          </cell>
          <cell r="AY334" t="str">
            <v/>
          </cell>
          <cell r="AZ334" t="str">
            <v/>
          </cell>
          <cell r="BA334" t="str">
            <v/>
          </cell>
          <cell r="BB334" t="str">
            <v/>
          </cell>
          <cell r="BC334" t="str">
            <v>Trianval (TRIA)</v>
          </cell>
          <cell r="BD334" t="str">
            <v/>
          </cell>
          <cell r="BE334" t="str">
            <v>BeLux</v>
          </cell>
          <cell r="BF334" t="str">
            <v/>
          </cell>
          <cell r="BG334" t="str">
            <v>PSS-19634</v>
          </cell>
          <cell r="BH334" t="str">
            <v>22021000</v>
          </cell>
          <cell r="BI334" t="str">
            <v>BE</v>
          </cell>
          <cell r="BJ334" t="str">
            <v/>
          </cell>
          <cell r="BK334" t="str">
            <v>ZD</v>
          </cell>
          <cell r="BL334" t="str">
            <v>56</v>
          </cell>
          <cell r="BM334">
            <v>1.18E-2</v>
          </cell>
        </row>
        <row r="335">
          <cell r="A335">
            <v>640279</v>
          </cell>
          <cell r="B335" t="str">
            <v>2268</v>
          </cell>
          <cell r="C335" t="str">
            <v>FANTA ZERO ORANGE BLIK 0.33L 4X6 SLEEK EURO LIDL</v>
          </cell>
          <cell r="D335" t="str">
            <v>FANTA ZERO ORANGE BOITE 0.33L 4X6 SLEEK EURO LIDL</v>
          </cell>
          <cell r="E335" t="str">
            <v>Fanta</v>
          </cell>
          <cell r="F335" t="str">
            <v>Zero Orange</v>
          </cell>
          <cell r="G335" t="str">
            <v>SLEEKCAN</v>
          </cell>
          <cell r="H335" t="str">
            <v xml:space="preserve"> %</v>
          </cell>
          <cell r="I335" t="str">
            <v>4 x 6 x 0.33L</v>
          </cell>
          <cell r="J335" t="str">
            <v/>
          </cell>
          <cell r="K335">
            <v>24</v>
          </cell>
          <cell r="L335" t="str">
            <v>6% - 3%</v>
          </cell>
          <cell r="M335" t="str">
            <v>6</v>
          </cell>
          <cell r="N335" t="str">
            <v>M</v>
          </cell>
          <cell r="O335" t="str">
            <v>0</v>
          </cell>
          <cell r="P335">
            <v>0.33</v>
          </cell>
          <cell r="Q335" t="str">
            <v>5449000235367</v>
          </cell>
          <cell r="R335" t="str">
            <v>5.85 x 5.85 x 14.55</v>
          </cell>
          <cell r="S335">
            <v>0.33</v>
          </cell>
          <cell r="T335">
            <v>0.34200000000000003</v>
          </cell>
          <cell r="U335">
            <v>0</v>
          </cell>
          <cell r="V335" t="str">
            <v>6 x 0.33L</v>
          </cell>
          <cell r="W335" t="str">
            <v>SHRINK</v>
          </cell>
          <cell r="X335" t="str">
            <v>5449000235374</v>
          </cell>
          <cell r="Y335" t="str">
            <v>17.55 x 11.7 x 14.55</v>
          </cell>
          <cell r="Z335">
            <v>1.982</v>
          </cell>
          <cell r="AA335">
            <v>2.0609999999999999</v>
          </cell>
          <cell r="AB335">
            <v>0</v>
          </cell>
          <cell r="AC335" t="str">
            <v>4 x 6 x 0.33L</v>
          </cell>
          <cell r="AD335" t="str">
            <v>TRAY WITHOUT SHRINK</v>
          </cell>
          <cell r="AE335" t="str">
            <v>5449000288530</v>
          </cell>
          <cell r="AF335" t="str">
            <v>35.8 x 23.7 x 14.75</v>
          </cell>
          <cell r="AG335">
            <v>7.9279999999999999</v>
          </cell>
          <cell r="AH335">
            <v>8.3079999999999998</v>
          </cell>
          <cell r="AI335">
            <v>0</v>
          </cell>
          <cell r="AJ335">
            <v>10</v>
          </cell>
          <cell r="AK335">
            <v>9</v>
          </cell>
          <cell r="AL335">
            <v>90</v>
          </cell>
          <cell r="AM335">
            <v>1200</v>
          </cell>
          <cell r="AN335">
            <v>800</v>
          </cell>
          <cell r="AO335">
            <v>1467</v>
          </cell>
          <cell r="AP335">
            <v>713.52</v>
          </cell>
          <cell r="AQ335">
            <v>772.71199999999999</v>
          </cell>
          <cell r="AR335">
            <v>1.5</v>
          </cell>
          <cell r="AS335">
            <v>0</v>
          </cell>
          <cell r="AT335" t="str">
            <v>EURO CHEP</v>
          </cell>
          <cell r="AU335" t="str">
            <v>3383260016361</v>
          </cell>
          <cell r="AV335" t="str">
            <v/>
          </cell>
          <cell r="AW335" t="str">
            <v/>
          </cell>
          <cell r="AX335" t="str">
            <v/>
          </cell>
          <cell r="AY335" t="str">
            <v/>
          </cell>
          <cell r="AZ335" t="str">
            <v/>
          </cell>
          <cell r="BA335" t="str">
            <v/>
          </cell>
          <cell r="BB335" t="str">
            <v/>
          </cell>
          <cell r="BC335" t="str">
            <v>Trianval (TRIA)</v>
          </cell>
          <cell r="BD335" t="str">
            <v/>
          </cell>
          <cell r="BE335" t="str">
            <v>BeLux</v>
          </cell>
          <cell r="BF335" t="str">
            <v/>
          </cell>
          <cell r="BG335" t="str">
            <v>PSS-19634</v>
          </cell>
          <cell r="BH335" t="str">
            <v>22021000</v>
          </cell>
          <cell r="BI335" t="str">
            <v>BE</v>
          </cell>
          <cell r="BJ335" t="str">
            <v/>
          </cell>
          <cell r="BK335" t="str">
            <v>ZD</v>
          </cell>
          <cell r="BL335" t="str">
            <v>56</v>
          </cell>
          <cell r="BM335">
            <v>1.18E-2</v>
          </cell>
        </row>
        <row r="336">
          <cell r="A336">
            <v>640401</v>
          </cell>
          <cell r="B336" t="str">
            <v>6302</v>
          </cell>
          <cell r="C336" t="str">
            <v>COSTA FRAPPE POWDER BAG 945G X1</v>
          </cell>
          <cell r="D336" t="str">
            <v>COSTA FRAPPE POWDER BAG 945G X1</v>
          </cell>
          <cell r="E336" t="str">
            <v>Costa Frappe Powder</v>
          </cell>
          <cell r="F336" t="str">
            <v/>
          </cell>
          <cell r="G336" t="str">
            <v>BAG</v>
          </cell>
          <cell r="H336" t="str">
            <v xml:space="preserve"> %</v>
          </cell>
          <cell r="I336" t="str">
            <v>1 x 945G</v>
          </cell>
          <cell r="J336" t="str">
            <v/>
          </cell>
          <cell r="K336">
            <v>1</v>
          </cell>
          <cell r="L336" t="str">
            <v>6% - 3%</v>
          </cell>
          <cell r="M336" t="str">
            <v>600</v>
          </cell>
          <cell r="N336" t="str">
            <v>D</v>
          </cell>
          <cell r="O336" t="str">
            <v>0</v>
          </cell>
          <cell r="P336" t="str">
            <v>945G</v>
          </cell>
          <cell r="Q336" t="str">
            <v>5022972007196</v>
          </cell>
          <cell r="R336" t="str">
            <v>14.5 x 9 x 29</v>
          </cell>
          <cell r="S336">
            <v>0.94499999999999995</v>
          </cell>
          <cell r="T336">
            <v>0.94499999999999995</v>
          </cell>
          <cell r="U336">
            <v>0</v>
          </cell>
          <cell r="V336" t="str">
            <v>1 x 945G</v>
          </cell>
          <cell r="W336" t="str">
            <v>FOIL</v>
          </cell>
          <cell r="X336" t="str">
            <v>5022972007196</v>
          </cell>
          <cell r="Y336" t="str">
            <v>14.5 x 9 x 29</v>
          </cell>
          <cell r="Z336">
            <v>0.94499999999999995</v>
          </cell>
          <cell r="AA336">
            <v>0.94499999999999995</v>
          </cell>
          <cell r="AB336">
            <v>0</v>
          </cell>
          <cell r="AC336" t="str">
            <v>1 x 945G</v>
          </cell>
          <cell r="AD336" t="str">
            <v>CARDBOARD</v>
          </cell>
          <cell r="AE336" t="str">
            <v/>
          </cell>
          <cell r="AF336" t="str">
            <v>14.5 x 9 x 29</v>
          </cell>
          <cell r="AG336">
            <v>0.94499999999999995</v>
          </cell>
          <cell r="AH336">
            <v>0.94499999999999995</v>
          </cell>
          <cell r="AI336">
            <v>0</v>
          </cell>
          <cell r="AJ336">
            <v>96</v>
          </cell>
          <cell r="AK336">
            <v>7</v>
          </cell>
          <cell r="AL336">
            <v>672</v>
          </cell>
          <cell r="AM336">
            <v>1200</v>
          </cell>
          <cell r="AN336">
            <v>800</v>
          </cell>
          <cell r="AO336">
            <v>1754</v>
          </cell>
          <cell r="AP336">
            <v>635.04</v>
          </cell>
          <cell r="AQ336">
            <v>690.48</v>
          </cell>
          <cell r="AR336">
            <v>1</v>
          </cell>
          <cell r="AS336">
            <v>0</v>
          </cell>
          <cell r="AT336" t="str">
            <v xml:space="preserve">EURO White </v>
          </cell>
          <cell r="AU336" t="str">
            <v>3383260016477</v>
          </cell>
          <cell r="AV336" t="str">
            <v/>
          </cell>
          <cell r="AW336" t="str">
            <v/>
          </cell>
          <cell r="AX336" t="str">
            <v/>
          </cell>
          <cell r="AY336" t="str">
            <v/>
          </cell>
          <cell r="AZ336" t="str">
            <v/>
          </cell>
          <cell r="BA336" t="str">
            <v/>
          </cell>
          <cell r="BB336" t="str">
            <v/>
          </cell>
          <cell r="BC336" t="str">
            <v/>
          </cell>
          <cell r="BD336" t="str">
            <v/>
          </cell>
          <cell r="BE336" t="str">
            <v>BeLux</v>
          </cell>
          <cell r="BF336" t="str">
            <v/>
          </cell>
          <cell r="BG336" t="str">
            <v>PSS-19772</v>
          </cell>
          <cell r="BH336" t="str">
            <v>21069098</v>
          </cell>
          <cell r="BI336" t="str">
            <v>GB</v>
          </cell>
          <cell r="BJ336" t="str">
            <v/>
          </cell>
          <cell r="BK336" t="str">
            <v>ZD</v>
          </cell>
          <cell r="BL336" t="str">
            <v>56</v>
          </cell>
          <cell r="BM336" t="str">
            <v/>
          </cell>
        </row>
        <row r="337">
          <cell r="A337">
            <v>640499</v>
          </cell>
          <cell r="B337" t="str">
            <v>5162</v>
          </cell>
          <cell r="C337" t="str">
            <v>PDE COCA-COLA PET 0.50L X12</v>
          </cell>
          <cell r="D337" t="str">
            <v>PDE COCA-COLA PET 0.50L X12</v>
          </cell>
          <cell r="E337" t="str">
            <v>Coca-Cola</v>
          </cell>
          <cell r="F337" t="str">
            <v/>
          </cell>
          <cell r="G337" t="str">
            <v>PET</v>
          </cell>
          <cell r="H337" t="str">
            <v xml:space="preserve"> %</v>
          </cell>
          <cell r="I337" t="str">
            <v>12 x 0.5L</v>
          </cell>
          <cell r="J337" t="str">
            <v/>
          </cell>
          <cell r="K337">
            <v>12</v>
          </cell>
          <cell r="L337" t="str">
            <v>N/A</v>
          </cell>
          <cell r="M337" t="str">
            <v>5</v>
          </cell>
          <cell r="N337" t="str">
            <v>M</v>
          </cell>
          <cell r="O337" t="str">
            <v>0</v>
          </cell>
          <cell r="P337">
            <v>0.5</v>
          </cell>
          <cell r="Q337" t="str">
            <v>5000112548068</v>
          </cell>
          <cell r="R337" t="str">
            <v>6.55 x 6.55 x 23.3</v>
          </cell>
          <cell r="S337">
            <v>0.51900000000000002</v>
          </cell>
          <cell r="T337">
            <v>0.54100000000000004</v>
          </cell>
          <cell r="U337">
            <v>0</v>
          </cell>
          <cell r="V337" t="str">
            <v>12 x 0.5L</v>
          </cell>
          <cell r="W337" t="str">
            <v>SHRINK</v>
          </cell>
          <cell r="X337" t="str">
            <v>5449000027337</v>
          </cell>
          <cell r="Y337" t="str">
            <v>26.2 x 19.65 x 23.3</v>
          </cell>
          <cell r="Z337">
            <v>6.2309999999999999</v>
          </cell>
          <cell r="AA337">
            <v>6.5110000000000001</v>
          </cell>
          <cell r="AB337">
            <v>0</v>
          </cell>
          <cell r="AC337" t="str">
            <v>12 x 0.5L</v>
          </cell>
          <cell r="AD337" t="str">
            <v>SHRINKWRAPPED</v>
          </cell>
          <cell r="AE337" t="str">
            <v>5449000027337</v>
          </cell>
          <cell r="AF337" t="str">
            <v>26.2 x 19.65 x 23.3</v>
          </cell>
          <cell r="AG337">
            <v>6.2309999999999999</v>
          </cell>
          <cell r="AH337">
            <v>6.5110000000000001</v>
          </cell>
          <cell r="AI337">
            <v>0</v>
          </cell>
          <cell r="AJ337">
            <v>18</v>
          </cell>
          <cell r="AK337">
            <v>6</v>
          </cell>
          <cell r="AL337">
            <v>108</v>
          </cell>
          <cell r="AM337">
            <v>1200</v>
          </cell>
          <cell r="AN337">
            <v>800</v>
          </cell>
          <cell r="AO337">
            <v>1542</v>
          </cell>
          <cell r="AP337">
            <v>672.94799999999998</v>
          </cell>
          <cell r="AQ337">
            <v>728.55899999999997</v>
          </cell>
          <cell r="AR337">
            <v>2</v>
          </cell>
          <cell r="AS337">
            <v>0</v>
          </cell>
          <cell r="AT337" t="str">
            <v xml:space="preserve">EURO One-way </v>
          </cell>
          <cell r="AU337" t="str">
            <v>5449000919144</v>
          </cell>
          <cell r="AV337" t="str">
            <v>ANT</v>
          </cell>
          <cell r="AW337" t="str">
            <v/>
          </cell>
          <cell r="AX337" t="str">
            <v/>
          </cell>
          <cell r="AY337" t="str">
            <v>DON</v>
          </cell>
          <cell r="AZ337" t="str">
            <v/>
          </cell>
          <cell r="BA337" t="str">
            <v/>
          </cell>
          <cell r="BB337" t="str">
            <v/>
          </cell>
          <cell r="BC337" t="str">
            <v/>
          </cell>
          <cell r="BD337" t="str">
            <v/>
          </cell>
          <cell r="BE337" t="str">
            <v>Germany</v>
          </cell>
          <cell r="BF337" t="str">
            <v/>
          </cell>
          <cell r="BG337" t="str">
            <v>PSS-14478</v>
          </cell>
          <cell r="BH337" t="str">
            <v>22021000</v>
          </cell>
          <cell r="BI337" t="str">
            <v>BE</v>
          </cell>
          <cell r="BJ337" t="str">
            <v/>
          </cell>
          <cell r="BK337" t="str">
            <v>ZD</v>
          </cell>
          <cell r="BL337" t="str">
            <v>56</v>
          </cell>
          <cell r="BM337">
            <v>2.2110000000000005E-2</v>
          </cell>
        </row>
        <row r="338">
          <cell r="A338">
            <v>640599</v>
          </cell>
          <cell r="B338" t="str">
            <v>5163</v>
          </cell>
          <cell r="C338" t="str">
            <v>FUZE TEA GREEN TEA MANGO CHAMOMILE PET 1.25L X6 EURO CHEP</v>
          </cell>
          <cell r="D338" t="str">
            <v>FUZE TEA GREEN TEA MANGO CHAMOMILE PET 1.25L X6 EURO CHEP</v>
          </cell>
          <cell r="E338" t="str">
            <v>Fuze tea</v>
          </cell>
          <cell r="F338" t="str">
            <v>Green Tea Mango Chamomile</v>
          </cell>
          <cell r="G338" t="str">
            <v>PET</v>
          </cell>
          <cell r="H338" t="str">
            <v xml:space="preserve"> %</v>
          </cell>
          <cell r="I338" t="str">
            <v>6 x 1.25L</v>
          </cell>
          <cell r="J338" t="str">
            <v/>
          </cell>
          <cell r="K338">
            <v>6</v>
          </cell>
          <cell r="L338" t="str">
            <v>6% - 3%</v>
          </cell>
          <cell r="M338" t="str">
            <v>7</v>
          </cell>
          <cell r="N338" t="str">
            <v>M</v>
          </cell>
          <cell r="O338" t="str">
            <v>7</v>
          </cell>
          <cell r="P338">
            <v>1.25</v>
          </cell>
          <cell r="Q338" t="str">
            <v>5449000232274</v>
          </cell>
          <cell r="R338" t="str">
            <v>8.55 x 8.55 x 30.25</v>
          </cell>
          <cell r="S338">
            <v>1.2689999999999999</v>
          </cell>
          <cell r="T338">
            <v>1.3049999999999999</v>
          </cell>
          <cell r="U338">
            <v>0</v>
          </cell>
          <cell r="V338" t="str">
            <v>6 x 1.25L</v>
          </cell>
          <cell r="W338" t="str">
            <v>SHRINK</v>
          </cell>
          <cell r="X338" t="str">
            <v>5449000315816</v>
          </cell>
          <cell r="Y338" t="str">
            <v>25.65 x 17.1 x 30.25</v>
          </cell>
          <cell r="Z338">
            <v>7.6139999999999999</v>
          </cell>
          <cell r="AA338">
            <v>7.8479999999999999</v>
          </cell>
          <cell r="AB338">
            <v>0</v>
          </cell>
          <cell r="AC338" t="str">
            <v>6 x 1.25L</v>
          </cell>
          <cell r="AD338" t="str">
            <v>SHRINKWRAPPED</v>
          </cell>
          <cell r="AE338" t="str">
            <v>5449000315816</v>
          </cell>
          <cell r="AF338" t="str">
            <v>25.65 x 17.1 x 30.25</v>
          </cell>
          <cell r="AG338">
            <v>7.6139999999999999</v>
          </cell>
          <cell r="AH338">
            <v>7.8479999999999999</v>
          </cell>
          <cell r="AI338">
            <v>0</v>
          </cell>
          <cell r="AJ338">
            <v>23</v>
          </cell>
          <cell r="AK338">
            <v>4</v>
          </cell>
          <cell r="AL338">
            <v>92</v>
          </cell>
          <cell r="AM338">
            <v>1200</v>
          </cell>
          <cell r="AN338">
            <v>856</v>
          </cell>
          <cell r="AO338">
            <v>1355</v>
          </cell>
          <cell r="AP338">
            <v>700.48800000000006</v>
          </cell>
          <cell r="AQ338">
            <v>748.54399999999998</v>
          </cell>
          <cell r="AR338">
            <v>1</v>
          </cell>
          <cell r="AS338">
            <v>0</v>
          </cell>
          <cell r="AT338" t="str">
            <v>EURO CHEP</v>
          </cell>
          <cell r="AU338" t="str">
            <v>3383260016781</v>
          </cell>
          <cell r="AV338" t="str">
            <v/>
          </cell>
          <cell r="AW338" t="str">
            <v/>
          </cell>
          <cell r="AX338" t="str">
            <v/>
          </cell>
          <cell r="AY338" t="str">
            <v>DON</v>
          </cell>
          <cell r="AZ338" t="str">
            <v/>
          </cell>
          <cell r="BA338" t="str">
            <v/>
          </cell>
          <cell r="BB338" t="str">
            <v/>
          </cell>
          <cell r="BC338" t="str">
            <v>Antwerp Repack (ANTW); Halle (HALL); Trianval (TRIA)</v>
          </cell>
          <cell r="BD338" t="str">
            <v/>
          </cell>
          <cell r="BE338" t="str">
            <v>BeLux</v>
          </cell>
          <cell r="BF338" t="str">
            <v/>
          </cell>
          <cell r="BG338" t="str">
            <v>PSS-19994</v>
          </cell>
          <cell r="BH338" t="str">
            <v>22021000</v>
          </cell>
          <cell r="BI338" t="str">
            <v>DE</v>
          </cell>
          <cell r="BJ338" t="str">
            <v/>
          </cell>
          <cell r="BK338" t="str">
            <v>ZD</v>
          </cell>
          <cell r="BL338" t="str">
            <v>56</v>
          </cell>
          <cell r="BM338">
            <v>3.5295E-2</v>
          </cell>
        </row>
        <row r="339">
          <cell r="A339">
            <v>640600</v>
          </cell>
          <cell r="B339" t="str">
            <v>5164</v>
          </cell>
          <cell r="C339" t="str">
            <v>FUZE TEA BLACK TEA PEACH HIBISCUS PET 1.25L X6 EURO CHEP</v>
          </cell>
          <cell r="D339" t="str">
            <v>FUZE TEA BLACK TEA PEACH HIBISCUS PET 1.25L X6 EURO CHEP</v>
          </cell>
          <cell r="E339" t="str">
            <v>Fuze tea</v>
          </cell>
          <cell r="F339" t="str">
            <v xml:space="preserve">Black Tea Peach Hibiscus </v>
          </cell>
          <cell r="G339" t="str">
            <v>PET</v>
          </cell>
          <cell r="H339" t="str">
            <v xml:space="preserve"> %</v>
          </cell>
          <cell r="I339" t="str">
            <v>6 x 1.25L</v>
          </cell>
          <cell r="J339" t="str">
            <v/>
          </cell>
          <cell r="K339">
            <v>6</v>
          </cell>
          <cell r="L339" t="str">
            <v>6% - 3%</v>
          </cell>
          <cell r="M339" t="str">
            <v>12</v>
          </cell>
          <cell r="N339" t="str">
            <v>M</v>
          </cell>
          <cell r="O339" t="str">
            <v>7</v>
          </cell>
          <cell r="P339">
            <v>1.25</v>
          </cell>
          <cell r="Q339" t="str">
            <v>5449000232304</v>
          </cell>
          <cell r="R339" t="str">
            <v>8.55 x 8.55 x 30.25</v>
          </cell>
          <cell r="S339">
            <v>1.2689999999999999</v>
          </cell>
          <cell r="T339">
            <v>1.3049999999999999</v>
          </cell>
          <cell r="U339">
            <v>0</v>
          </cell>
          <cell r="V339" t="str">
            <v>6 x 1.25L</v>
          </cell>
          <cell r="W339" t="str">
            <v>SHRINK</v>
          </cell>
          <cell r="X339" t="str">
            <v>5449000232373</v>
          </cell>
          <cell r="Y339" t="str">
            <v>25.65 x 17.1 x 30.25</v>
          </cell>
          <cell r="Z339">
            <v>7.6139999999999999</v>
          </cell>
          <cell r="AA339">
            <v>7.8479999999999999</v>
          </cell>
          <cell r="AB339">
            <v>0</v>
          </cell>
          <cell r="AC339" t="str">
            <v>6 x 1.25L</v>
          </cell>
          <cell r="AD339" t="str">
            <v>SHRINKWRAPPED</v>
          </cell>
          <cell r="AE339" t="str">
            <v>5449000232373</v>
          </cell>
          <cell r="AF339" t="str">
            <v>25.65 x 17.1 x 30.25</v>
          </cell>
          <cell r="AG339">
            <v>7.6139999999999999</v>
          </cell>
          <cell r="AH339">
            <v>7.8479999999999999</v>
          </cell>
          <cell r="AI339">
            <v>0</v>
          </cell>
          <cell r="AJ339">
            <v>23</v>
          </cell>
          <cell r="AK339">
            <v>4</v>
          </cell>
          <cell r="AL339">
            <v>92</v>
          </cell>
          <cell r="AM339">
            <v>1200</v>
          </cell>
          <cell r="AN339">
            <v>856</v>
          </cell>
          <cell r="AO339">
            <v>1355</v>
          </cell>
          <cell r="AP339">
            <v>700.48800000000006</v>
          </cell>
          <cell r="AQ339">
            <v>748.572</v>
          </cell>
          <cell r="AR339">
            <v>1</v>
          </cell>
          <cell r="AS339">
            <v>0</v>
          </cell>
          <cell r="AT339" t="str">
            <v>EURO CHEP</v>
          </cell>
          <cell r="AU339" t="str">
            <v>3383260016798</v>
          </cell>
          <cell r="AV339" t="str">
            <v/>
          </cell>
          <cell r="AW339" t="str">
            <v/>
          </cell>
          <cell r="AX339" t="str">
            <v/>
          </cell>
          <cell r="AY339" t="str">
            <v>DON</v>
          </cell>
          <cell r="AZ339" t="str">
            <v/>
          </cell>
          <cell r="BA339" t="str">
            <v/>
          </cell>
          <cell r="BB339" t="str">
            <v/>
          </cell>
          <cell r="BC339" t="str">
            <v>Antwerp Repack (ANTW); Halle (HALL); Le Village (VILL)</v>
          </cell>
          <cell r="BD339" t="str">
            <v/>
          </cell>
          <cell r="BE339" t="str">
            <v>BeLux</v>
          </cell>
          <cell r="BF339" t="str">
            <v/>
          </cell>
          <cell r="BG339" t="str">
            <v>PSS-19994</v>
          </cell>
          <cell r="BH339" t="str">
            <v>22021000</v>
          </cell>
          <cell r="BI339" t="str">
            <v>DE</v>
          </cell>
          <cell r="BJ339" t="str">
            <v/>
          </cell>
          <cell r="BK339" t="str">
            <v>ZD</v>
          </cell>
          <cell r="BL339" t="str">
            <v>56</v>
          </cell>
          <cell r="BM339">
            <v>3.5295E-2</v>
          </cell>
        </row>
        <row r="340">
          <cell r="A340">
            <v>640820</v>
          </cell>
          <cell r="B340" t="str">
            <v>3143</v>
          </cell>
          <cell r="C340" t="str">
            <v>FUZE TEA LIME MINT PET 1.25L X6</v>
          </cell>
          <cell r="D340" t="str">
            <v>FUZE TEA LIME MINT PET 1.25L X6</v>
          </cell>
          <cell r="E340" t="str">
            <v xml:space="preserve">Fuze tea </v>
          </cell>
          <cell r="F340" t="str">
            <v xml:space="preserve">Lime Mint </v>
          </cell>
          <cell r="G340" t="str">
            <v>PET</v>
          </cell>
          <cell r="H340" t="str">
            <v xml:space="preserve"> %</v>
          </cell>
          <cell r="I340" t="str">
            <v>6 x 1.25L</v>
          </cell>
          <cell r="J340" t="str">
            <v/>
          </cell>
          <cell r="K340">
            <v>6</v>
          </cell>
          <cell r="L340" t="str">
            <v>6% - 3%</v>
          </cell>
          <cell r="M340" t="str">
            <v>7</v>
          </cell>
          <cell r="N340" t="str">
            <v>M</v>
          </cell>
          <cell r="O340" t="str">
            <v>10</v>
          </cell>
          <cell r="P340">
            <v>1.25</v>
          </cell>
          <cell r="Q340" t="str">
            <v>5449000266002</v>
          </cell>
          <cell r="R340" t="str">
            <v>8.55 x 8.55 x 30.2</v>
          </cell>
          <cell r="S340">
            <v>1.2689999999999999</v>
          </cell>
          <cell r="T340">
            <v>1.3049999999999999</v>
          </cell>
          <cell r="U340">
            <v>0</v>
          </cell>
          <cell r="V340" t="str">
            <v>6 x 1.25L</v>
          </cell>
          <cell r="W340" t="str">
            <v>SHRINK</v>
          </cell>
          <cell r="X340" t="str">
            <v>5449000265999</v>
          </cell>
          <cell r="Y340" t="str">
            <v>25.65 x 17.1 x 30.2</v>
          </cell>
          <cell r="Z340">
            <v>7.6139999999999999</v>
          </cell>
          <cell r="AA340">
            <v>7.8470000000000004</v>
          </cell>
          <cell r="AB340">
            <v>0</v>
          </cell>
          <cell r="AC340" t="str">
            <v>6 x 1.25L</v>
          </cell>
          <cell r="AD340" t="str">
            <v>SHRINKWRAPPED</v>
          </cell>
          <cell r="AE340" t="str">
            <v>5449000265999</v>
          </cell>
          <cell r="AF340" t="str">
            <v>25.65 x 17.1 x 30.2</v>
          </cell>
          <cell r="AG340">
            <v>7.6139999999999999</v>
          </cell>
          <cell r="AH340">
            <v>7.8470000000000004</v>
          </cell>
          <cell r="AI340">
            <v>0</v>
          </cell>
          <cell r="AJ340">
            <v>28</v>
          </cell>
          <cell r="AK340">
            <v>4</v>
          </cell>
          <cell r="AL340">
            <v>112</v>
          </cell>
          <cell r="AM340">
            <v>1200</v>
          </cell>
          <cell r="AN340">
            <v>1028</v>
          </cell>
          <cell r="AO340">
            <v>1371</v>
          </cell>
          <cell r="AP340">
            <v>852.76800000000003</v>
          </cell>
          <cell r="AQ340">
            <v>910.30200000000002</v>
          </cell>
          <cell r="AR340">
            <v>1</v>
          </cell>
          <cell r="AS340">
            <v>0</v>
          </cell>
          <cell r="AT340" t="str">
            <v>CHEP</v>
          </cell>
          <cell r="AU340" t="str">
            <v>5449000685414</v>
          </cell>
          <cell r="AV340" t="str">
            <v/>
          </cell>
          <cell r="AW340" t="str">
            <v/>
          </cell>
          <cell r="AX340" t="str">
            <v/>
          </cell>
          <cell r="AY340" t="str">
            <v>DON</v>
          </cell>
          <cell r="AZ340" t="str">
            <v/>
          </cell>
          <cell r="BA340" t="str">
            <v/>
          </cell>
          <cell r="BB340" t="str">
            <v/>
          </cell>
          <cell r="BC340" t="str">
            <v>Halle (HALL)</v>
          </cell>
          <cell r="BD340" t="str">
            <v/>
          </cell>
          <cell r="BE340" t="str">
            <v>BeLux</v>
          </cell>
          <cell r="BF340" t="str">
            <v/>
          </cell>
          <cell r="BG340" t="str">
            <v>PSS-19733</v>
          </cell>
          <cell r="BH340" t="str">
            <v>22021000</v>
          </cell>
          <cell r="BI340" t="str">
            <v>NL</v>
          </cell>
          <cell r="BJ340" t="str">
            <v/>
          </cell>
          <cell r="BK340" t="str">
            <v>ZD</v>
          </cell>
          <cell r="BL340" t="str">
            <v>56</v>
          </cell>
          <cell r="BM340">
            <v>3.5295E-2</v>
          </cell>
        </row>
        <row r="341">
          <cell r="A341">
            <v>640932</v>
          </cell>
          <cell r="B341" t="str">
            <v>3162</v>
          </cell>
          <cell r="C341" t="str">
            <v>MONSTER ENERGY TOP SPEED ZERO SUGAR BLIK 0.50L X24</v>
          </cell>
          <cell r="D341" t="str">
            <v>MONSTER ENERGY TOP SPEED ZERO SUGAR BOITE 0.50L X24</v>
          </cell>
          <cell r="E341" t="str">
            <v>Monster</v>
          </cell>
          <cell r="F341" t="str">
            <v>Energy Ton Speed Zero Sugar</v>
          </cell>
          <cell r="G341" t="str">
            <v xml:space="preserve">CAN </v>
          </cell>
          <cell r="H341" t="str">
            <v xml:space="preserve"> %</v>
          </cell>
          <cell r="I341" t="str">
            <v>24 x 0.5L</v>
          </cell>
          <cell r="J341" t="str">
            <v/>
          </cell>
          <cell r="K341">
            <v>24</v>
          </cell>
          <cell r="L341" t="str">
            <v>6% - 3%</v>
          </cell>
          <cell r="M341" t="str">
            <v>24</v>
          </cell>
          <cell r="N341" t="str">
            <v>M</v>
          </cell>
          <cell r="O341" t="str">
            <v>8</v>
          </cell>
          <cell r="P341">
            <v>0.5</v>
          </cell>
          <cell r="Q341" t="str">
            <v>5060896625577</v>
          </cell>
          <cell r="R341" t="str">
            <v>6.65 x 6.65 x 16.8</v>
          </cell>
          <cell r="S341">
            <v>0.503</v>
          </cell>
          <cell r="T341">
            <v>0.51900000000000002</v>
          </cell>
          <cell r="U341">
            <v>0</v>
          </cell>
          <cell r="V341" t="str">
            <v>1 x 0.5L</v>
          </cell>
          <cell r="W341" t="str">
            <v>CAN</v>
          </cell>
          <cell r="X341" t="str">
            <v>5060896625577</v>
          </cell>
          <cell r="Y341" t="str">
            <v>6.65 x 6.65 x 16.8</v>
          </cell>
          <cell r="Z341">
            <v>0.503</v>
          </cell>
          <cell r="AA341">
            <v>0.51900000000000002</v>
          </cell>
          <cell r="AB341">
            <v>0</v>
          </cell>
          <cell r="AC341" t="str">
            <v>24 x 0.5L</v>
          </cell>
          <cell r="AD341" t="str">
            <v>TRAY WITH SHRINK</v>
          </cell>
          <cell r="AE341" t="str">
            <v>5060896625584</v>
          </cell>
          <cell r="AF341" t="str">
            <v>40.5 x 27.2 x 17.1</v>
          </cell>
          <cell r="AG341">
            <v>12.06</v>
          </cell>
          <cell r="AH341">
            <v>12.55</v>
          </cell>
          <cell r="AI341">
            <v>0</v>
          </cell>
          <cell r="AJ341">
            <v>10</v>
          </cell>
          <cell r="AK341">
            <v>8</v>
          </cell>
          <cell r="AL341">
            <v>80</v>
          </cell>
          <cell r="AM341">
            <v>1217</v>
          </cell>
          <cell r="AN341">
            <v>1000</v>
          </cell>
          <cell r="AO341">
            <v>1529</v>
          </cell>
          <cell r="AP341">
            <v>964.8</v>
          </cell>
          <cell r="AQ341">
            <v>1034.6679999999999</v>
          </cell>
          <cell r="AR341">
            <v>3</v>
          </cell>
          <cell r="AS341">
            <v>0</v>
          </cell>
          <cell r="AT341" t="str">
            <v>CHEP</v>
          </cell>
          <cell r="AU341" t="str">
            <v>5060896625591</v>
          </cell>
          <cell r="AV341" t="str">
            <v/>
          </cell>
          <cell r="AW341" t="str">
            <v/>
          </cell>
          <cell r="AX341" t="str">
            <v/>
          </cell>
          <cell r="AY341" t="str">
            <v/>
          </cell>
          <cell r="AZ341" t="str">
            <v/>
          </cell>
          <cell r="BA341" t="str">
            <v/>
          </cell>
          <cell r="BB341" t="str">
            <v/>
          </cell>
          <cell r="BC341" t="str">
            <v>DIS (HANS); Dis (MOND)</v>
          </cell>
          <cell r="BD341" t="str">
            <v/>
          </cell>
          <cell r="BE341" t="str">
            <v>BeLux</v>
          </cell>
          <cell r="BF341" t="str">
            <v/>
          </cell>
          <cell r="BG341" t="str">
            <v>PSS-03613</v>
          </cell>
          <cell r="BH341" t="str">
            <v>22021000</v>
          </cell>
          <cell r="BI341" t="str">
            <v>BE</v>
          </cell>
          <cell r="BJ341" t="str">
            <v/>
          </cell>
          <cell r="BK341" t="str">
            <v>ZD</v>
          </cell>
          <cell r="BL341" t="str">
            <v>56</v>
          </cell>
          <cell r="BM341">
            <v>1.6099999999999996E-2</v>
          </cell>
        </row>
        <row r="342">
          <cell r="A342">
            <v>640933</v>
          </cell>
          <cell r="B342" t="str">
            <v>3163</v>
          </cell>
          <cell r="C342" t="str">
            <v>MONSTER ENERGY JC AUSSIE STYLE LEMONADE BLIK 0.50L X24</v>
          </cell>
          <cell r="D342" t="str">
            <v>MONSTER ENERGY JC AUSSIE STYLE LEMONADE BOITE 0.50L X24</v>
          </cell>
          <cell r="E342" t="str">
            <v xml:space="preserve">Monster </v>
          </cell>
          <cell r="F342" t="str">
            <v>JC Aussie Style Lemonade</v>
          </cell>
          <cell r="G342" t="str">
            <v xml:space="preserve">CAN </v>
          </cell>
          <cell r="H342" t="str">
            <v xml:space="preserve"> %</v>
          </cell>
          <cell r="I342" t="str">
            <v>24 x 0.5L</v>
          </cell>
          <cell r="J342" t="str">
            <v/>
          </cell>
          <cell r="K342">
            <v>24</v>
          </cell>
          <cell r="L342" t="str">
            <v>6% - 3%</v>
          </cell>
          <cell r="M342" t="str">
            <v>24</v>
          </cell>
          <cell r="N342" t="str">
            <v>M</v>
          </cell>
          <cell r="O342" t="str">
            <v>8</v>
          </cell>
          <cell r="P342">
            <v>0.5</v>
          </cell>
          <cell r="Q342" t="str">
            <v>5060947542952</v>
          </cell>
          <cell r="R342" t="str">
            <v>6.65 x 6.65 x 16.8</v>
          </cell>
          <cell r="S342">
            <v>0.52100000000000002</v>
          </cell>
          <cell r="T342">
            <v>0.53700000000000003</v>
          </cell>
          <cell r="U342">
            <v>0</v>
          </cell>
          <cell r="V342" t="str">
            <v>1 x 0.5L</v>
          </cell>
          <cell r="W342" t="str">
            <v>CAN</v>
          </cell>
          <cell r="X342" t="str">
            <v>5060947542952</v>
          </cell>
          <cell r="Y342" t="str">
            <v>6.65 x 6.65 x 16.8</v>
          </cell>
          <cell r="Z342">
            <v>0.52100000000000002</v>
          </cell>
          <cell r="AA342">
            <v>0.53700000000000003</v>
          </cell>
          <cell r="AB342">
            <v>0</v>
          </cell>
          <cell r="AC342" t="str">
            <v>24 x 0.5L</v>
          </cell>
          <cell r="AD342" t="str">
            <v>TRAY WITH SHRINK</v>
          </cell>
          <cell r="AE342" t="str">
            <v>5060947542969</v>
          </cell>
          <cell r="AF342" t="str">
            <v>40.5 x 27.2 x 17.1</v>
          </cell>
          <cell r="AG342">
            <v>12.494</v>
          </cell>
          <cell r="AH342">
            <v>12.984</v>
          </cell>
          <cell r="AI342">
            <v>0</v>
          </cell>
          <cell r="AJ342">
            <v>10</v>
          </cell>
          <cell r="AK342">
            <v>8</v>
          </cell>
          <cell r="AL342">
            <v>80</v>
          </cell>
          <cell r="AM342">
            <v>1217</v>
          </cell>
          <cell r="AN342">
            <v>1000</v>
          </cell>
          <cell r="AO342">
            <v>1529</v>
          </cell>
          <cell r="AP342">
            <v>999.52</v>
          </cell>
          <cell r="AQ342">
            <v>1069.42</v>
          </cell>
          <cell r="AR342">
            <v>3</v>
          </cell>
          <cell r="AS342">
            <v>0</v>
          </cell>
          <cell r="AT342" t="str">
            <v>CHEP</v>
          </cell>
          <cell r="AU342" t="str">
            <v>5060947542976</v>
          </cell>
          <cell r="AV342" t="str">
            <v/>
          </cell>
          <cell r="AW342" t="str">
            <v/>
          </cell>
          <cell r="AX342" t="str">
            <v>DUN</v>
          </cell>
          <cell r="AY342" t="str">
            <v/>
          </cell>
          <cell r="AZ342" t="str">
            <v/>
          </cell>
          <cell r="BA342" t="str">
            <v/>
          </cell>
          <cell r="BB342" t="str">
            <v/>
          </cell>
          <cell r="BC342" t="str">
            <v>DIS (HANS); Dis (MOND)</v>
          </cell>
          <cell r="BD342" t="str">
            <v/>
          </cell>
          <cell r="BE342" t="str">
            <v>BeLux</v>
          </cell>
          <cell r="BF342" t="str">
            <v/>
          </cell>
          <cell r="BG342" t="str">
            <v>PSS-03613</v>
          </cell>
          <cell r="BH342" t="str">
            <v>22021000</v>
          </cell>
          <cell r="BI342" t="str">
            <v>BE</v>
          </cell>
          <cell r="BJ342" t="str">
            <v/>
          </cell>
          <cell r="BK342" t="str">
            <v>ZD</v>
          </cell>
          <cell r="BL342" t="str">
            <v>56</v>
          </cell>
          <cell r="BM342">
            <v>1.6099999999999996E-2</v>
          </cell>
        </row>
        <row r="343">
          <cell r="A343">
            <v>640934</v>
          </cell>
          <cell r="B343" t="str">
            <v>3164</v>
          </cell>
          <cell r="C343" t="str">
            <v>MONSTER ENERGY ULTRA ROSA BLIK 0.50L X24</v>
          </cell>
          <cell r="D343" t="str">
            <v>MONSTER ENERGY ULTRA ROSA BOITE 0.50L X24</v>
          </cell>
          <cell r="E343" t="str">
            <v>Monster</v>
          </cell>
          <cell r="F343" t="str">
            <v>Energy Ultra Rosa</v>
          </cell>
          <cell r="G343" t="str">
            <v xml:space="preserve">CAN </v>
          </cell>
          <cell r="H343" t="str">
            <v xml:space="preserve"> %</v>
          </cell>
          <cell r="I343" t="str">
            <v>24 x 0.5L</v>
          </cell>
          <cell r="J343" t="str">
            <v/>
          </cell>
          <cell r="K343">
            <v>24</v>
          </cell>
          <cell r="L343" t="str">
            <v>6% - 3%</v>
          </cell>
          <cell r="M343" t="str">
            <v>24</v>
          </cell>
          <cell r="N343" t="str">
            <v>M</v>
          </cell>
          <cell r="O343" t="str">
            <v>8</v>
          </cell>
          <cell r="P343">
            <v>0.5</v>
          </cell>
          <cell r="Q343" t="str">
            <v>5060947541306</v>
          </cell>
          <cell r="R343" t="str">
            <v>6.65 x 6.65 x 16.8</v>
          </cell>
          <cell r="S343">
            <v>0.503</v>
          </cell>
          <cell r="T343">
            <v>0.51900000000000002</v>
          </cell>
          <cell r="U343">
            <v>0</v>
          </cell>
          <cell r="V343" t="str">
            <v>1 x 0.5L</v>
          </cell>
          <cell r="W343" t="str">
            <v>CAN</v>
          </cell>
          <cell r="X343" t="str">
            <v>5060947541306</v>
          </cell>
          <cell r="Y343" t="str">
            <v>6.65 x 6.65 x 16.8</v>
          </cell>
          <cell r="Z343">
            <v>0.503</v>
          </cell>
          <cell r="AA343">
            <v>0.51900000000000002</v>
          </cell>
          <cell r="AB343">
            <v>0</v>
          </cell>
          <cell r="AC343" t="str">
            <v>24 x 0.5L</v>
          </cell>
          <cell r="AD343" t="str">
            <v>TRAY WITH SHRINK</v>
          </cell>
          <cell r="AE343" t="str">
            <v>5060947541313</v>
          </cell>
          <cell r="AF343" t="str">
            <v>40.5 x 27.2 x 17.1</v>
          </cell>
          <cell r="AG343">
            <v>12.073</v>
          </cell>
          <cell r="AH343">
            <v>12.563000000000001</v>
          </cell>
          <cell r="AI343">
            <v>0</v>
          </cell>
          <cell r="AJ343">
            <v>10</v>
          </cell>
          <cell r="AK343">
            <v>8</v>
          </cell>
          <cell r="AL343">
            <v>80</v>
          </cell>
          <cell r="AM343">
            <v>1217</v>
          </cell>
          <cell r="AN343">
            <v>1000</v>
          </cell>
          <cell r="AO343">
            <v>1529</v>
          </cell>
          <cell r="AP343">
            <v>965.84</v>
          </cell>
          <cell r="AQ343">
            <v>1035.7239999999999</v>
          </cell>
          <cell r="AR343">
            <v>3</v>
          </cell>
          <cell r="AS343">
            <v>0</v>
          </cell>
          <cell r="AT343" t="str">
            <v>CHEP</v>
          </cell>
          <cell r="AU343" t="str">
            <v>5060947541320</v>
          </cell>
          <cell r="AV343" t="str">
            <v/>
          </cell>
          <cell r="AW343" t="str">
            <v/>
          </cell>
          <cell r="AX343" t="str">
            <v>DUN</v>
          </cell>
          <cell r="AY343" t="str">
            <v/>
          </cell>
          <cell r="AZ343" t="str">
            <v/>
          </cell>
          <cell r="BA343" t="str">
            <v/>
          </cell>
          <cell r="BB343" t="str">
            <v/>
          </cell>
          <cell r="BC343" t="str">
            <v>DIS (HANS); Dis (MOND)</v>
          </cell>
          <cell r="BD343" t="str">
            <v/>
          </cell>
          <cell r="BE343" t="str">
            <v>BeLux</v>
          </cell>
          <cell r="BF343" t="str">
            <v/>
          </cell>
          <cell r="BG343" t="str">
            <v>PSS-03613</v>
          </cell>
          <cell r="BH343" t="str">
            <v>22021000</v>
          </cell>
          <cell r="BI343" t="str">
            <v>BE</v>
          </cell>
          <cell r="BJ343" t="str">
            <v/>
          </cell>
          <cell r="BK343" t="str">
            <v>ZD</v>
          </cell>
          <cell r="BL343" t="str">
            <v>56</v>
          </cell>
          <cell r="BM343">
            <v>1.6099999999999996E-2</v>
          </cell>
        </row>
        <row r="344">
          <cell r="A344">
            <v>641046</v>
          </cell>
          <cell r="B344" t="str">
            <v>2315</v>
          </cell>
          <cell r="C344" t="str">
            <v>COCA-COLA ZERO HR CHERRY BIB 5L</v>
          </cell>
          <cell r="D344" t="str">
            <v>COCA-COLA ZERO HR CHERRY BIB 5L</v>
          </cell>
          <cell r="E344" t="str">
            <v>Coca-Cola Zero</v>
          </cell>
          <cell r="F344" t="str">
            <v>Cherry</v>
          </cell>
          <cell r="G344" t="str">
            <v>BIB</v>
          </cell>
          <cell r="H344" t="str">
            <v xml:space="preserve"> %</v>
          </cell>
          <cell r="I344" t="str">
            <v>1 x 5L</v>
          </cell>
          <cell r="J344" t="str">
            <v/>
          </cell>
          <cell r="K344">
            <v>1</v>
          </cell>
          <cell r="L344" t="str">
            <v>6% - 3%</v>
          </cell>
          <cell r="M344" t="str">
            <v>90</v>
          </cell>
          <cell r="N344" t="str">
            <v>D</v>
          </cell>
          <cell r="O344" t="str">
            <v>0</v>
          </cell>
          <cell r="P344">
            <v>5</v>
          </cell>
          <cell r="Q344" t="str">
            <v>5449000313546</v>
          </cell>
          <cell r="R344" t="str">
            <v>23 x 19.5 x 15.1</v>
          </cell>
          <cell r="S344">
            <v>4.99</v>
          </cell>
          <cell r="T344">
            <v>5.2629999999999999</v>
          </cell>
          <cell r="U344">
            <v>0</v>
          </cell>
          <cell r="V344" t="str">
            <v>1 x 5L</v>
          </cell>
          <cell r="W344" t="str">
            <v>BIB</v>
          </cell>
          <cell r="X344" t="str">
            <v>5449000313546</v>
          </cell>
          <cell r="Y344" t="str">
            <v>23 x 19.5 x 15.1</v>
          </cell>
          <cell r="Z344">
            <v>4.99</v>
          </cell>
          <cell r="AA344">
            <v>5.2629999999999999</v>
          </cell>
          <cell r="AB344">
            <v>0</v>
          </cell>
          <cell r="AC344" t="str">
            <v>1 x 5L</v>
          </cell>
          <cell r="AD344" t="str">
            <v>BIB</v>
          </cell>
          <cell r="AE344" t="str">
            <v>5449000313546</v>
          </cell>
          <cell r="AF344" t="str">
            <v>23 x 19.5 x 15.1</v>
          </cell>
          <cell r="AG344">
            <v>4.99</v>
          </cell>
          <cell r="AH344">
            <v>5.2629999999999999</v>
          </cell>
          <cell r="AI344">
            <v>0</v>
          </cell>
          <cell r="AJ344">
            <v>23</v>
          </cell>
          <cell r="AK344">
            <v>4</v>
          </cell>
          <cell r="AL344">
            <v>92</v>
          </cell>
          <cell r="AM344">
            <v>1200</v>
          </cell>
          <cell r="AN344">
            <v>1000</v>
          </cell>
          <cell r="AO344">
            <v>770</v>
          </cell>
          <cell r="AP344">
            <v>459.08</v>
          </cell>
          <cell r="AQ344">
            <v>514.755</v>
          </cell>
          <cell r="AR344">
            <v>1</v>
          </cell>
          <cell r="AS344">
            <v>0</v>
          </cell>
          <cell r="AT344" t="str">
            <v>CHEP</v>
          </cell>
          <cell r="AU344" t="str">
            <v>5449000723215</v>
          </cell>
          <cell r="AV344" t="str">
            <v/>
          </cell>
          <cell r="AW344" t="str">
            <v/>
          </cell>
          <cell r="AX344" t="str">
            <v/>
          </cell>
          <cell r="AY344" t="str">
            <v>DON</v>
          </cell>
          <cell r="AZ344" t="str">
            <v/>
          </cell>
          <cell r="BA344" t="str">
            <v/>
          </cell>
          <cell r="BB344" t="str">
            <v>GRI</v>
          </cell>
          <cell r="BC344" t="str">
            <v/>
          </cell>
          <cell r="BD344" t="str">
            <v/>
          </cell>
          <cell r="BE344" t="str">
            <v>BeLux</v>
          </cell>
          <cell r="BF344" t="str">
            <v/>
          </cell>
          <cell r="BG344" t="str">
            <v>PSS-12761</v>
          </cell>
          <cell r="BH344" t="str">
            <v>21069092</v>
          </cell>
          <cell r="BI344" t="str">
            <v>NL</v>
          </cell>
          <cell r="BJ344" t="str">
            <v/>
          </cell>
          <cell r="BK344" t="str">
            <v>ZD</v>
          </cell>
          <cell r="BL344" t="str">
            <v>42</v>
          </cell>
          <cell r="BM344" t="str">
            <v/>
          </cell>
        </row>
        <row r="345">
          <cell r="A345">
            <v>641072</v>
          </cell>
          <cell r="B345" t="str">
            <v>4854</v>
          </cell>
          <cell r="C345" t="str">
            <v>ROYAL BLISS TONIC WATER GLAS 0.20L X24</v>
          </cell>
          <cell r="D345" t="str">
            <v>ROYAL BLISS TONIC WATER VERRE 0.20L X24</v>
          </cell>
          <cell r="E345" t="str">
            <v>Royal Bliss</v>
          </cell>
          <cell r="F345" t="str">
            <v>Tonic Water</v>
          </cell>
          <cell r="G345" t="str">
            <v>REF. GLASS</v>
          </cell>
          <cell r="H345" t="str">
            <v xml:space="preserve"> %</v>
          </cell>
          <cell r="I345" t="str">
            <v>24 x 0.2L</v>
          </cell>
          <cell r="J345" t="str">
            <v/>
          </cell>
          <cell r="K345">
            <v>24</v>
          </cell>
          <cell r="L345" t="str">
            <v>6% - 3%</v>
          </cell>
          <cell r="M345" t="str">
            <v>12</v>
          </cell>
          <cell r="N345" t="str">
            <v>M</v>
          </cell>
          <cell r="O345" t="str">
            <v>0</v>
          </cell>
          <cell r="P345">
            <v>0.2</v>
          </cell>
          <cell r="Q345" t="str">
            <v>54021655</v>
          </cell>
          <cell r="R345" t="str">
            <v>5.9 x 5.9 x 19.89</v>
          </cell>
          <cell r="S345">
            <v>0.20499999999999999</v>
          </cell>
          <cell r="T345">
            <v>0.56499999999999995</v>
          </cell>
          <cell r="U345">
            <v>0.1</v>
          </cell>
          <cell r="V345" t="str">
            <v>1 x 0.2L</v>
          </cell>
          <cell r="W345" t="str">
            <v xml:space="preserve">REF. GLASS  </v>
          </cell>
          <cell r="X345" t="str">
            <v>54021655</v>
          </cell>
          <cell r="Y345" t="str">
            <v>5.9 x 5.9 x 19.89</v>
          </cell>
          <cell r="Z345">
            <v>0.20499999999999999</v>
          </cell>
          <cell r="AA345">
            <v>0.56499999999999995</v>
          </cell>
          <cell r="AB345">
            <v>0.1</v>
          </cell>
          <cell r="AC345" t="str">
            <v>24 x 0.2L</v>
          </cell>
          <cell r="AD345" t="str">
            <v>CASE</v>
          </cell>
          <cell r="AE345" t="str">
            <v>5449000148483</v>
          </cell>
          <cell r="AF345" t="str">
            <v>40 x 30 x 23</v>
          </cell>
          <cell r="AG345">
            <v>4.9269999999999996</v>
          </cell>
          <cell r="AH345">
            <v>15.367000000000001</v>
          </cell>
          <cell r="AI345">
            <v>5</v>
          </cell>
          <cell r="AJ345">
            <v>10</v>
          </cell>
          <cell r="AK345">
            <v>7</v>
          </cell>
          <cell r="AL345">
            <v>70</v>
          </cell>
          <cell r="AM345">
            <v>1200</v>
          </cell>
          <cell r="AN345">
            <v>1000</v>
          </cell>
          <cell r="AO345">
            <v>1773</v>
          </cell>
          <cell r="AP345">
            <v>344.89</v>
          </cell>
          <cell r="AQ345">
            <v>1105.7919999999999</v>
          </cell>
          <cell r="AR345">
            <v>3</v>
          </cell>
          <cell r="AS345">
            <v>350</v>
          </cell>
          <cell r="AT345" t="str">
            <v>CHEP</v>
          </cell>
          <cell r="AU345" t="str">
            <v>5449000723130</v>
          </cell>
          <cell r="AV345" t="str">
            <v/>
          </cell>
          <cell r="AW345" t="str">
            <v>GHE</v>
          </cell>
          <cell r="AX345" t="str">
            <v/>
          </cell>
          <cell r="AY345" t="str">
            <v/>
          </cell>
          <cell r="AZ345" t="str">
            <v/>
          </cell>
          <cell r="BA345" t="str">
            <v/>
          </cell>
          <cell r="BB345" t="str">
            <v/>
          </cell>
          <cell r="BC345" t="str">
            <v/>
          </cell>
          <cell r="BD345" t="str">
            <v/>
          </cell>
          <cell r="BE345" t="str">
            <v>BeLux</v>
          </cell>
          <cell r="BF345" t="str">
            <v/>
          </cell>
          <cell r="BG345" t="str">
            <v>PSS-13850</v>
          </cell>
          <cell r="BH345" t="str">
            <v>22021000</v>
          </cell>
          <cell r="BI345" t="str">
            <v>BE</v>
          </cell>
          <cell r="BJ345" t="str">
            <v/>
          </cell>
          <cell r="BK345" t="str">
            <v>ZD</v>
          </cell>
          <cell r="BL345" t="str">
            <v>56</v>
          </cell>
          <cell r="BM345" t="str">
            <v/>
          </cell>
        </row>
        <row r="346">
          <cell r="A346">
            <v>641073</v>
          </cell>
          <cell r="B346" t="str">
            <v>4855</v>
          </cell>
          <cell r="C346" t="str">
            <v>ROYAL BLISS AGRUMES YLANG YLANG GLAS 0.20L X24</v>
          </cell>
          <cell r="D346" t="str">
            <v>ROYAL BLISS AGRUMES YLANG YLANG VERRE 0.20L X24</v>
          </cell>
          <cell r="E346" t="str">
            <v>Royal Bliss</v>
          </cell>
          <cell r="F346" t="str">
            <v>Agrumes Ylang Ylang</v>
          </cell>
          <cell r="G346" t="str">
            <v>REF. GLASS</v>
          </cell>
          <cell r="H346" t="str">
            <v xml:space="preserve"> %</v>
          </cell>
          <cell r="I346" t="str">
            <v>24 x 0.2L</v>
          </cell>
          <cell r="J346" t="str">
            <v/>
          </cell>
          <cell r="K346">
            <v>24</v>
          </cell>
          <cell r="L346" t="str">
            <v>6% - 3%</v>
          </cell>
          <cell r="M346" t="str">
            <v>12</v>
          </cell>
          <cell r="N346" t="str">
            <v>M</v>
          </cell>
          <cell r="O346" t="str">
            <v>0</v>
          </cell>
          <cell r="P346">
            <v>0.2</v>
          </cell>
          <cell r="Q346" t="str">
            <v>54021686</v>
          </cell>
          <cell r="R346" t="str">
            <v>5.9 x 5.9 x 19.89</v>
          </cell>
          <cell r="S346">
            <v>0.20300000000000001</v>
          </cell>
          <cell r="T346">
            <v>0.56299999999999994</v>
          </cell>
          <cell r="U346">
            <v>0.1</v>
          </cell>
          <cell r="V346" t="str">
            <v>1 x 0.2L</v>
          </cell>
          <cell r="W346" t="str">
            <v xml:space="preserve">REF. GLASS  </v>
          </cell>
          <cell r="X346" t="str">
            <v>54021686</v>
          </cell>
          <cell r="Y346" t="str">
            <v>5.9 x 5.9 x 19.89</v>
          </cell>
          <cell r="Z346">
            <v>0.20300000000000001</v>
          </cell>
          <cell r="AA346">
            <v>0.56299999999999994</v>
          </cell>
          <cell r="AB346">
            <v>0.1</v>
          </cell>
          <cell r="AC346" t="str">
            <v>24 x 0.2L</v>
          </cell>
          <cell r="AD346" t="str">
            <v>CASE</v>
          </cell>
          <cell r="AE346" t="str">
            <v>5449000150042</v>
          </cell>
          <cell r="AF346" t="str">
            <v>40 x 30 x 23</v>
          </cell>
          <cell r="AG346">
            <v>4.8710000000000004</v>
          </cell>
          <cell r="AH346">
            <v>15.311</v>
          </cell>
          <cell r="AI346">
            <v>5</v>
          </cell>
          <cell r="AJ346">
            <v>10</v>
          </cell>
          <cell r="AK346">
            <v>7</v>
          </cell>
          <cell r="AL346">
            <v>70</v>
          </cell>
          <cell r="AM346">
            <v>1200</v>
          </cell>
          <cell r="AN346">
            <v>1000</v>
          </cell>
          <cell r="AO346">
            <v>1773</v>
          </cell>
          <cell r="AP346">
            <v>340.97</v>
          </cell>
          <cell r="AQ346">
            <v>1101.8810000000001</v>
          </cell>
          <cell r="AR346">
            <v>3</v>
          </cell>
          <cell r="AS346">
            <v>350</v>
          </cell>
          <cell r="AT346" t="str">
            <v>CHEP</v>
          </cell>
          <cell r="AU346" t="str">
            <v>5449000723161</v>
          </cell>
          <cell r="AV346" t="str">
            <v/>
          </cell>
          <cell r="AW346" t="str">
            <v>GHE</v>
          </cell>
          <cell r="AX346" t="str">
            <v/>
          </cell>
          <cell r="AY346" t="str">
            <v/>
          </cell>
          <cell r="AZ346" t="str">
            <v/>
          </cell>
          <cell r="BA346" t="str">
            <v/>
          </cell>
          <cell r="BB346" t="str">
            <v/>
          </cell>
          <cell r="BC346" t="str">
            <v/>
          </cell>
          <cell r="BD346" t="str">
            <v/>
          </cell>
          <cell r="BE346" t="str">
            <v>BeLux</v>
          </cell>
          <cell r="BF346" t="str">
            <v>DF25270BE</v>
          </cell>
          <cell r="BG346" t="str">
            <v>PSS-13850</v>
          </cell>
          <cell r="BH346" t="str">
            <v>22021000</v>
          </cell>
          <cell r="BI346" t="str">
            <v>BE</v>
          </cell>
          <cell r="BJ346" t="str">
            <v/>
          </cell>
          <cell r="BK346" t="str">
            <v>ZD</v>
          </cell>
          <cell r="BL346" t="str">
            <v>56</v>
          </cell>
          <cell r="BM346" t="str">
            <v/>
          </cell>
        </row>
        <row r="347">
          <cell r="A347">
            <v>641074</v>
          </cell>
          <cell r="B347" t="str">
            <v>4856</v>
          </cell>
          <cell r="C347" t="str">
            <v>ROYAL BLISS BITTER LEMON GLAS 0.20L X24</v>
          </cell>
          <cell r="D347" t="str">
            <v>ROYAL BLISS BITTER LEMON VERRE 0.20L X24</v>
          </cell>
          <cell r="E347" t="str">
            <v>Royal Bliss</v>
          </cell>
          <cell r="F347" t="str">
            <v>Bitter Lemon</v>
          </cell>
          <cell r="G347" t="str">
            <v>REF. GLASS</v>
          </cell>
          <cell r="H347" t="str">
            <v xml:space="preserve"> %</v>
          </cell>
          <cell r="I347" t="str">
            <v>24 x 0.2L</v>
          </cell>
          <cell r="J347" t="str">
            <v/>
          </cell>
          <cell r="K347">
            <v>24</v>
          </cell>
          <cell r="L347" t="str">
            <v>6% - 3%</v>
          </cell>
          <cell r="M347" t="str">
            <v>12</v>
          </cell>
          <cell r="N347" t="str">
            <v>M</v>
          </cell>
          <cell r="O347" t="str">
            <v>0</v>
          </cell>
          <cell r="P347">
            <v>0.2</v>
          </cell>
          <cell r="Q347" t="str">
            <v>54021679</v>
          </cell>
          <cell r="R347" t="str">
            <v>5.9 x 5.9 x 19.89</v>
          </cell>
          <cell r="S347">
            <v>0.20599999999999999</v>
          </cell>
          <cell r="T347">
            <v>0.56599999999999995</v>
          </cell>
          <cell r="U347">
            <v>0.1</v>
          </cell>
          <cell r="V347" t="str">
            <v>1 x 0.2L</v>
          </cell>
          <cell r="W347" t="str">
            <v xml:space="preserve">REF. GLASS  </v>
          </cell>
          <cell r="X347" t="str">
            <v>54021679</v>
          </cell>
          <cell r="Y347" t="str">
            <v>5.9 x 5.9 x 19.89</v>
          </cell>
          <cell r="Z347">
            <v>0.20599999999999999</v>
          </cell>
          <cell r="AA347">
            <v>0.56599999999999995</v>
          </cell>
          <cell r="AB347">
            <v>0.1</v>
          </cell>
          <cell r="AC347" t="str">
            <v>24 x 0.2L</v>
          </cell>
          <cell r="AD347" t="str">
            <v>CASE</v>
          </cell>
          <cell r="AE347" t="str">
            <v>5449000148506</v>
          </cell>
          <cell r="AF347" t="str">
            <v>40 x 30 x 23</v>
          </cell>
          <cell r="AG347">
            <v>4.9349999999999996</v>
          </cell>
          <cell r="AH347">
            <v>15.375</v>
          </cell>
          <cell r="AI347">
            <v>5</v>
          </cell>
          <cell r="AJ347">
            <v>10</v>
          </cell>
          <cell r="AK347">
            <v>7</v>
          </cell>
          <cell r="AL347">
            <v>70</v>
          </cell>
          <cell r="AM347">
            <v>1200</v>
          </cell>
          <cell r="AN347">
            <v>1000</v>
          </cell>
          <cell r="AO347">
            <v>1773</v>
          </cell>
          <cell r="AP347">
            <v>345.45</v>
          </cell>
          <cell r="AQ347">
            <v>1106.337</v>
          </cell>
          <cell r="AR347">
            <v>3</v>
          </cell>
          <cell r="AS347">
            <v>350</v>
          </cell>
          <cell r="AT347" t="str">
            <v>CHEP</v>
          </cell>
          <cell r="AU347" t="str">
            <v>5449000723154</v>
          </cell>
          <cell r="AV347" t="str">
            <v/>
          </cell>
          <cell r="AW347" t="str">
            <v>GHE</v>
          </cell>
          <cell r="AX347" t="str">
            <v/>
          </cell>
          <cell r="AY347" t="str">
            <v>DON</v>
          </cell>
          <cell r="AZ347" t="str">
            <v/>
          </cell>
          <cell r="BA347" t="str">
            <v/>
          </cell>
          <cell r="BB347" t="str">
            <v/>
          </cell>
          <cell r="BC347" t="str">
            <v/>
          </cell>
          <cell r="BD347" t="str">
            <v/>
          </cell>
          <cell r="BE347" t="str">
            <v>BeLux</v>
          </cell>
          <cell r="BF347" t="str">
            <v/>
          </cell>
          <cell r="BG347" t="str">
            <v>PSS-13850</v>
          </cell>
          <cell r="BH347" t="str">
            <v>22021000</v>
          </cell>
          <cell r="BI347" t="str">
            <v>BE</v>
          </cell>
          <cell r="BJ347" t="str">
            <v/>
          </cell>
          <cell r="BK347" t="str">
            <v>ZD</v>
          </cell>
          <cell r="BL347" t="str">
            <v>56</v>
          </cell>
          <cell r="BM347" t="str">
            <v/>
          </cell>
        </row>
        <row r="348">
          <cell r="A348">
            <v>641075</v>
          </cell>
          <cell r="B348" t="str">
            <v>4857</v>
          </cell>
          <cell r="C348" t="str">
            <v>ROYAL BLISS PINK AROMATIC BERRY GLAS 0.20L X24</v>
          </cell>
          <cell r="D348" t="str">
            <v>ROYAL BLISS PINK AROMATIC BERRY VERRE 0.20L X24</v>
          </cell>
          <cell r="E348" t="str">
            <v>Royal Bliss</v>
          </cell>
          <cell r="F348" t="str">
            <v>Pink Aromatic Berry</v>
          </cell>
          <cell r="G348" t="str">
            <v>REF. GLASS</v>
          </cell>
          <cell r="H348" t="str">
            <v xml:space="preserve"> %</v>
          </cell>
          <cell r="I348" t="str">
            <v>24 x 0.2L</v>
          </cell>
          <cell r="J348" t="str">
            <v/>
          </cell>
          <cell r="K348">
            <v>24</v>
          </cell>
          <cell r="L348" t="str">
            <v>6% - 3%</v>
          </cell>
          <cell r="M348" t="str">
            <v>12</v>
          </cell>
          <cell r="N348" t="str">
            <v>M</v>
          </cell>
          <cell r="O348" t="str">
            <v>0</v>
          </cell>
          <cell r="P348">
            <v>0.2</v>
          </cell>
          <cell r="Q348" t="str">
            <v>54021662</v>
          </cell>
          <cell r="R348" t="str">
            <v>5.9 x 5.9 x 19.89</v>
          </cell>
          <cell r="S348">
            <v>0.20599999999999999</v>
          </cell>
          <cell r="T348">
            <v>0.56599999999999995</v>
          </cell>
          <cell r="U348">
            <v>0.1</v>
          </cell>
          <cell r="V348" t="str">
            <v>1 x 0.2L</v>
          </cell>
          <cell r="W348" t="str">
            <v xml:space="preserve">REF. GLASS  </v>
          </cell>
          <cell r="X348" t="str">
            <v>54021662</v>
          </cell>
          <cell r="Y348" t="str">
            <v>5.9 x 5.9 x 19.89</v>
          </cell>
          <cell r="Z348">
            <v>0.20599999999999999</v>
          </cell>
          <cell r="AA348">
            <v>0.56599999999999995</v>
          </cell>
          <cell r="AB348">
            <v>0.1</v>
          </cell>
          <cell r="AC348" t="str">
            <v>24 x 0.2L</v>
          </cell>
          <cell r="AD348" t="str">
            <v>CASE</v>
          </cell>
          <cell r="AE348" t="str">
            <v>5449000148490</v>
          </cell>
          <cell r="AF348" t="str">
            <v>40 x 30 x 23</v>
          </cell>
          <cell r="AG348">
            <v>4.9370000000000003</v>
          </cell>
          <cell r="AH348">
            <v>15.377000000000001</v>
          </cell>
          <cell r="AI348">
            <v>5</v>
          </cell>
          <cell r="AJ348">
            <v>10</v>
          </cell>
          <cell r="AK348">
            <v>7</v>
          </cell>
          <cell r="AL348">
            <v>70</v>
          </cell>
          <cell r="AM348">
            <v>1200</v>
          </cell>
          <cell r="AN348">
            <v>1000</v>
          </cell>
          <cell r="AO348">
            <v>1773</v>
          </cell>
          <cell r="AP348">
            <v>345.59</v>
          </cell>
          <cell r="AQ348">
            <v>1106.4739999999999</v>
          </cell>
          <cell r="AR348">
            <v>3</v>
          </cell>
          <cell r="AS348">
            <v>350</v>
          </cell>
          <cell r="AT348" t="str">
            <v>CHEP</v>
          </cell>
          <cell r="AU348" t="str">
            <v>5449000723147</v>
          </cell>
          <cell r="AV348" t="str">
            <v/>
          </cell>
          <cell r="AW348" t="str">
            <v>GHE</v>
          </cell>
          <cell r="AX348" t="str">
            <v/>
          </cell>
          <cell r="AY348" t="str">
            <v>DON</v>
          </cell>
          <cell r="AZ348" t="str">
            <v/>
          </cell>
          <cell r="BA348" t="str">
            <v/>
          </cell>
          <cell r="BB348" t="str">
            <v/>
          </cell>
          <cell r="BC348" t="str">
            <v/>
          </cell>
          <cell r="BD348" t="str">
            <v/>
          </cell>
          <cell r="BE348" t="str">
            <v>BeLux</v>
          </cell>
          <cell r="BF348" t="str">
            <v/>
          </cell>
          <cell r="BG348" t="str">
            <v>PSS-13850</v>
          </cell>
          <cell r="BH348" t="str">
            <v>22021000</v>
          </cell>
          <cell r="BI348" t="str">
            <v>BE</v>
          </cell>
          <cell r="BJ348" t="str">
            <v/>
          </cell>
          <cell r="BK348" t="str">
            <v>ZD</v>
          </cell>
          <cell r="BL348" t="str">
            <v>56</v>
          </cell>
          <cell r="BM348" t="str">
            <v/>
          </cell>
        </row>
        <row r="349">
          <cell r="A349">
            <v>641095</v>
          </cell>
          <cell r="B349" t="str">
            <v>3192</v>
          </cell>
          <cell r="C349" t="str">
            <v>COCA-COLA BLIK 0.33L 2X15 SLEEK 10 LAYERS</v>
          </cell>
          <cell r="D349" t="str">
            <v>COCA-COLA BOITE 0.33L 2X15 SLEEK 10 LAYERS</v>
          </cell>
          <cell r="E349" t="str">
            <v>Coca-Cola</v>
          </cell>
          <cell r="F349" t="str">
            <v/>
          </cell>
          <cell r="G349" t="str">
            <v>SLEEKCAN</v>
          </cell>
          <cell r="H349" t="str">
            <v xml:space="preserve"> %</v>
          </cell>
          <cell r="I349" t="str">
            <v>2 x 15 x 0.33L</v>
          </cell>
          <cell r="J349" t="str">
            <v/>
          </cell>
          <cell r="K349">
            <v>30</v>
          </cell>
          <cell r="L349" t="str">
            <v>6% - 3%</v>
          </cell>
          <cell r="M349" t="str">
            <v>12</v>
          </cell>
          <cell r="N349" t="str">
            <v>M</v>
          </cell>
          <cell r="O349" t="str">
            <v>0</v>
          </cell>
          <cell r="P349">
            <v>0.33</v>
          </cell>
          <cell r="Q349" t="str">
            <v>5000112638769</v>
          </cell>
          <cell r="R349" t="str">
            <v>5.85 x 5.85 x 14.55</v>
          </cell>
          <cell r="S349">
            <v>0.34300000000000003</v>
          </cell>
          <cell r="T349">
            <v>0.35499999999999998</v>
          </cell>
          <cell r="U349">
            <v>0</v>
          </cell>
          <cell r="V349" t="str">
            <v>15 x 0.33L</v>
          </cell>
          <cell r="W349" t="str">
            <v>SHRINK</v>
          </cell>
          <cell r="X349" t="str">
            <v>5449000288639</v>
          </cell>
          <cell r="Y349" t="str">
            <v>29.25 x 17.55 x 14.7</v>
          </cell>
          <cell r="Z349">
            <v>5.141</v>
          </cell>
          <cell r="AA349">
            <v>5.3540000000000001</v>
          </cell>
          <cell r="AB349">
            <v>0</v>
          </cell>
          <cell r="AC349" t="str">
            <v>2 x 15 x 0.33L</v>
          </cell>
          <cell r="AD349" t="str">
            <v>SHRINKWRAP OVER SHRINKWRAP</v>
          </cell>
          <cell r="AE349" t="str">
            <v>5449000288578</v>
          </cell>
          <cell r="AF349" t="str">
            <v>35.1 x 29.25 x 14.7</v>
          </cell>
          <cell r="AG349">
            <v>10.282</v>
          </cell>
          <cell r="AH349">
            <v>10.718</v>
          </cell>
          <cell r="AI349">
            <v>0</v>
          </cell>
          <cell r="AJ349">
            <v>11</v>
          </cell>
          <cell r="AK349">
            <v>10</v>
          </cell>
          <cell r="AL349">
            <v>110</v>
          </cell>
          <cell r="AM349">
            <v>1200</v>
          </cell>
          <cell r="AN349">
            <v>1000</v>
          </cell>
          <cell r="AO349">
            <v>1611</v>
          </cell>
          <cell r="AP349">
            <v>1131.02</v>
          </cell>
          <cell r="AQ349">
            <v>1205.355</v>
          </cell>
          <cell r="AR349">
            <v>3</v>
          </cell>
          <cell r="AS349">
            <v>0</v>
          </cell>
          <cell r="AT349" t="str">
            <v>Industrial IPP</v>
          </cell>
          <cell r="AU349" t="str">
            <v>5449000723307</v>
          </cell>
          <cell r="AV349" t="str">
            <v/>
          </cell>
          <cell r="AW349" t="str">
            <v>GHE</v>
          </cell>
          <cell r="AX349" t="str">
            <v/>
          </cell>
          <cell r="AY349" t="str">
            <v/>
          </cell>
          <cell r="AZ349" t="str">
            <v/>
          </cell>
          <cell r="BA349" t="str">
            <v/>
          </cell>
          <cell r="BB349" t="str">
            <v/>
          </cell>
          <cell r="BC349" t="str">
            <v/>
          </cell>
          <cell r="BD349" t="str">
            <v/>
          </cell>
          <cell r="BE349" t="str">
            <v>BeLux</v>
          </cell>
          <cell r="BF349" t="str">
            <v/>
          </cell>
          <cell r="BG349" t="str">
            <v>PSS-19692</v>
          </cell>
          <cell r="BH349" t="str">
            <v>22021000</v>
          </cell>
          <cell r="BI349" t="str">
            <v>BE</v>
          </cell>
          <cell r="BJ349" t="str">
            <v/>
          </cell>
          <cell r="BK349" t="str">
            <v>ZD</v>
          </cell>
          <cell r="BL349" t="str">
            <v>56</v>
          </cell>
          <cell r="BM349">
            <v>1.18E-2</v>
          </cell>
        </row>
        <row r="350">
          <cell r="A350">
            <v>641096</v>
          </cell>
          <cell r="B350" t="str">
            <v>3193</v>
          </cell>
          <cell r="C350" t="str">
            <v>COCA-COLA ZERO BLIK 0.33L 2X15 SLEEK 10 LAYERS</v>
          </cell>
          <cell r="D350" t="str">
            <v>COCA-COLA ZERO BOITE 0.33L 2X15 SLEEK 10 LAYERS</v>
          </cell>
          <cell r="E350" t="str">
            <v>Coca-Cola Zero</v>
          </cell>
          <cell r="F350" t="str">
            <v/>
          </cell>
          <cell r="G350" t="str">
            <v>SLEEKCAN</v>
          </cell>
          <cell r="H350" t="str">
            <v xml:space="preserve"> %</v>
          </cell>
          <cell r="I350" t="str">
            <v>2 x 15 x 0.33L</v>
          </cell>
          <cell r="J350" t="str">
            <v/>
          </cell>
          <cell r="K350">
            <v>30</v>
          </cell>
          <cell r="L350" t="str">
            <v>6% - 3%</v>
          </cell>
          <cell r="M350" t="str">
            <v>6</v>
          </cell>
          <cell r="N350" t="str">
            <v>M</v>
          </cell>
          <cell r="O350" t="str">
            <v>0</v>
          </cell>
          <cell r="P350">
            <v>0.33</v>
          </cell>
          <cell r="Q350" t="str">
            <v>5000112638745</v>
          </cell>
          <cell r="R350" t="str">
            <v>5.85 x 5.85 x 14.55</v>
          </cell>
          <cell r="S350">
            <v>0.32900000000000001</v>
          </cell>
          <cell r="T350">
            <v>0.34100000000000003</v>
          </cell>
          <cell r="U350">
            <v>0</v>
          </cell>
          <cell r="V350" t="str">
            <v>15 x 0.33L</v>
          </cell>
          <cell r="W350" t="str">
            <v>SHRINK</v>
          </cell>
          <cell r="X350" t="str">
            <v>5449000288622</v>
          </cell>
          <cell r="Y350" t="str">
            <v>29.25 x 17.55 x 14.7</v>
          </cell>
          <cell r="Z350">
            <v>4.9400000000000004</v>
          </cell>
          <cell r="AA350">
            <v>5.1529999999999996</v>
          </cell>
          <cell r="AB350">
            <v>0</v>
          </cell>
          <cell r="AC350" t="str">
            <v>2 x 15 x 0.33L</v>
          </cell>
          <cell r="AD350" t="str">
            <v>SHRINKWRAP OVER SHRINKWRAP</v>
          </cell>
          <cell r="AE350" t="str">
            <v>5449000288561</v>
          </cell>
          <cell r="AF350" t="str">
            <v>35.1 x 29.25 x 14.7</v>
          </cell>
          <cell r="AG350">
            <v>9.8800000000000008</v>
          </cell>
          <cell r="AH350">
            <v>10.316000000000001</v>
          </cell>
          <cell r="AI350">
            <v>0</v>
          </cell>
          <cell r="AJ350">
            <v>11</v>
          </cell>
          <cell r="AK350">
            <v>10</v>
          </cell>
          <cell r="AL350">
            <v>110</v>
          </cell>
          <cell r="AM350">
            <v>1200</v>
          </cell>
          <cell r="AN350">
            <v>1000</v>
          </cell>
          <cell r="AO350">
            <v>1611</v>
          </cell>
          <cell r="AP350">
            <v>1086.8</v>
          </cell>
          <cell r="AQ350">
            <v>1161.1420000000001</v>
          </cell>
          <cell r="AR350">
            <v>3</v>
          </cell>
          <cell r="AS350">
            <v>0</v>
          </cell>
          <cell r="AT350" t="str">
            <v>Industrial IPP</v>
          </cell>
          <cell r="AU350" t="str">
            <v>5449000723291</v>
          </cell>
          <cell r="AV350" t="str">
            <v/>
          </cell>
          <cell r="AW350" t="str">
            <v>GHE</v>
          </cell>
          <cell r="AX350" t="str">
            <v/>
          </cell>
          <cell r="AY350" t="str">
            <v/>
          </cell>
          <cell r="AZ350" t="str">
            <v/>
          </cell>
          <cell r="BA350" t="str">
            <v/>
          </cell>
          <cell r="BB350" t="str">
            <v/>
          </cell>
          <cell r="BC350" t="str">
            <v/>
          </cell>
          <cell r="BD350" t="str">
            <v/>
          </cell>
          <cell r="BE350" t="str">
            <v>BeLux</v>
          </cell>
          <cell r="BF350" t="str">
            <v/>
          </cell>
          <cell r="BG350" t="str">
            <v>PSS-19692</v>
          </cell>
          <cell r="BH350" t="str">
            <v>22021000</v>
          </cell>
          <cell r="BI350" t="str">
            <v>BE</v>
          </cell>
          <cell r="BJ350" t="str">
            <v/>
          </cell>
          <cell r="BK350" t="str">
            <v>ZD</v>
          </cell>
          <cell r="BL350" t="str">
            <v>56</v>
          </cell>
          <cell r="BM350">
            <v>1.18E-2</v>
          </cell>
        </row>
        <row r="351">
          <cell r="A351">
            <v>641107</v>
          </cell>
          <cell r="B351" t="str">
            <v>5168</v>
          </cell>
          <cell r="C351" t="str">
            <v>APPLETISER NRGB 0.275L X24 NEW</v>
          </cell>
          <cell r="D351" t="str">
            <v>APPLETISER NRGB 0.275L X24 NEW</v>
          </cell>
          <cell r="E351" t="str">
            <v>Appletiser</v>
          </cell>
          <cell r="F351" t="str">
            <v>Apple</v>
          </cell>
          <cell r="G351" t="str">
            <v>NON REF. GLASS</v>
          </cell>
          <cell r="H351" t="str">
            <v xml:space="preserve"> %</v>
          </cell>
          <cell r="I351" t="str">
            <v>24 x 0.275L</v>
          </cell>
          <cell r="J351" t="str">
            <v/>
          </cell>
          <cell r="K351">
            <v>24</v>
          </cell>
          <cell r="L351" t="str">
            <v>6% - 3%</v>
          </cell>
          <cell r="M351" t="str">
            <v>12</v>
          </cell>
          <cell r="N351" t="str">
            <v>M</v>
          </cell>
          <cell r="O351" t="str">
            <v>0</v>
          </cell>
          <cell r="P351">
            <v>0.27499999999999997</v>
          </cell>
          <cell r="Q351" t="str">
            <v>6001048003323</v>
          </cell>
          <cell r="R351" t="str">
            <v>6.1 x 6.1 x 20.7</v>
          </cell>
          <cell r="S351">
            <v>0.28699999999999998</v>
          </cell>
          <cell r="T351">
            <v>0.47199999999999998</v>
          </cell>
          <cell r="U351">
            <v>0</v>
          </cell>
          <cell r="V351" t="str">
            <v>1 x 0.275L</v>
          </cell>
          <cell r="W351" t="str">
            <v>NON REF. GLASS</v>
          </cell>
          <cell r="X351" t="str">
            <v>6001048003323</v>
          </cell>
          <cell r="Y351" t="str">
            <v>6.1 x 6.1 x 20.7</v>
          </cell>
          <cell r="Z351">
            <v>0.28699999999999998</v>
          </cell>
          <cell r="AA351">
            <v>0.47199999999999998</v>
          </cell>
          <cell r="AB351">
            <v>0</v>
          </cell>
          <cell r="AC351" t="str">
            <v>24 x 0.275L</v>
          </cell>
          <cell r="AD351" t="str">
            <v>TRAY WITH SHRINK</v>
          </cell>
          <cell r="AE351" t="str">
            <v>5017726166854</v>
          </cell>
          <cell r="AF351" t="str">
            <v>37.2 x 25 x 21.1</v>
          </cell>
          <cell r="AG351">
            <v>6.89</v>
          </cell>
          <cell r="AH351">
            <v>11.423</v>
          </cell>
          <cell r="AI351">
            <v>0</v>
          </cell>
          <cell r="AJ351">
            <v>12</v>
          </cell>
          <cell r="AK351">
            <v>6</v>
          </cell>
          <cell r="AL351">
            <v>72</v>
          </cell>
          <cell r="AM351">
            <v>1200</v>
          </cell>
          <cell r="AN351">
            <v>1001</v>
          </cell>
          <cell r="AO351">
            <v>1442</v>
          </cell>
          <cell r="AP351">
            <v>496.08</v>
          </cell>
          <cell r="AQ351">
            <v>854.529</v>
          </cell>
          <cell r="AR351">
            <v>2</v>
          </cell>
          <cell r="AS351">
            <v>0</v>
          </cell>
          <cell r="AT351" t="str">
            <v>CHEP</v>
          </cell>
          <cell r="AU351" t="str">
            <v>5017726066857</v>
          </cell>
          <cell r="AV351" t="str">
            <v/>
          </cell>
          <cell r="AW351" t="str">
            <v/>
          </cell>
          <cell r="AX351" t="str">
            <v/>
          </cell>
          <cell r="AY351" t="str">
            <v/>
          </cell>
          <cell r="AZ351" t="str">
            <v/>
          </cell>
          <cell r="BA351" t="str">
            <v>East Kilbride</v>
          </cell>
          <cell r="BB351" t="str">
            <v/>
          </cell>
          <cell r="BC351" t="str">
            <v/>
          </cell>
          <cell r="BD351" t="str">
            <v/>
          </cell>
          <cell r="BE351" t="str">
            <v>BeLux</v>
          </cell>
          <cell r="BF351" t="str">
            <v/>
          </cell>
          <cell r="BG351" t="str">
            <v>PSS-19184</v>
          </cell>
          <cell r="BH351" t="str">
            <v>22029919</v>
          </cell>
          <cell r="BI351" t="str">
            <v>GB</v>
          </cell>
          <cell r="BJ351" t="str">
            <v/>
          </cell>
          <cell r="BK351" t="str">
            <v>ZD</v>
          </cell>
          <cell r="BL351" t="str">
            <v>56</v>
          </cell>
          <cell r="BM351" t="str">
            <v/>
          </cell>
        </row>
        <row r="352">
          <cell r="A352">
            <v>641281</v>
          </cell>
          <cell r="B352" t="str">
            <v>3841</v>
          </cell>
          <cell r="C352" t="str">
            <v>AQUARIUS DAILY ZERO LEMON PET 0.50L 4X6</v>
          </cell>
          <cell r="D352" t="str">
            <v>AQUARIUS DAILY ZERO CITRON PET 0.50L 4X6</v>
          </cell>
          <cell r="E352" t="str">
            <v>Aquarius</v>
          </cell>
          <cell r="F352" t="str">
            <v>Zero Lemon</v>
          </cell>
          <cell r="G352" t="str">
            <v>PET</v>
          </cell>
          <cell r="H352" t="str">
            <v xml:space="preserve"> %</v>
          </cell>
          <cell r="I352" t="str">
            <v>4 x 6 x 0.5L</v>
          </cell>
          <cell r="J352" t="str">
            <v/>
          </cell>
          <cell r="K352">
            <v>24</v>
          </cell>
          <cell r="L352" t="str">
            <v>6% - 3%</v>
          </cell>
          <cell r="M352" t="str">
            <v>9</v>
          </cell>
          <cell r="N352" t="str">
            <v>M</v>
          </cell>
          <cell r="O352" t="str">
            <v>10</v>
          </cell>
          <cell r="P352">
            <v>0.5</v>
          </cell>
          <cell r="Q352" t="str">
            <v>5449000100726</v>
          </cell>
          <cell r="R352" t="str">
            <v>6.58 x 6.58 x 21</v>
          </cell>
          <cell r="S352">
            <v>0.499</v>
          </cell>
          <cell r="T352">
            <v>0.52</v>
          </cell>
          <cell r="U352">
            <v>0</v>
          </cell>
          <cell r="V352" t="str">
            <v>6 x 0.5L</v>
          </cell>
          <cell r="W352" t="str">
            <v>PET</v>
          </cell>
          <cell r="X352" t="str">
            <v>5449000100733</v>
          </cell>
          <cell r="Y352" t="str">
            <v>19.8 x 13.2 x 21</v>
          </cell>
          <cell r="Z352">
            <v>2.996</v>
          </cell>
          <cell r="AA352">
            <v>3.133</v>
          </cell>
          <cell r="AB352">
            <v>0</v>
          </cell>
          <cell r="AC352" t="str">
            <v>4 x 6 x 0.5L</v>
          </cell>
          <cell r="AD352" t="str">
            <v>SHRINKWRAP OVER SHRINKWRAP</v>
          </cell>
          <cell r="AE352" t="str">
            <v>5449000102782</v>
          </cell>
          <cell r="AF352" t="str">
            <v>39.5 x 26.3 x 21</v>
          </cell>
          <cell r="AG352">
            <v>11.984</v>
          </cell>
          <cell r="AH352">
            <v>12.56</v>
          </cell>
          <cell r="AI352">
            <v>0</v>
          </cell>
          <cell r="AJ352">
            <v>12</v>
          </cell>
          <cell r="AK352">
            <v>6</v>
          </cell>
          <cell r="AL352">
            <v>72</v>
          </cell>
          <cell r="AM352">
            <v>1200</v>
          </cell>
          <cell r="AN352">
            <v>1053</v>
          </cell>
          <cell r="AO352">
            <v>1435</v>
          </cell>
          <cell r="AP352">
            <v>862.84799999999996</v>
          </cell>
          <cell r="AQ352">
            <v>936.86199999999997</v>
          </cell>
          <cell r="AR352">
            <v>1</v>
          </cell>
          <cell r="AS352">
            <v>0</v>
          </cell>
          <cell r="AT352" t="str">
            <v>CHEP</v>
          </cell>
          <cell r="AU352" t="str">
            <v>5449000724519</v>
          </cell>
          <cell r="AV352" t="str">
            <v/>
          </cell>
          <cell r="AW352" t="str">
            <v/>
          </cell>
          <cell r="AX352" t="str">
            <v/>
          </cell>
          <cell r="AY352" t="str">
            <v>DON</v>
          </cell>
          <cell r="AZ352" t="str">
            <v/>
          </cell>
          <cell r="BA352" t="str">
            <v/>
          </cell>
          <cell r="BB352" t="str">
            <v/>
          </cell>
          <cell r="BC352" t="str">
            <v/>
          </cell>
          <cell r="BD352" t="str">
            <v/>
          </cell>
          <cell r="BE352" t="str">
            <v>BeLux</v>
          </cell>
          <cell r="BF352" t="str">
            <v/>
          </cell>
          <cell r="BG352" t="str">
            <v>PSS-20275</v>
          </cell>
          <cell r="BH352" t="str">
            <v>22021000</v>
          </cell>
          <cell r="BI352" t="str">
            <v>NL</v>
          </cell>
          <cell r="BJ352" t="str">
            <v/>
          </cell>
          <cell r="BK352" t="str">
            <v>ZD</v>
          </cell>
          <cell r="BL352" t="str">
            <v>56</v>
          </cell>
          <cell r="BM352">
            <v>2.2100000000000002E-2</v>
          </cell>
        </row>
        <row r="353">
          <cell r="A353">
            <v>641326</v>
          </cell>
          <cell r="B353" t="str">
            <v>3931</v>
          </cell>
          <cell r="C353" t="str">
            <v>FUZE TEA BLACK TEA PEACH HIBISCUS BLIK 0.33L 4X6 SLEEK EURO</v>
          </cell>
          <cell r="D353" t="str">
            <v>FUZE TEA BLACK TEA PEACH HIBISCUS BOITE 0.33L 4X6 SLEEK EURO</v>
          </cell>
          <cell r="E353" t="str">
            <v>Fuze tea</v>
          </cell>
          <cell r="F353" t="str">
            <v xml:space="preserve">Black Tea Peach Hibiscus </v>
          </cell>
          <cell r="G353" t="str">
            <v>SLEEKCAN</v>
          </cell>
          <cell r="H353" t="str">
            <v xml:space="preserve"> %</v>
          </cell>
          <cell r="I353" t="str">
            <v>4 x 6 x 0.33L</v>
          </cell>
          <cell r="J353" t="str">
            <v/>
          </cell>
          <cell r="K353">
            <v>24</v>
          </cell>
          <cell r="L353" t="str">
            <v>6% - 3%</v>
          </cell>
          <cell r="M353" t="str">
            <v>12</v>
          </cell>
          <cell r="N353" t="str">
            <v>M</v>
          </cell>
          <cell r="O353" t="str">
            <v>0</v>
          </cell>
          <cell r="P353">
            <v>0.33</v>
          </cell>
          <cell r="Q353" t="str">
            <v>5449000236890</v>
          </cell>
          <cell r="R353" t="str">
            <v>5.85 x 5.85 x 14.55</v>
          </cell>
          <cell r="S353">
            <v>0.33500000000000002</v>
          </cell>
          <cell r="T353">
            <v>0.34699999999999998</v>
          </cell>
          <cell r="U353">
            <v>0</v>
          </cell>
          <cell r="V353" t="str">
            <v>6 x 0.33L</v>
          </cell>
          <cell r="W353" t="str">
            <v>SHRINK</v>
          </cell>
          <cell r="X353" t="str">
            <v>5449000308818</v>
          </cell>
          <cell r="Y353" t="str">
            <v>17.55 x 11.7 x 14.55</v>
          </cell>
          <cell r="Z353">
            <v>2.0099999999999998</v>
          </cell>
          <cell r="AA353">
            <v>2.089</v>
          </cell>
          <cell r="AB353">
            <v>0</v>
          </cell>
          <cell r="AC353" t="str">
            <v>4 x 6 x 0.33L</v>
          </cell>
          <cell r="AD353" t="str">
            <v>TRAY WITHOUT SHRINK</v>
          </cell>
          <cell r="AE353" t="str">
            <v>5449000308825</v>
          </cell>
          <cell r="AF353" t="str">
            <v>35.8 x 23.7 x 14.75</v>
          </cell>
          <cell r="AG353">
            <v>8.0399999999999991</v>
          </cell>
          <cell r="AH353">
            <v>8.42</v>
          </cell>
          <cell r="AI353">
            <v>0</v>
          </cell>
          <cell r="AJ353">
            <v>10</v>
          </cell>
          <cell r="AK353">
            <v>9</v>
          </cell>
          <cell r="AL353">
            <v>90</v>
          </cell>
          <cell r="AM353">
            <v>1200</v>
          </cell>
          <cell r="AN353">
            <v>800</v>
          </cell>
          <cell r="AO353">
            <v>1467</v>
          </cell>
          <cell r="AP353">
            <v>723.6</v>
          </cell>
          <cell r="AQ353">
            <v>782.79100000000005</v>
          </cell>
          <cell r="AR353">
            <v>1.5</v>
          </cell>
          <cell r="AS353">
            <v>0</v>
          </cell>
          <cell r="AT353" t="str">
            <v>EURO CHEP</v>
          </cell>
          <cell r="AU353" t="str">
            <v>3383260017269</v>
          </cell>
          <cell r="AV353" t="str">
            <v/>
          </cell>
          <cell r="AW353" t="str">
            <v/>
          </cell>
          <cell r="AX353" t="str">
            <v/>
          </cell>
          <cell r="AY353" t="str">
            <v/>
          </cell>
          <cell r="AZ353" t="str">
            <v/>
          </cell>
          <cell r="BA353" t="str">
            <v/>
          </cell>
          <cell r="BB353" t="str">
            <v/>
          </cell>
          <cell r="BC353" t="str">
            <v>Antwerp Repack (ANTW)</v>
          </cell>
          <cell r="BD353" t="str">
            <v/>
          </cell>
          <cell r="BE353" t="str">
            <v>BeLux</v>
          </cell>
          <cell r="BF353" t="str">
            <v/>
          </cell>
          <cell r="BG353" t="str">
            <v>PSS-19634</v>
          </cell>
          <cell r="BH353" t="str">
            <v>22021000</v>
          </cell>
          <cell r="BI353" t="str">
            <v>BE</v>
          </cell>
          <cell r="BJ353" t="str">
            <v/>
          </cell>
          <cell r="BK353" t="str">
            <v>ZD</v>
          </cell>
          <cell r="BL353" t="str">
            <v>56</v>
          </cell>
          <cell r="BM353">
            <v>1.18E-2</v>
          </cell>
        </row>
        <row r="354">
          <cell r="A354">
            <v>641379</v>
          </cell>
          <cell r="B354" t="str">
            <v>3771</v>
          </cell>
          <cell r="C354" t="str">
            <v>TROPICO L'ORIGINAL BLIK 0.33L 4X6 SLEEK NEW</v>
          </cell>
          <cell r="D354" t="str">
            <v>TROPICO L'ORIGINAL BOITE 0.33L 4X6 SLEEK NEW</v>
          </cell>
          <cell r="E354" t="str">
            <v>Tropico</v>
          </cell>
          <cell r="F354" t="str">
            <v>L'Original</v>
          </cell>
          <cell r="G354" t="str">
            <v>SLEEKCAN</v>
          </cell>
          <cell r="H354" t="str">
            <v xml:space="preserve"> %</v>
          </cell>
          <cell r="I354" t="str">
            <v>4 x 6 x 0.33L</v>
          </cell>
          <cell r="J354" t="str">
            <v/>
          </cell>
          <cell r="K354">
            <v>24</v>
          </cell>
          <cell r="L354" t="str">
            <v>6% - 3%</v>
          </cell>
          <cell r="M354" t="str">
            <v>12</v>
          </cell>
          <cell r="N354" t="str">
            <v>M</v>
          </cell>
          <cell r="O354" t="str">
            <v>0</v>
          </cell>
          <cell r="P354">
            <v>0.33</v>
          </cell>
          <cell r="Q354" t="str">
            <v>5449000012814</v>
          </cell>
          <cell r="R354" t="str">
            <v>5.8 x 5.8 x 14.55</v>
          </cell>
          <cell r="S354">
            <v>0.34200000000000003</v>
          </cell>
          <cell r="T354">
            <v>0.35399999999999998</v>
          </cell>
          <cell r="U354">
            <v>0</v>
          </cell>
          <cell r="V354" t="str">
            <v>6 x 0.33L</v>
          </cell>
          <cell r="W354" t="str">
            <v>SHRINK</v>
          </cell>
          <cell r="X354" t="str">
            <v>5449000012876</v>
          </cell>
          <cell r="Y354" t="str">
            <v>17.55 x 11.7 x 14.55</v>
          </cell>
          <cell r="Z354">
            <v>2.052</v>
          </cell>
          <cell r="AA354">
            <v>2.1309999999999998</v>
          </cell>
          <cell r="AB354">
            <v>0</v>
          </cell>
          <cell r="AC354" t="str">
            <v>4 x 6 x 0.33L</v>
          </cell>
          <cell r="AD354" t="str">
            <v>TRAY WITHOUT SHRINK</v>
          </cell>
          <cell r="AE354" t="str">
            <v>5449000022066</v>
          </cell>
          <cell r="AF354" t="str">
            <v>35.8 x 23.7 x 14.75</v>
          </cell>
          <cell r="AG354">
            <v>8.2059999999999995</v>
          </cell>
          <cell r="AH354">
            <v>8.6010000000000009</v>
          </cell>
          <cell r="AI354">
            <v>0</v>
          </cell>
          <cell r="AJ354">
            <v>11</v>
          </cell>
          <cell r="AK354">
            <v>10</v>
          </cell>
          <cell r="AL354">
            <v>110</v>
          </cell>
          <cell r="AM354">
            <v>1200</v>
          </cell>
          <cell r="AN354">
            <v>827</v>
          </cell>
          <cell r="AO354">
            <v>1615</v>
          </cell>
          <cell r="AP354">
            <v>902.66</v>
          </cell>
          <cell r="AQ354">
            <v>971.40499999999997</v>
          </cell>
          <cell r="AR354">
            <v>3</v>
          </cell>
          <cell r="AS354">
            <v>0</v>
          </cell>
          <cell r="AT354" t="str">
            <v>EURO CHEP</v>
          </cell>
          <cell r="AU354" t="str">
            <v>5449000910349</v>
          </cell>
          <cell r="AV354" t="str">
            <v/>
          </cell>
          <cell r="AW354" t="str">
            <v>GHE</v>
          </cell>
          <cell r="AX354" t="str">
            <v/>
          </cell>
          <cell r="AY354" t="str">
            <v/>
          </cell>
          <cell r="AZ354" t="str">
            <v/>
          </cell>
          <cell r="BA354" t="str">
            <v/>
          </cell>
          <cell r="BB354" t="str">
            <v/>
          </cell>
          <cell r="BC354" t="str">
            <v/>
          </cell>
          <cell r="BD354" t="str">
            <v/>
          </cell>
          <cell r="BE354" t="str">
            <v>BeLux</v>
          </cell>
          <cell r="BF354" t="str">
            <v/>
          </cell>
          <cell r="BG354" t="str">
            <v>PSS-19351</v>
          </cell>
          <cell r="BH354" t="str">
            <v>22021000</v>
          </cell>
          <cell r="BI354" t="str">
            <v>BE</v>
          </cell>
          <cell r="BJ354" t="str">
            <v/>
          </cell>
          <cell r="BK354" t="str">
            <v>ZD</v>
          </cell>
          <cell r="BL354" t="str">
            <v>56</v>
          </cell>
          <cell r="BM354">
            <v>1.18E-2</v>
          </cell>
        </row>
        <row r="355">
          <cell r="A355">
            <v>641380</v>
          </cell>
          <cell r="B355" t="str">
            <v>3772</v>
          </cell>
          <cell r="C355" t="str">
            <v>TROPICO L'ORIGINAL BLIK 0.33L X24 SLEEK NEW</v>
          </cell>
          <cell r="D355" t="str">
            <v>TROPICO L'ORIGINAL BOITE 0.33L X24 SLEEK NEW</v>
          </cell>
          <cell r="E355" t="str">
            <v>Tropico</v>
          </cell>
          <cell r="F355" t="str">
            <v>L'Original</v>
          </cell>
          <cell r="G355" t="str">
            <v>SLEEKCAN</v>
          </cell>
          <cell r="H355" t="str">
            <v xml:space="preserve"> %</v>
          </cell>
          <cell r="I355" t="str">
            <v>24 x 0.33L</v>
          </cell>
          <cell r="J355" t="str">
            <v/>
          </cell>
          <cell r="K355">
            <v>24</v>
          </cell>
          <cell r="L355" t="str">
            <v>6% - 3%</v>
          </cell>
          <cell r="M355" t="str">
            <v>12</v>
          </cell>
          <cell r="N355" t="str">
            <v>M</v>
          </cell>
          <cell r="O355" t="str">
            <v>0</v>
          </cell>
          <cell r="P355">
            <v>0.33</v>
          </cell>
          <cell r="Q355" t="str">
            <v>5449000012814</v>
          </cell>
          <cell r="R355" t="str">
            <v>5.8 x 5.8 x 14.55</v>
          </cell>
          <cell r="S355">
            <v>0.34200000000000003</v>
          </cell>
          <cell r="T355">
            <v>0.35399999999999998</v>
          </cell>
          <cell r="U355">
            <v>0</v>
          </cell>
          <cell r="V355" t="str">
            <v>1 x 0.33L</v>
          </cell>
          <cell r="W355" t="str">
            <v>CAN</v>
          </cell>
          <cell r="X355" t="str">
            <v>5449000012814</v>
          </cell>
          <cell r="Y355" t="str">
            <v>5.8 x 5.8 x 14.55</v>
          </cell>
          <cell r="Z355">
            <v>0.34200000000000003</v>
          </cell>
          <cell r="AA355">
            <v>0.35399999999999998</v>
          </cell>
          <cell r="AB355">
            <v>0</v>
          </cell>
          <cell r="AC355" t="str">
            <v>24 x 0.33L</v>
          </cell>
          <cell r="AD355" t="str">
            <v>TRAY WITH SHRINK</v>
          </cell>
          <cell r="AE355" t="str">
            <v>5449000015617</v>
          </cell>
          <cell r="AF355" t="str">
            <v>35.4 x 23.6 x 14.7</v>
          </cell>
          <cell r="AG355">
            <v>8.2059999999999995</v>
          </cell>
          <cell r="AH355">
            <v>8.5730000000000004</v>
          </cell>
          <cell r="AI355">
            <v>0</v>
          </cell>
          <cell r="AJ355">
            <v>11</v>
          </cell>
          <cell r="AK355">
            <v>10</v>
          </cell>
          <cell r="AL355">
            <v>110</v>
          </cell>
          <cell r="AM355">
            <v>1200</v>
          </cell>
          <cell r="AN355">
            <v>827</v>
          </cell>
          <cell r="AO355">
            <v>1615</v>
          </cell>
          <cell r="AP355">
            <v>902.66</v>
          </cell>
          <cell r="AQ355">
            <v>968.32500000000005</v>
          </cell>
          <cell r="AR355">
            <v>3</v>
          </cell>
          <cell r="AS355">
            <v>0</v>
          </cell>
          <cell r="AT355" t="str">
            <v>EURO CHEP</v>
          </cell>
          <cell r="AU355" t="str">
            <v>5449000911612</v>
          </cell>
          <cell r="AV355" t="str">
            <v/>
          </cell>
          <cell r="AW355" t="str">
            <v>GHE</v>
          </cell>
          <cell r="AX355" t="str">
            <v/>
          </cell>
          <cell r="AY355" t="str">
            <v/>
          </cell>
          <cell r="AZ355" t="str">
            <v/>
          </cell>
          <cell r="BA355" t="str">
            <v/>
          </cell>
          <cell r="BB355" t="str">
            <v/>
          </cell>
          <cell r="BC355" t="str">
            <v/>
          </cell>
          <cell r="BD355" t="str">
            <v/>
          </cell>
          <cell r="BE355" t="str">
            <v>BeLux</v>
          </cell>
          <cell r="BF355" t="str">
            <v/>
          </cell>
          <cell r="BG355" t="str">
            <v>PSS-19321</v>
          </cell>
          <cell r="BH355" t="str">
            <v>22021000</v>
          </cell>
          <cell r="BI355" t="str">
            <v>BE</v>
          </cell>
          <cell r="BJ355" t="str">
            <v/>
          </cell>
          <cell r="BK355" t="str">
            <v>ZD</v>
          </cell>
          <cell r="BL355" t="str">
            <v>56</v>
          </cell>
          <cell r="BM355">
            <v>1.18E-2</v>
          </cell>
        </row>
        <row r="356">
          <cell r="A356">
            <v>641391</v>
          </cell>
          <cell r="B356" t="str">
            <v>2216</v>
          </cell>
          <cell r="C356" t="str">
            <v>AQUARIUS DAILY RED PEACH PET 0.33L 6X4 EURO</v>
          </cell>
          <cell r="D356" t="str">
            <v>AQUARIUS DAILY RED PEACH BOITE PET 0.33L 6X4 EURO</v>
          </cell>
          <cell r="E356" t="str">
            <v>Aquarius</v>
          </cell>
          <cell r="F356" t="str">
            <v>Red Peach</v>
          </cell>
          <cell r="G356" t="str">
            <v>PET</v>
          </cell>
          <cell r="H356" t="str">
            <v xml:space="preserve"> %</v>
          </cell>
          <cell r="I356" t="str">
            <v>6 x 4 x 0.33L</v>
          </cell>
          <cell r="J356" t="str">
            <v/>
          </cell>
          <cell r="K356">
            <v>24</v>
          </cell>
          <cell r="L356" t="str">
            <v>6% - 3%</v>
          </cell>
          <cell r="M356" t="str">
            <v>9</v>
          </cell>
          <cell r="N356" t="str">
            <v>M</v>
          </cell>
          <cell r="O356" t="str">
            <v>0</v>
          </cell>
          <cell r="P356">
            <v>0.33</v>
          </cell>
          <cell r="Q356" t="str">
            <v>90370878</v>
          </cell>
          <cell r="R356" t="str">
            <v>5.7 x 5.7 x 18.35</v>
          </cell>
          <cell r="S356">
            <v>0.33900000000000002</v>
          </cell>
          <cell r="T356">
            <v>0.36099999999999999</v>
          </cell>
          <cell r="U356">
            <v>0</v>
          </cell>
          <cell r="V356" t="str">
            <v>4 x 0.33L</v>
          </cell>
          <cell r="W356" t="str">
            <v>SHRINK</v>
          </cell>
          <cell r="X356" t="str">
            <v>5449000295446</v>
          </cell>
          <cell r="Y356" t="str">
            <v>11.5 x 11.5 x 18.4</v>
          </cell>
          <cell r="Z356">
            <v>1.3560000000000001</v>
          </cell>
          <cell r="AA356">
            <v>1.4490000000000001</v>
          </cell>
          <cell r="AB356">
            <v>0</v>
          </cell>
          <cell r="AC356" t="str">
            <v>6 x 4 x 0.33L</v>
          </cell>
          <cell r="AD356" t="str">
            <v>SHRINKWRAPPED</v>
          </cell>
          <cell r="AE356" t="str">
            <v>5449000295415</v>
          </cell>
          <cell r="AF356" t="str">
            <v>34.2 x 22.6 x 18.4</v>
          </cell>
          <cell r="AG356">
            <v>8.1329999999999991</v>
          </cell>
          <cell r="AH356">
            <v>8.7210000000000001</v>
          </cell>
          <cell r="AI356">
            <v>0</v>
          </cell>
          <cell r="AJ356">
            <v>11</v>
          </cell>
          <cell r="AK356">
            <v>8</v>
          </cell>
          <cell r="AL356">
            <v>88</v>
          </cell>
          <cell r="AM356">
            <v>1200</v>
          </cell>
          <cell r="AN356">
            <v>800</v>
          </cell>
          <cell r="AO356">
            <v>1631</v>
          </cell>
          <cell r="AP356">
            <v>715.70399999999995</v>
          </cell>
          <cell r="AQ356">
            <v>792.45600000000002</v>
          </cell>
          <cell r="AR356">
            <v>1</v>
          </cell>
          <cell r="AS356">
            <v>0</v>
          </cell>
          <cell r="AT356" t="str">
            <v>EURO CHEP</v>
          </cell>
          <cell r="AU356" t="str">
            <v>3383260017306</v>
          </cell>
          <cell r="AV356" t="str">
            <v/>
          </cell>
          <cell r="AW356" t="str">
            <v/>
          </cell>
          <cell r="AX356" t="str">
            <v/>
          </cell>
          <cell r="AY356" t="str">
            <v/>
          </cell>
          <cell r="AZ356" t="str">
            <v/>
          </cell>
          <cell r="BA356" t="str">
            <v/>
          </cell>
          <cell r="BB356" t="str">
            <v/>
          </cell>
          <cell r="BC356" t="str">
            <v>Antwerp Repack (ANTW); Le Village (VILL)</v>
          </cell>
          <cell r="BD356" t="str">
            <v/>
          </cell>
          <cell r="BE356" t="str">
            <v>BeLux</v>
          </cell>
          <cell r="BF356" t="str">
            <v/>
          </cell>
          <cell r="BG356" t="str">
            <v>PSS-20537</v>
          </cell>
          <cell r="BH356" t="str">
            <v>22021000</v>
          </cell>
          <cell r="BI356" t="str">
            <v>BE</v>
          </cell>
          <cell r="BJ356" t="str">
            <v/>
          </cell>
          <cell r="BK356" t="str">
            <v>ZD</v>
          </cell>
          <cell r="BL356" t="str">
            <v>56</v>
          </cell>
          <cell r="BM356">
            <v>2.1999999999999999E-2</v>
          </cell>
        </row>
        <row r="357">
          <cell r="A357">
            <v>641571</v>
          </cell>
          <cell r="B357" t="str">
            <v>2228</v>
          </cell>
          <cell r="C357" t="str">
            <v>NALU BOTANICAL CASSIS LAVENDER BLIK 0.25L 4X6</v>
          </cell>
          <cell r="D357" t="str">
            <v>NALU BOTANICAL CASSIS LAVENDER BOITE 0.25L 4X6</v>
          </cell>
          <cell r="E357" t="str">
            <v>Nalu</v>
          </cell>
          <cell r="F357" t="str">
            <v>Botanical Cassis Lavender</v>
          </cell>
          <cell r="G357" t="str">
            <v xml:space="preserve">SLIMCAN </v>
          </cell>
          <cell r="H357" t="str">
            <v xml:space="preserve"> %</v>
          </cell>
          <cell r="I357" t="str">
            <v>4 x 6 x 0.25L</v>
          </cell>
          <cell r="J357" t="str">
            <v/>
          </cell>
          <cell r="K357">
            <v>24</v>
          </cell>
          <cell r="L357" t="str">
            <v>6% - 3%</v>
          </cell>
          <cell r="M357" t="str">
            <v>24</v>
          </cell>
          <cell r="N357" t="str">
            <v>M</v>
          </cell>
          <cell r="O357" t="str">
            <v>0</v>
          </cell>
          <cell r="P357">
            <v>0.25</v>
          </cell>
          <cell r="Q357" t="str">
            <v>5060895748567</v>
          </cell>
          <cell r="R357" t="str">
            <v>5.35 x 5.35 x 13.43</v>
          </cell>
          <cell r="S357">
            <v>0.255</v>
          </cell>
          <cell r="T357">
            <v>0.26500000000000001</v>
          </cell>
          <cell r="U357">
            <v>0</v>
          </cell>
          <cell r="V357" t="str">
            <v>6 x 0.25L</v>
          </cell>
          <cell r="W357" t="str">
            <v>CARDBOARD</v>
          </cell>
          <cell r="X357" t="str">
            <v>5060895748574</v>
          </cell>
          <cell r="Y357" t="str">
            <v>15.9 x 10.6 x 13.55</v>
          </cell>
          <cell r="Z357">
            <v>1.528</v>
          </cell>
          <cell r="AA357">
            <v>1.6220000000000001</v>
          </cell>
          <cell r="AB357">
            <v>0</v>
          </cell>
          <cell r="AC357" t="str">
            <v>4 x 6 x 0.25L</v>
          </cell>
          <cell r="AD357" t="str">
            <v>TRAY OVER CARDBOARD</v>
          </cell>
          <cell r="AE357" t="str">
            <v>5060895748581</v>
          </cell>
          <cell r="AF357" t="str">
            <v>33.1 x 21.7 x 13.8</v>
          </cell>
          <cell r="AG357">
            <v>6.1120000000000001</v>
          </cell>
          <cell r="AH357">
            <v>6.5419999999999998</v>
          </cell>
          <cell r="AI357">
            <v>0</v>
          </cell>
          <cell r="AJ357">
            <v>16</v>
          </cell>
          <cell r="AK357">
            <v>10</v>
          </cell>
          <cell r="AL357">
            <v>160</v>
          </cell>
          <cell r="AM357">
            <v>1200</v>
          </cell>
          <cell r="AN357">
            <v>1000</v>
          </cell>
          <cell r="AO357">
            <v>1543</v>
          </cell>
          <cell r="AP357">
            <v>977.92</v>
          </cell>
          <cell r="AQ357">
            <v>1077.2349999999999</v>
          </cell>
          <cell r="AR357">
            <v>3</v>
          </cell>
          <cell r="AS357">
            <v>0</v>
          </cell>
          <cell r="AT357" t="str">
            <v>CHEP</v>
          </cell>
          <cell r="AU357" t="str">
            <v>5060895748598</v>
          </cell>
          <cell r="AV357" t="str">
            <v/>
          </cell>
          <cell r="AW357" t="str">
            <v>GHE</v>
          </cell>
          <cell r="AX357" t="str">
            <v/>
          </cell>
          <cell r="AY357" t="str">
            <v/>
          </cell>
          <cell r="AZ357" t="str">
            <v/>
          </cell>
          <cell r="BA357" t="str">
            <v/>
          </cell>
          <cell r="BB357" t="str">
            <v/>
          </cell>
          <cell r="BC357" t="str">
            <v/>
          </cell>
          <cell r="BD357" t="str">
            <v/>
          </cell>
          <cell r="BE357" t="str">
            <v>BeLux</v>
          </cell>
          <cell r="BF357" t="str">
            <v>DF24272BE</v>
          </cell>
          <cell r="BG357" t="str">
            <v>PSS-17429</v>
          </cell>
          <cell r="BH357" t="str">
            <v>22021000</v>
          </cell>
          <cell r="BI357" t="str">
            <v>BE</v>
          </cell>
          <cell r="BJ357" t="str">
            <v/>
          </cell>
          <cell r="BK357" t="str">
            <v>ZD</v>
          </cell>
          <cell r="BL357" t="str">
            <v>56</v>
          </cell>
          <cell r="BM357">
            <v>1.04E-2</v>
          </cell>
        </row>
        <row r="358">
          <cell r="A358">
            <v>641612</v>
          </cell>
          <cell r="B358" t="str">
            <v>2299</v>
          </cell>
          <cell r="C358" t="str">
            <v>TROPICO L'ORIGINAL BLIK 0.33L 4X6 SLEEK EURO NF 9 LAYER</v>
          </cell>
          <cell r="D358" t="str">
            <v>TROPICO L'ORIGINAL BOITE 0.33L 4X6 SLEEK EURO NF 9 LAYER</v>
          </cell>
          <cell r="E358" t="str">
            <v>Tropico</v>
          </cell>
          <cell r="F358" t="str">
            <v>L'Original</v>
          </cell>
          <cell r="G358" t="str">
            <v>SLEEKCAN</v>
          </cell>
          <cell r="H358" t="str">
            <v xml:space="preserve"> %</v>
          </cell>
          <cell r="I358" t="str">
            <v>4 x 6 x 0.33L</v>
          </cell>
          <cell r="J358" t="str">
            <v/>
          </cell>
          <cell r="K358">
            <v>24</v>
          </cell>
          <cell r="L358" t="str">
            <v>6% - 3%</v>
          </cell>
          <cell r="M358" t="str">
            <v>12</v>
          </cell>
          <cell r="N358" t="str">
            <v>M</v>
          </cell>
          <cell r="O358" t="str">
            <v>0</v>
          </cell>
          <cell r="P358">
            <v>0.33</v>
          </cell>
          <cell r="Q358" t="str">
            <v>5449000012814</v>
          </cell>
          <cell r="R358" t="str">
            <v>5.85 x 5.85 x 14.55</v>
          </cell>
          <cell r="S358">
            <v>0.34200000000000003</v>
          </cell>
          <cell r="T358">
            <v>0.35399999999999998</v>
          </cell>
          <cell r="U358">
            <v>0</v>
          </cell>
          <cell r="V358" t="str">
            <v>6 x 0.33L</v>
          </cell>
          <cell r="W358" t="str">
            <v>SHRINK</v>
          </cell>
          <cell r="X358" t="str">
            <v>5449000012876</v>
          </cell>
          <cell r="Y358" t="str">
            <v>17.55 x 11.7 x 14.55</v>
          </cell>
          <cell r="Z358">
            <v>2.052</v>
          </cell>
          <cell r="AA358">
            <v>2.1309999999999998</v>
          </cell>
          <cell r="AB358">
            <v>0</v>
          </cell>
          <cell r="AC358" t="str">
            <v>4 x 6 x 0.33L</v>
          </cell>
          <cell r="AD358" t="str">
            <v>TRAY WITHOUT SHRINK</v>
          </cell>
          <cell r="AE358" t="str">
            <v>5449000022066</v>
          </cell>
          <cell r="AF358" t="str">
            <v>35.8 x 23.7 x 14.75</v>
          </cell>
          <cell r="AG358">
            <v>8.2059999999999995</v>
          </cell>
          <cell r="AH358">
            <v>8.6010000000000009</v>
          </cell>
          <cell r="AI358">
            <v>0</v>
          </cell>
          <cell r="AJ358">
            <v>10</v>
          </cell>
          <cell r="AK358">
            <v>9</v>
          </cell>
          <cell r="AL358">
            <v>90</v>
          </cell>
          <cell r="AM358">
            <v>1200</v>
          </cell>
          <cell r="AN358">
            <v>800</v>
          </cell>
          <cell r="AO358">
            <v>1467</v>
          </cell>
          <cell r="AP358">
            <v>738.54</v>
          </cell>
          <cell r="AQ358">
            <v>799.096</v>
          </cell>
          <cell r="AR358">
            <v>1.5</v>
          </cell>
          <cell r="AS358">
            <v>0</v>
          </cell>
          <cell r="AT358" t="str">
            <v>EURO CHEP</v>
          </cell>
          <cell r="AU358" t="str">
            <v>3383260017405</v>
          </cell>
          <cell r="AV358" t="str">
            <v/>
          </cell>
          <cell r="AW358" t="str">
            <v/>
          </cell>
          <cell r="AX358" t="str">
            <v/>
          </cell>
          <cell r="AY358" t="str">
            <v/>
          </cell>
          <cell r="AZ358" t="str">
            <v/>
          </cell>
          <cell r="BA358" t="str">
            <v/>
          </cell>
          <cell r="BB358" t="str">
            <v/>
          </cell>
          <cell r="BC358" t="str">
            <v>Antwerp Repack (ANTW); Trianval (TRIA)</v>
          </cell>
          <cell r="BD358" t="str">
            <v/>
          </cell>
          <cell r="BE358" t="str">
            <v>BeLux</v>
          </cell>
          <cell r="BF358" t="str">
            <v/>
          </cell>
          <cell r="BG358" t="str">
            <v>PSS-19634</v>
          </cell>
          <cell r="BH358" t="str">
            <v>22021000</v>
          </cell>
          <cell r="BI358" t="str">
            <v>BE</v>
          </cell>
          <cell r="BJ358" t="str">
            <v/>
          </cell>
          <cell r="BK358" t="str">
            <v>ZD</v>
          </cell>
          <cell r="BL358" t="str">
            <v>56</v>
          </cell>
          <cell r="BM358">
            <v>1.18E-2</v>
          </cell>
        </row>
        <row r="359">
          <cell r="A359">
            <v>641613</v>
          </cell>
          <cell r="B359" t="str">
            <v>2229</v>
          </cell>
          <cell r="C359" t="str">
            <v>NALU BOTANICAL STRAWBERRY RHUBARB BLIK 0.25L 4X6</v>
          </cell>
          <cell r="D359" t="str">
            <v>NALU BOTANICAL STRAWBERRY RHUBARB BOITE 0.25L 4X6</v>
          </cell>
          <cell r="E359" t="str">
            <v>Nalu</v>
          </cell>
          <cell r="F359" t="str">
            <v>Botanical Strawberry Rhubarb</v>
          </cell>
          <cell r="G359" t="str">
            <v xml:space="preserve">SLIMCAN </v>
          </cell>
          <cell r="H359" t="str">
            <v xml:space="preserve"> %</v>
          </cell>
          <cell r="I359" t="str">
            <v>4 x 6 x 0.25L</v>
          </cell>
          <cell r="J359" t="str">
            <v/>
          </cell>
          <cell r="K359">
            <v>24</v>
          </cell>
          <cell r="L359" t="str">
            <v>6% - 3%</v>
          </cell>
          <cell r="M359" t="str">
            <v>24</v>
          </cell>
          <cell r="N359" t="str">
            <v>M</v>
          </cell>
          <cell r="O359" t="str">
            <v>0</v>
          </cell>
          <cell r="P359">
            <v>0.25</v>
          </cell>
          <cell r="Q359" t="str">
            <v>5060895748826</v>
          </cell>
          <cell r="R359" t="str">
            <v>5.35 x 5.35 x 13.43</v>
          </cell>
          <cell r="S359">
            <v>0.254</v>
          </cell>
          <cell r="T359">
            <v>0.26400000000000001</v>
          </cell>
          <cell r="U359">
            <v>0</v>
          </cell>
          <cell r="V359" t="str">
            <v>6 x 0.25L</v>
          </cell>
          <cell r="W359" t="str">
            <v>CARDBOARD</v>
          </cell>
          <cell r="X359" t="str">
            <v>5060895748833</v>
          </cell>
          <cell r="Y359" t="str">
            <v>15.9 x 10.6 x 13.55</v>
          </cell>
          <cell r="Z359">
            <v>1.526</v>
          </cell>
          <cell r="AA359">
            <v>1.62</v>
          </cell>
          <cell r="AB359">
            <v>0</v>
          </cell>
          <cell r="AC359" t="str">
            <v>4 x 6 x 0.25L</v>
          </cell>
          <cell r="AD359" t="str">
            <v>TRAY OVER CARDBOARD</v>
          </cell>
          <cell r="AE359" t="str">
            <v>5060895748840</v>
          </cell>
          <cell r="AF359" t="str">
            <v>33.1 x 21.7 x 13.8</v>
          </cell>
          <cell r="AG359">
            <v>6.1050000000000004</v>
          </cell>
          <cell r="AH359">
            <v>6.5350000000000001</v>
          </cell>
          <cell r="AI359">
            <v>0</v>
          </cell>
          <cell r="AJ359">
            <v>16</v>
          </cell>
          <cell r="AK359">
            <v>10</v>
          </cell>
          <cell r="AL359">
            <v>160</v>
          </cell>
          <cell r="AM359">
            <v>1200</v>
          </cell>
          <cell r="AN359">
            <v>1000</v>
          </cell>
          <cell r="AO359">
            <v>1543</v>
          </cell>
          <cell r="AP359">
            <v>976.8</v>
          </cell>
          <cell r="AQ359">
            <v>1076.0830000000001</v>
          </cell>
          <cell r="AR359">
            <v>3</v>
          </cell>
          <cell r="AS359">
            <v>0</v>
          </cell>
          <cell r="AT359" t="str">
            <v>CHEP</v>
          </cell>
          <cell r="AU359" t="str">
            <v>5060895748857</v>
          </cell>
          <cell r="AV359" t="str">
            <v/>
          </cell>
          <cell r="AW359" t="str">
            <v/>
          </cell>
          <cell r="AX359" t="str">
            <v/>
          </cell>
          <cell r="AY359" t="str">
            <v/>
          </cell>
          <cell r="AZ359" t="str">
            <v/>
          </cell>
          <cell r="BA359" t="str">
            <v/>
          </cell>
          <cell r="BB359" t="str">
            <v/>
          </cell>
          <cell r="BC359" t="str">
            <v/>
          </cell>
          <cell r="BD359" t="str">
            <v/>
          </cell>
          <cell r="BE359" t="str">
            <v>BeLux</v>
          </cell>
          <cell r="BF359" t="str">
            <v>DF24272BE</v>
          </cell>
          <cell r="BG359" t="str">
            <v>PSS-17429</v>
          </cell>
          <cell r="BH359" t="str">
            <v>22021000</v>
          </cell>
          <cell r="BI359" t="str">
            <v>BE</v>
          </cell>
          <cell r="BJ359" t="str">
            <v/>
          </cell>
          <cell r="BK359" t="str">
            <v>ZD</v>
          </cell>
          <cell r="BL359" t="str">
            <v>56</v>
          </cell>
          <cell r="BM359">
            <v>1.04E-2</v>
          </cell>
        </row>
        <row r="360">
          <cell r="A360">
            <v>641729</v>
          </cell>
          <cell r="B360" t="str">
            <v>3208</v>
          </cell>
          <cell r="C360" t="str">
            <v>FREESTYLE COKE ZERO/COKE ZERO CAFFEINE FREE P2 CRTG 0.68L X1</v>
          </cell>
          <cell r="D360" t="str">
            <v>FREESTYLE COKE ZERO/COKE ZERO CAFFEINE FREE P2 CRTG 0.68L X1</v>
          </cell>
          <cell r="E360" t="str">
            <v>Freestyle Coca-Cola Zero/Coca-Cola Zero Caffeine Free</v>
          </cell>
          <cell r="F360" t="str">
            <v/>
          </cell>
          <cell r="G360" t="str">
            <v>CRTG</v>
          </cell>
          <cell r="H360" t="str">
            <v xml:space="preserve"> %</v>
          </cell>
          <cell r="I360" t="str">
            <v>1 x 0.68L</v>
          </cell>
          <cell r="J360" t="str">
            <v/>
          </cell>
          <cell r="K360">
            <v>1</v>
          </cell>
          <cell r="L360" t="str">
            <v>6% - 3%</v>
          </cell>
          <cell r="M360" t="str">
            <v>122</v>
          </cell>
          <cell r="N360" t="str">
            <v>D</v>
          </cell>
          <cell r="O360" t="str">
            <v>0</v>
          </cell>
          <cell r="P360">
            <v>0.68</v>
          </cell>
          <cell r="Q360" t="str">
            <v>5449000665997</v>
          </cell>
          <cell r="R360" t="str">
            <v>25.5 x 10.5 x 3.5</v>
          </cell>
          <cell r="S360">
            <v>0.72299999999999998</v>
          </cell>
          <cell r="T360">
            <v>0.83099999999999996</v>
          </cell>
          <cell r="U360">
            <v>0</v>
          </cell>
          <cell r="V360" t="str">
            <v>#REF!</v>
          </cell>
          <cell r="W360" t="str">
            <v>CARTRIDGE</v>
          </cell>
          <cell r="X360" t="str">
            <v>5449000665997</v>
          </cell>
          <cell r="Y360" t="str">
            <v>25.5 x 10.5 x 3.5</v>
          </cell>
          <cell r="Z360">
            <v>0.72299999999999998</v>
          </cell>
          <cell r="AA360">
            <v>0.83099999999999996</v>
          </cell>
          <cell r="AB360">
            <v>0</v>
          </cell>
          <cell r="AC360" t="str">
            <v>1 x 0.68L</v>
          </cell>
          <cell r="AD360" t="str">
            <v>CARDBOARD</v>
          </cell>
          <cell r="AE360" t="str">
            <v>5449000665997</v>
          </cell>
          <cell r="AF360" t="str">
            <v>25.5 x 10.5 x 3.5</v>
          </cell>
          <cell r="AG360">
            <v>0.72299999999999998</v>
          </cell>
          <cell r="AH360">
            <v>0.83099999999999996</v>
          </cell>
          <cell r="AI360">
            <v>0</v>
          </cell>
          <cell r="AJ360">
            <v>15</v>
          </cell>
          <cell r="AK360">
            <v>4</v>
          </cell>
          <cell r="AL360">
            <v>60</v>
          </cell>
          <cell r="AM360">
            <v>1140</v>
          </cell>
          <cell r="AN360">
            <v>1140</v>
          </cell>
          <cell r="AO360">
            <v>1266</v>
          </cell>
          <cell r="AP360">
            <v>867.6</v>
          </cell>
          <cell r="AQ360">
            <v>1027.6949999999999</v>
          </cell>
          <cell r="AR360">
            <v>1</v>
          </cell>
          <cell r="AS360">
            <v>0</v>
          </cell>
          <cell r="AT360" t="str">
            <v>Industrial IPP</v>
          </cell>
          <cell r="AU360" t="str">
            <v>3383260004566</v>
          </cell>
          <cell r="AV360" t="str">
            <v/>
          </cell>
          <cell r="AW360" t="str">
            <v/>
          </cell>
          <cell r="AX360" t="str">
            <v/>
          </cell>
          <cell r="AY360" t="str">
            <v/>
          </cell>
          <cell r="AZ360" t="str">
            <v/>
          </cell>
          <cell r="BA360" t="str">
            <v/>
          </cell>
          <cell r="BB360" t="str">
            <v/>
          </cell>
          <cell r="BC360" t="str">
            <v>CPS (AILI); CPS (AILI)</v>
          </cell>
          <cell r="BD360" t="str">
            <v/>
          </cell>
          <cell r="BE360" t="str">
            <v>BeLux</v>
          </cell>
          <cell r="BF360" t="str">
            <v/>
          </cell>
          <cell r="BG360" t="str">
            <v>PSS-12532</v>
          </cell>
          <cell r="BH360" t="str">
            <v>21069098</v>
          </cell>
          <cell r="BI360" t="str">
            <v>IE</v>
          </cell>
          <cell r="BJ360" t="str">
            <v/>
          </cell>
          <cell r="BK360" t="str">
            <v>ZD</v>
          </cell>
          <cell r="BL360" t="str">
            <v>42</v>
          </cell>
          <cell r="BM360" t="str">
            <v/>
          </cell>
        </row>
        <row r="361">
          <cell r="A361">
            <v>641767</v>
          </cell>
          <cell r="B361" t="str">
            <v>3209</v>
          </cell>
          <cell r="C361" t="str">
            <v>FUZE TEA BLACK TEA PEACH HIBISCUS PET 0.40L X12</v>
          </cell>
          <cell r="D361" t="str">
            <v>FUZE TEA BLACK TEA PEACH HIBISCUS PET 0.40L X12</v>
          </cell>
          <cell r="E361" t="str">
            <v>Fuze tea</v>
          </cell>
          <cell r="F361" t="str">
            <v xml:space="preserve">Black Tea Peach Hibiscus </v>
          </cell>
          <cell r="G361" t="str">
            <v>PET</v>
          </cell>
          <cell r="H361" t="str">
            <v xml:space="preserve"> %</v>
          </cell>
          <cell r="I361" t="str">
            <v>12 x 0.4L</v>
          </cell>
          <cell r="J361" t="str">
            <v/>
          </cell>
          <cell r="K361">
            <v>12</v>
          </cell>
          <cell r="L361" t="str">
            <v>6% - 3%</v>
          </cell>
          <cell r="M361" t="str">
            <v>12</v>
          </cell>
          <cell r="N361" t="str">
            <v>M</v>
          </cell>
          <cell r="O361" t="str">
            <v>0</v>
          </cell>
          <cell r="P361">
            <v>0.4</v>
          </cell>
          <cell r="Q361" t="str">
            <v>5449000237972</v>
          </cell>
          <cell r="R361" t="str">
            <v>6.31 x 6.31 x 19.6</v>
          </cell>
          <cell r="S361">
            <v>0.40600000000000003</v>
          </cell>
          <cell r="T361">
            <v>0.42899999999999999</v>
          </cell>
          <cell r="U361">
            <v>0</v>
          </cell>
          <cell r="V361" t="str">
            <v>1 x 0.4L</v>
          </cell>
          <cell r="W361" t="str">
            <v>PET</v>
          </cell>
          <cell r="X361" t="str">
            <v>5449000237972</v>
          </cell>
          <cell r="Y361" t="str">
            <v>6.31 x 6.31 x 19.6</v>
          </cell>
          <cell r="Z361">
            <v>0.40600000000000003</v>
          </cell>
          <cell r="AA361">
            <v>0.42899999999999999</v>
          </cell>
          <cell r="AB361">
            <v>0</v>
          </cell>
          <cell r="AC361" t="str">
            <v>12 x 0.4L</v>
          </cell>
          <cell r="AD361" t="str">
            <v>SHRINKWRAPPED</v>
          </cell>
          <cell r="AE361" t="str">
            <v>5449000237996</v>
          </cell>
          <cell r="AF361" t="str">
            <v>25.3 x 19 x 19.6</v>
          </cell>
          <cell r="AG361">
            <v>4.8730000000000002</v>
          </cell>
          <cell r="AH361">
            <v>5.1589999999999998</v>
          </cell>
          <cell r="AI361">
            <v>0</v>
          </cell>
          <cell r="AJ361">
            <v>24</v>
          </cell>
          <cell r="AK361">
            <v>7</v>
          </cell>
          <cell r="AL361">
            <v>168</v>
          </cell>
          <cell r="AM361">
            <v>1200</v>
          </cell>
          <cell r="AN361">
            <v>1000</v>
          </cell>
          <cell r="AO361">
            <v>1553</v>
          </cell>
          <cell r="AP361">
            <v>818.66399999999999</v>
          </cell>
          <cell r="AQ361">
            <v>899.45100000000002</v>
          </cell>
          <cell r="AR361">
            <v>1</v>
          </cell>
          <cell r="AS361">
            <v>0</v>
          </cell>
          <cell r="AT361" t="str">
            <v>CHEP</v>
          </cell>
          <cell r="AU361" t="str">
            <v>5449000669285</v>
          </cell>
          <cell r="AV361" t="str">
            <v/>
          </cell>
          <cell r="AW361" t="str">
            <v/>
          </cell>
          <cell r="AX361" t="str">
            <v/>
          </cell>
          <cell r="AY361" t="str">
            <v/>
          </cell>
          <cell r="AZ361" t="str">
            <v/>
          </cell>
          <cell r="BA361" t="str">
            <v/>
          </cell>
          <cell r="BB361" t="str">
            <v/>
          </cell>
          <cell r="BC361" t="str">
            <v>Herrath (HERR)</v>
          </cell>
          <cell r="BD361" t="str">
            <v/>
          </cell>
          <cell r="BE361" t="str">
            <v>BeLux</v>
          </cell>
          <cell r="BF361" t="str">
            <v/>
          </cell>
          <cell r="BG361" t="str">
            <v>PSS-20970</v>
          </cell>
          <cell r="BH361" t="str">
            <v>22021000</v>
          </cell>
          <cell r="BI361" t="str">
            <v>DE</v>
          </cell>
          <cell r="BJ361" t="str">
            <v/>
          </cell>
          <cell r="BK361" t="str">
            <v>ZB</v>
          </cell>
          <cell r="BL361" t="str">
            <v>56</v>
          </cell>
          <cell r="BM361">
            <v>2.2699999999999998E-2</v>
          </cell>
        </row>
        <row r="362">
          <cell r="A362">
            <v>641768</v>
          </cell>
          <cell r="B362" t="str">
            <v>3210</v>
          </cell>
          <cell r="C362" t="str">
            <v>FUZE TEA GREEN TEA MANGO CHAMOMILE PET 0.40L X12</v>
          </cell>
          <cell r="D362" t="str">
            <v>FUZE TEA GREEN TEA MANGO CHAMOMILE PET 0.40L X12</v>
          </cell>
          <cell r="E362" t="str">
            <v>Fuze tea</v>
          </cell>
          <cell r="F362" t="str">
            <v>Green Tea Mango Chamomile</v>
          </cell>
          <cell r="G362" t="str">
            <v>PET</v>
          </cell>
          <cell r="H362" t="str">
            <v xml:space="preserve"> %</v>
          </cell>
          <cell r="I362" t="str">
            <v>12 x 0.4L</v>
          </cell>
          <cell r="J362" t="str">
            <v/>
          </cell>
          <cell r="K362">
            <v>12</v>
          </cell>
          <cell r="L362" t="str">
            <v>6% - 3%</v>
          </cell>
          <cell r="M362" t="str">
            <v>7</v>
          </cell>
          <cell r="N362" t="str">
            <v>M</v>
          </cell>
          <cell r="O362" t="str">
            <v>0</v>
          </cell>
          <cell r="P362">
            <v>0.4</v>
          </cell>
          <cell r="Q362" t="str">
            <v>5449000232489</v>
          </cell>
          <cell r="R362" t="str">
            <v>6.31 x 6.31 x 19.6</v>
          </cell>
          <cell r="S362">
            <v>0.40600000000000003</v>
          </cell>
          <cell r="T362">
            <v>0.42899999999999999</v>
          </cell>
          <cell r="U362">
            <v>0</v>
          </cell>
          <cell r="V362" t="str">
            <v>1 x 0.4L</v>
          </cell>
          <cell r="W362" t="str">
            <v>PET</v>
          </cell>
          <cell r="X362" t="str">
            <v>5449000232489</v>
          </cell>
          <cell r="Y362" t="str">
            <v>6.31 x 6.31 x 19.6</v>
          </cell>
          <cell r="Z362">
            <v>0.40600000000000003</v>
          </cell>
          <cell r="AA362">
            <v>0.42899999999999999</v>
          </cell>
          <cell r="AB362">
            <v>0</v>
          </cell>
          <cell r="AC362" t="str">
            <v>12 x 0.4L</v>
          </cell>
          <cell r="AD362" t="str">
            <v>SHRINKWRAPPED</v>
          </cell>
          <cell r="AE362" t="str">
            <v>5449000232366</v>
          </cell>
          <cell r="AF362" t="str">
            <v>25.3 x 19 x 19.6</v>
          </cell>
          <cell r="AG362">
            <v>4.8719999999999999</v>
          </cell>
          <cell r="AH362">
            <v>5.1589999999999998</v>
          </cell>
          <cell r="AI362">
            <v>0</v>
          </cell>
          <cell r="AJ362">
            <v>24</v>
          </cell>
          <cell r="AK362">
            <v>7</v>
          </cell>
          <cell r="AL362">
            <v>168</v>
          </cell>
          <cell r="AM362">
            <v>1200</v>
          </cell>
          <cell r="AN362">
            <v>1000</v>
          </cell>
          <cell r="AO362">
            <v>1553</v>
          </cell>
          <cell r="AP362">
            <v>818.49599999999998</v>
          </cell>
          <cell r="AQ362">
            <v>899.41800000000001</v>
          </cell>
          <cell r="AR362">
            <v>1</v>
          </cell>
          <cell r="AS362">
            <v>0</v>
          </cell>
          <cell r="AT362" t="str">
            <v>CHEP</v>
          </cell>
          <cell r="AU362" t="str">
            <v>5449000669230</v>
          </cell>
          <cell r="AV362" t="str">
            <v/>
          </cell>
          <cell r="AW362" t="str">
            <v/>
          </cell>
          <cell r="AX362" t="str">
            <v/>
          </cell>
          <cell r="AY362" t="str">
            <v/>
          </cell>
          <cell r="AZ362" t="str">
            <v/>
          </cell>
          <cell r="BA362" t="str">
            <v/>
          </cell>
          <cell r="BB362" t="str">
            <v/>
          </cell>
          <cell r="BC362" t="str">
            <v>Herrath (HERR)</v>
          </cell>
          <cell r="BD362" t="str">
            <v/>
          </cell>
          <cell r="BE362" t="str">
            <v>BeLux</v>
          </cell>
          <cell r="BF362" t="str">
            <v/>
          </cell>
          <cell r="BG362" t="str">
            <v>PSS-20970</v>
          </cell>
          <cell r="BH362" t="str">
            <v>22021000</v>
          </cell>
          <cell r="BI362" t="str">
            <v>DE</v>
          </cell>
          <cell r="BJ362" t="str">
            <v/>
          </cell>
          <cell r="BK362" t="str">
            <v>ZB</v>
          </cell>
          <cell r="BL362" t="str">
            <v>56</v>
          </cell>
          <cell r="BM362">
            <v>2.2699999999999998E-2</v>
          </cell>
        </row>
        <row r="363">
          <cell r="A363">
            <v>641775</v>
          </cell>
          <cell r="B363" t="str">
            <v>3211</v>
          </cell>
          <cell r="C363" t="str">
            <v>COCA-COLA PET 0.375L X6 HP TOSCA</v>
          </cell>
          <cell r="D363" t="str">
            <v>COCA-COLA PET 0.375L X6 HP TOSCA</v>
          </cell>
          <cell r="E363" t="str">
            <v>Coca-Cola</v>
          </cell>
          <cell r="F363" t="str">
            <v/>
          </cell>
          <cell r="G363" t="str">
            <v>PET</v>
          </cell>
          <cell r="H363" t="str">
            <v xml:space="preserve"> %</v>
          </cell>
          <cell r="I363" t="str">
            <v>105 x 6 x 0.375L</v>
          </cell>
          <cell r="J363" t="str">
            <v/>
          </cell>
          <cell r="K363">
            <v>630</v>
          </cell>
          <cell r="L363" t="str">
            <v>6% - 3%</v>
          </cell>
          <cell r="M363" t="str">
            <v>5</v>
          </cell>
          <cell r="N363" t="str">
            <v>M</v>
          </cell>
          <cell r="O363" t="str">
            <v>0</v>
          </cell>
          <cell r="P363">
            <v>0.375</v>
          </cell>
          <cell r="Q363" t="str">
            <v>5449000015150</v>
          </cell>
          <cell r="R363" t="str">
            <v>5.95 x 5.95 x 20.47</v>
          </cell>
          <cell r="S363">
            <v>0.38900000000000001</v>
          </cell>
          <cell r="T363">
            <v>0.41099999999999998</v>
          </cell>
          <cell r="U363">
            <v>0</v>
          </cell>
          <cell r="V363" t="str">
            <v>6 x 0.375L</v>
          </cell>
          <cell r="W363" t="str">
            <v>SHRINK</v>
          </cell>
          <cell r="X363" t="str">
            <v>5449000219237</v>
          </cell>
          <cell r="Y363" t="str">
            <v>17.85 x 11.9 x 20.4</v>
          </cell>
          <cell r="Z363">
            <v>2.3359999999999999</v>
          </cell>
          <cell r="AA363">
            <v>2.4780000000000002</v>
          </cell>
          <cell r="AB363">
            <v>0</v>
          </cell>
          <cell r="AC363" t="str">
            <v>105 x 6 x 0.375L</v>
          </cell>
          <cell r="AD363" t="str">
            <v>HALF PALLET</v>
          </cell>
          <cell r="AE363" t="str">
            <v>3383260017443</v>
          </cell>
          <cell r="AF363" t="str">
            <v>80 x 60 x 118.7</v>
          </cell>
          <cell r="AG363">
            <v>245.28</v>
          </cell>
          <cell r="AH363">
            <v>267.07400000000001</v>
          </cell>
          <cell r="AI363">
            <v>0</v>
          </cell>
          <cell r="AJ363">
            <v>2</v>
          </cell>
          <cell r="AK363">
            <v>1</v>
          </cell>
          <cell r="AL363">
            <v>2</v>
          </cell>
          <cell r="AM363">
            <v>1200</v>
          </cell>
          <cell r="AN363">
            <v>800</v>
          </cell>
          <cell r="AO363">
            <v>1331</v>
          </cell>
          <cell r="AP363">
            <v>490.56</v>
          </cell>
          <cell r="AQ363">
            <v>559.15200000000004</v>
          </cell>
          <cell r="AR363">
            <v>1</v>
          </cell>
          <cell r="AS363">
            <v>0</v>
          </cell>
          <cell r="AT363" t="str">
            <v>1xECHEP + 2x1/2 TOSCA</v>
          </cell>
          <cell r="AU363" t="str">
            <v>3383260017450</v>
          </cell>
          <cell r="AV363" t="str">
            <v/>
          </cell>
          <cell r="AW363" t="str">
            <v/>
          </cell>
          <cell r="AX363" t="str">
            <v/>
          </cell>
          <cell r="AY363" t="str">
            <v/>
          </cell>
          <cell r="AZ363" t="str">
            <v/>
          </cell>
          <cell r="BA363" t="str">
            <v/>
          </cell>
          <cell r="BB363" t="str">
            <v/>
          </cell>
          <cell r="BC363" t="str">
            <v>Antwerp Repack (ANTW); Trianval (TRIA)</v>
          </cell>
          <cell r="BD363" t="str">
            <v/>
          </cell>
          <cell r="BE363" t="str">
            <v>BeLux</v>
          </cell>
          <cell r="BF363" t="str">
            <v/>
          </cell>
          <cell r="BG363" t="str">
            <v>PSS-20966</v>
          </cell>
          <cell r="BH363" t="str">
            <v>22021000</v>
          </cell>
          <cell r="BI363" t="str">
            <v>BE</v>
          </cell>
          <cell r="BJ363" t="str">
            <v/>
          </cell>
          <cell r="BK363" t="str">
            <v>ZD</v>
          </cell>
          <cell r="BL363" t="str">
            <v>56</v>
          </cell>
          <cell r="BM363">
            <v>2.206E-2</v>
          </cell>
        </row>
        <row r="364">
          <cell r="A364">
            <v>641776</v>
          </cell>
          <cell r="B364" t="str">
            <v>3212</v>
          </cell>
          <cell r="C364" t="str">
            <v>COCA-COLA ZERO PET 0.375L X6 HP TOSCA</v>
          </cell>
          <cell r="D364" t="str">
            <v>COCA-COLA ZERO PET 0.375L X6 HP TOSCA</v>
          </cell>
          <cell r="E364" t="str">
            <v>Coca-Cola Zero</v>
          </cell>
          <cell r="F364" t="str">
            <v/>
          </cell>
          <cell r="G364" t="str">
            <v>PET</v>
          </cell>
          <cell r="H364" t="str">
            <v xml:space="preserve"> %</v>
          </cell>
          <cell r="I364" t="str">
            <v>105 x 6 x 0.375L</v>
          </cell>
          <cell r="J364" t="str">
            <v/>
          </cell>
          <cell r="K364">
            <v>630</v>
          </cell>
          <cell r="L364" t="str">
            <v>6% - 3%</v>
          </cell>
          <cell r="M364" t="str">
            <v>5</v>
          </cell>
          <cell r="N364" t="str">
            <v>M</v>
          </cell>
          <cell r="O364" t="str">
            <v>0</v>
          </cell>
          <cell r="P364">
            <v>0.375</v>
          </cell>
          <cell r="Q364" t="str">
            <v>5449000016454</v>
          </cell>
          <cell r="R364" t="str">
            <v>5.95 x 5.95 x 20.47</v>
          </cell>
          <cell r="S364">
            <v>0.374</v>
          </cell>
          <cell r="T364">
            <v>0.39600000000000002</v>
          </cell>
          <cell r="U364">
            <v>0</v>
          </cell>
          <cell r="V364" t="str">
            <v>6 x 0.375L</v>
          </cell>
          <cell r="W364" t="str">
            <v>SHRINK</v>
          </cell>
          <cell r="X364" t="str">
            <v>5449000219251</v>
          </cell>
          <cell r="Y364" t="str">
            <v>17.85 x 11.9 x 20.4</v>
          </cell>
          <cell r="Z364">
            <v>2.2450000000000001</v>
          </cell>
          <cell r="AA364">
            <v>2.387</v>
          </cell>
          <cell r="AB364">
            <v>0</v>
          </cell>
          <cell r="AC364" t="str">
            <v>105 x 6 x 0.375L</v>
          </cell>
          <cell r="AD364" t="str">
            <v>HALF PALLET</v>
          </cell>
          <cell r="AE364" t="str">
            <v>3383260017467</v>
          </cell>
          <cell r="AF364" t="str">
            <v>80 x 60 x 118.7</v>
          </cell>
          <cell r="AG364">
            <v>235.72499999999999</v>
          </cell>
          <cell r="AH364">
            <v>257.483</v>
          </cell>
          <cell r="AI364">
            <v>0</v>
          </cell>
          <cell r="AJ364">
            <v>2</v>
          </cell>
          <cell r="AK364">
            <v>1</v>
          </cell>
          <cell r="AL364">
            <v>2</v>
          </cell>
          <cell r="AM364">
            <v>1200</v>
          </cell>
          <cell r="AN364">
            <v>800</v>
          </cell>
          <cell r="AO364">
            <v>1331</v>
          </cell>
          <cell r="AP364">
            <v>471.45</v>
          </cell>
          <cell r="AQ364">
            <v>539.96799999999996</v>
          </cell>
          <cell r="AR364">
            <v>1</v>
          </cell>
          <cell r="AS364">
            <v>0</v>
          </cell>
          <cell r="AT364" t="str">
            <v>1xECHEP + 2x1/2 TOSCA</v>
          </cell>
          <cell r="AU364" t="str">
            <v>3383260017474</v>
          </cell>
          <cell r="AV364" t="str">
            <v/>
          </cell>
          <cell r="AW364" t="str">
            <v/>
          </cell>
          <cell r="AX364" t="str">
            <v/>
          </cell>
          <cell r="AY364" t="str">
            <v/>
          </cell>
          <cell r="AZ364" t="str">
            <v/>
          </cell>
          <cell r="BA364" t="str">
            <v/>
          </cell>
          <cell r="BB364" t="str">
            <v/>
          </cell>
          <cell r="BC364" t="str">
            <v>Antwerp Repack (ANTW); Trianval (TRIA)</v>
          </cell>
          <cell r="BD364" t="str">
            <v/>
          </cell>
          <cell r="BE364" t="str">
            <v>BeLux</v>
          </cell>
          <cell r="BF364" t="str">
            <v/>
          </cell>
          <cell r="BG364" t="str">
            <v>PSS-20966</v>
          </cell>
          <cell r="BH364" t="str">
            <v>22021000</v>
          </cell>
          <cell r="BI364" t="str">
            <v>BE</v>
          </cell>
          <cell r="BJ364" t="str">
            <v/>
          </cell>
          <cell r="BK364" t="str">
            <v>ZD</v>
          </cell>
          <cell r="BL364" t="str">
            <v>56</v>
          </cell>
          <cell r="BM364">
            <v>2.206E-2</v>
          </cell>
        </row>
        <row r="365">
          <cell r="A365">
            <v>641821</v>
          </cell>
          <cell r="B365" t="str">
            <v>3270</v>
          </cell>
          <cell r="C365" t="str">
            <v>FREESTYLE CAFFEINE-FREE COKE ZERO CRTG P1 0.68L X1</v>
          </cell>
          <cell r="D365" t="str">
            <v>FREESTYLE CAFFEINE-FREE COKE ZERO CRTG P1 0.68L X1</v>
          </cell>
          <cell r="E365" t="str">
            <v>Freestyle Coca-Cola Zero Caffeine Free</v>
          </cell>
          <cell r="F365" t="str">
            <v/>
          </cell>
          <cell r="G365" t="str">
            <v>CRTG</v>
          </cell>
          <cell r="H365" t="str">
            <v xml:space="preserve"> %</v>
          </cell>
          <cell r="I365" t="str">
            <v>1 x 0.68L</v>
          </cell>
          <cell r="J365" t="str">
            <v/>
          </cell>
          <cell r="K365">
            <v>1</v>
          </cell>
          <cell r="L365" t="str">
            <v>6% - 3%</v>
          </cell>
          <cell r="M365" t="str">
            <v>122</v>
          </cell>
          <cell r="N365" t="str">
            <v>D</v>
          </cell>
          <cell r="O365" t="str">
            <v>0</v>
          </cell>
          <cell r="P365">
            <v>0.68</v>
          </cell>
          <cell r="Q365" t="str">
            <v>5449000319210</v>
          </cell>
          <cell r="R365" t="str">
            <v>25.5 x 10.5 x 3.5</v>
          </cell>
          <cell r="S365">
            <v>0.72</v>
          </cell>
          <cell r="T365">
            <v>0.77600000000000002</v>
          </cell>
          <cell r="U365">
            <v>0</v>
          </cell>
          <cell r="V365" t="str">
            <v>#REF!</v>
          </cell>
          <cell r="W365" t="str">
            <v>CARTRIDGE</v>
          </cell>
          <cell r="X365" t="str">
            <v>5449000319210</v>
          </cell>
          <cell r="Y365" t="str">
            <v>25.5 x 10.5 x 3.5</v>
          </cell>
          <cell r="Z365">
            <v>0.72</v>
          </cell>
          <cell r="AA365">
            <v>0.77700000000000002</v>
          </cell>
          <cell r="AB365">
            <v>0</v>
          </cell>
          <cell r="AC365" t="str">
            <v>1 x 0.68L</v>
          </cell>
          <cell r="AD365" t="str">
            <v>CARDBOARD</v>
          </cell>
          <cell r="AE365" t="str">
            <v>5449000319210</v>
          </cell>
          <cell r="AF365" t="str">
            <v>25.5 x 10.5 x 3.5</v>
          </cell>
          <cell r="AG365">
            <v>0.72</v>
          </cell>
          <cell r="AH365">
            <v>0.77700000000000002</v>
          </cell>
          <cell r="AI365">
            <v>0</v>
          </cell>
          <cell r="AJ365">
            <v>15</v>
          </cell>
          <cell r="AK365">
            <v>4</v>
          </cell>
          <cell r="AL365">
            <v>60</v>
          </cell>
          <cell r="AM365">
            <v>1140</v>
          </cell>
          <cell r="AN365">
            <v>1140</v>
          </cell>
          <cell r="AO365">
            <v>1266</v>
          </cell>
          <cell r="AP365">
            <v>864</v>
          </cell>
          <cell r="AQ365">
            <v>962.66</v>
          </cell>
          <cell r="AR365">
            <v>1</v>
          </cell>
          <cell r="AS365">
            <v>0</v>
          </cell>
          <cell r="AT365" t="str">
            <v>Industrial IPP</v>
          </cell>
          <cell r="AU365" t="str">
            <v>3383260004405</v>
          </cell>
          <cell r="AV365" t="str">
            <v/>
          </cell>
          <cell r="AW365" t="str">
            <v/>
          </cell>
          <cell r="AX365" t="str">
            <v/>
          </cell>
          <cell r="AY365" t="str">
            <v/>
          </cell>
          <cell r="AZ365" t="str">
            <v/>
          </cell>
          <cell r="BA365" t="str">
            <v/>
          </cell>
          <cell r="BB365" t="str">
            <v/>
          </cell>
          <cell r="BC365" t="str">
            <v>CPS (AILI)</v>
          </cell>
          <cell r="BD365" t="str">
            <v/>
          </cell>
          <cell r="BE365" t="str">
            <v>BeLux</v>
          </cell>
          <cell r="BF365" t="str">
            <v/>
          </cell>
          <cell r="BG365" t="str">
            <v>PSS-12532</v>
          </cell>
          <cell r="BH365" t="str">
            <v>21069098</v>
          </cell>
          <cell r="BI365" t="str">
            <v>IE</v>
          </cell>
          <cell r="BJ365" t="str">
            <v/>
          </cell>
          <cell r="BK365" t="str">
            <v>ZD</v>
          </cell>
          <cell r="BL365" t="str">
            <v>42</v>
          </cell>
          <cell r="BM365" t="str">
            <v/>
          </cell>
        </row>
        <row r="366">
          <cell r="A366">
            <v>641831</v>
          </cell>
          <cell r="B366" t="str">
            <v>3247</v>
          </cell>
          <cell r="C366" t="str">
            <v>MINUTE MAID SINAAS GTB 1.00L X6</v>
          </cell>
          <cell r="D366" t="str">
            <v>MINUTE MAID ORANGE GTB 1.00L X6</v>
          </cell>
          <cell r="E366" t="str">
            <v>Minute Maid</v>
          </cell>
          <cell r="F366" t="str">
            <v>Orange</v>
          </cell>
          <cell r="G366" t="str">
            <v>GTB</v>
          </cell>
          <cell r="H366" t="str">
            <v xml:space="preserve"> %</v>
          </cell>
          <cell r="I366" t="str">
            <v>6 x 1L</v>
          </cell>
          <cell r="J366" t="str">
            <v/>
          </cell>
          <cell r="K366">
            <v>6</v>
          </cell>
          <cell r="L366" t="str">
            <v>6% - 3%</v>
          </cell>
          <cell r="M366" t="str">
            <v>12</v>
          </cell>
          <cell r="N366" t="str">
            <v>M</v>
          </cell>
          <cell r="O366" t="str">
            <v>10</v>
          </cell>
          <cell r="P366">
            <v>1</v>
          </cell>
          <cell r="Q366" t="str">
            <v>5449000319272</v>
          </cell>
          <cell r="R366" t="str">
            <v>7 x 6.1 x 25.5</v>
          </cell>
          <cell r="S366">
            <v>1.0429999999999999</v>
          </cell>
          <cell r="T366">
            <v>1.071</v>
          </cell>
          <cell r="U366">
            <v>0</v>
          </cell>
          <cell r="V366" t="str">
            <v>1 x 1L</v>
          </cell>
          <cell r="W366" t="str">
            <v>GABLE TOP BRICK</v>
          </cell>
          <cell r="X366" t="str">
            <v>5449000319272</v>
          </cell>
          <cell r="Y366" t="str">
            <v>7 x 6.1 x 25.5</v>
          </cell>
          <cell r="Z366">
            <v>1.0429999999999999</v>
          </cell>
          <cell r="AA366">
            <v>1.071</v>
          </cell>
          <cell r="AB366">
            <v>0</v>
          </cell>
          <cell r="AC366" t="str">
            <v>6 x 1L</v>
          </cell>
          <cell r="AD366" t="str">
            <v>TRAY WITHOUT SHRINK</v>
          </cell>
          <cell r="AE366" t="str">
            <v>5449000319289</v>
          </cell>
          <cell r="AF366" t="str">
            <v>20.2 x 14.7 x 26</v>
          </cell>
          <cell r="AG366">
            <v>6.2560000000000002</v>
          </cell>
          <cell r="AH366">
            <v>6.508</v>
          </cell>
          <cell r="AI366">
            <v>0</v>
          </cell>
          <cell r="AJ366">
            <v>40</v>
          </cell>
          <cell r="AK366">
            <v>4</v>
          </cell>
          <cell r="AL366">
            <v>160</v>
          </cell>
          <cell r="AM366">
            <v>1200</v>
          </cell>
          <cell r="AN366">
            <v>1000</v>
          </cell>
          <cell r="AO366">
            <v>1203</v>
          </cell>
          <cell r="AP366">
            <v>1000.96</v>
          </cell>
          <cell r="AQ366">
            <v>1071.7429999999999</v>
          </cell>
          <cell r="AR366">
            <v>1</v>
          </cell>
          <cell r="AS366">
            <v>0</v>
          </cell>
          <cell r="AT366" t="str">
            <v>CHEP</v>
          </cell>
          <cell r="AU366" t="str">
            <v>5449000996107</v>
          </cell>
          <cell r="AV366" t="str">
            <v/>
          </cell>
          <cell r="AW366" t="str">
            <v/>
          </cell>
          <cell r="AX366" t="str">
            <v/>
          </cell>
          <cell r="AY366" t="str">
            <v/>
          </cell>
          <cell r="AZ366" t="str">
            <v/>
          </cell>
          <cell r="BA366" t="str">
            <v/>
          </cell>
          <cell r="BB366" t="str">
            <v/>
          </cell>
          <cell r="BC366" t="str">
            <v>Refresco Bodegraven (RBOD)</v>
          </cell>
          <cell r="BD366" t="str">
            <v/>
          </cell>
          <cell r="BE366" t="str">
            <v>BeLux</v>
          </cell>
          <cell r="BF366" t="str">
            <v/>
          </cell>
          <cell r="BG366" t="str">
            <v>PSS-21050</v>
          </cell>
          <cell r="BH366" t="str">
            <v>20091200</v>
          </cell>
          <cell r="BI366" t="str">
            <v>BE</v>
          </cell>
          <cell r="BJ366" t="str">
            <v/>
          </cell>
          <cell r="BK366" t="str">
            <v>ZD</v>
          </cell>
          <cell r="BL366" t="str">
            <v>56</v>
          </cell>
          <cell r="BM366">
            <v>3.1E-2</v>
          </cell>
        </row>
        <row r="367">
          <cell r="A367">
            <v>641832</v>
          </cell>
          <cell r="B367" t="str">
            <v>3253</v>
          </cell>
          <cell r="C367" t="str">
            <v>MINUTE MAID APPEL GTB 1.00L X6</v>
          </cell>
          <cell r="D367" t="str">
            <v>MINUTE MAID POMME GTB 1.00L X6</v>
          </cell>
          <cell r="E367" t="str">
            <v>Minute Maid</v>
          </cell>
          <cell r="F367" t="str">
            <v>Apple</v>
          </cell>
          <cell r="G367" t="str">
            <v>GTB</v>
          </cell>
          <cell r="H367" t="str">
            <v xml:space="preserve"> %</v>
          </cell>
          <cell r="I367" t="str">
            <v>6 x 1L</v>
          </cell>
          <cell r="J367" t="str">
            <v/>
          </cell>
          <cell r="K367">
            <v>6</v>
          </cell>
          <cell r="L367" t="str">
            <v>6% - 3%</v>
          </cell>
          <cell r="M367" t="str">
            <v>12</v>
          </cell>
          <cell r="N367" t="str">
            <v>M</v>
          </cell>
          <cell r="O367" t="str">
            <v>14</v>
          </cell>
          <cell r="P367">
            <v>1</v>
          </cell>
          <cell r="Q367" t="str">
            <v>5449000319296</v>
          </cell>
          <cell r="R367" t="str">
            <v>7 x 6.1 x 25.5</v>
          </cell>
          <cell r="S367">
            <v>1.0429999999999999</v>
          </cell>
          <cell r="T367">
            <v>1.071</v>
          </cell>
          <cell r="U367">
            <v>0</v>
          </cell>
          <cell r="V367" t="str">
            <v>1 x 1L</v>
          </cell>
          <cell r="W367" t="str">
            <v>GABLE TOP BRICK</v>
          </cell>
          <cell r="X367" t="str">
            <v>5449000319296</v>
          </cell>
          <cell r="Y367" t="str">
            <v>7 x 6.1 x 25.5</v>
          </cell>
          <cell r="Z367">
            <v>1.0429999999999999</v>
          </cell>
          <cell r="AA367">
            <v>1.071</v>
          </cell>
          <cell r="AB367">
            <v>0</v>
          </cell>
          <cell r="AC367" t="str">
            <v>6 x 1L</v>
          </cell>
          <cell r="AD367" t="str">
            <v>TRAY WITHOUT SHRINK</v>
          </cell>
          <cell r="AE367" t="str">
            <v>5449000319302</v>
          </cell>
          <cell r="AF367" t="str">
            <v>20.2 x 14.7 x 26</v>
          </cell>
          <cell r="AG367">
            <v>6.2560000000000002</v>
          </cell>
          <cell r="AH367">
            <v>6.508</v>
          </cell>
          <cell r="AI367">
            <v>0</v>
          </cell>
          <cell r="AJ367">
            <v>40</v>
          </cell>
          <cell r="AK367">
            <v>4</v>
          </cell>
          <cell r="AL367">
            <v>160</v>
          </cell>
          <cell r="AM367">
            <v>1200</v>
          </cell>
          <cell r="AN367">
            <v>1000</v>
          </cell>
          <cell r="AO367">
            <v>1203</v>
          </cell>
          <cell r="AP367">
            <v>1000.96</v>
          </cell>
          <cell r="AQ367">
            <v>1071.7329999999999</v>
          </cell>
          <cell r="AR367">
            <v>1</v>
          </cell>
          <cell r="AS367">
            <v>0</v>
          </cell>
          <cell r="AT367" t="str">
            <v>CHEP</v>
          </cell>
          <cell r="AU367" t="str">
            <v>5449000996497</v>
          </cell>
          <cell r="AV367" t="str">
            <v/>
          </cell>
          <cell r="AW367" t="str">
            <v/>
          </cell>
          <cell r="AX367" t="str">
            <v/>
          </cell>
          <cell r="AY367" t="str">
            <v/>
          </cell>
          <cell r="AZ367" t="str">
            <v/>
          </cell>
          <cell r="BA367" t="str">
            <v/>
          </cell>
          <cell r="BB367" t="str">
            <v/>
          </cell>
          <cell r="BC367" t="str">
            <v>Refresco Bodegraven (RBOD)</v>
          </cell>
          <cell r="BD367" t="str">
            <v/>
          </cell>
          <cell r="BE367" t="str">
            <v>BeLux</v>
          </cell>
          <cell r="BF367" t="str">
            <v/>
          </cell>
          <cell r="BG367" t="str">
            <v>PSS-21050</v>
          </cell>
          <cell r="BH367" t="str">
            <v>20097199</v>
          </cell>
          <cell r="BI367" t="str">
            <v>BE</v>
          </cell>
          <cell r="BJ367" t="str">
            <v/>
          </cell>
          <cell r="BK367" t="str">
            <v>ZD</v>
          </cell>
          <cell r="BL367" t="str">
            <v>56</v>
          </cell>
          <cell r="BM367">
            <v>3.1E-2</v>
          </cell>
        </row>
        <row r="368">
          <cell r="A368">
            <v>641835</v>
          </cell>
          <cell r="B368" t="str">
            <v>3254</v>
          </cell>
          <cell r="C368" t="str">
            <v>MINUTE MAID MULTIVITAMINEN GTB 1.00L X6</v>
          </cell>
          <cell r="D368" t="str">
            <v>MINUTE MAID MULTIVITAMINES GTB 1.00L X6</v>
          </cell>
          <cell r="E368" t="str">
            <v>Minute Maid</v>
          </cell>
          <cell r="F368" t="str">
            <v>Multivitamin</v>
          </cell>
          <cell r="G368" t="str">
            <v>GTB</v>
          </cell>
          <cell r="H368" t="str">
            <v xml:space="preserve"> %</v>
          </cell>
          <cell r="I368" t="str">
            <v>6 x 1L</v>
          </cell>
          <cell r="J368" t="str">
            <v/>
          </cell>
          <cell r="K368">
            <v>6</v>
          </cell>
          <cell r="L368" t="str">
            <v>6% - 3%</v>
          </cell>
          <cell r="M368" t="str">
            <v>12</v>
          </cell>
          <cell r="N368" t="str">
            <v>M</v>
          </cell>
          <cell r="O368" t="str">
            <v>14</v>
          </cell>
          <cell r="P368">
            <v>1</v>
          </cell>
          <cell r="Q368" t="str">
            <v>5449000319333</v>
          </cell>
          <cell r="R368" t="str">
            <v>7 x 6.1 x 25.5</v>
          </cell>
          <cell r="S368">
            <v>1.0429999999999999</v>
          </cell>
          <cell r="T368">
            <v>1.071</v>
          </cell>
          <cell r="U368">
            <v>0</v>
          </cell>
          <cell r="V368" t="str">
            <v>1 x 1L</v>
          </cell>
          <cell r="W368" t="str">
            <v>GABLE TOP BRICK</v>
          </cell>
          <cell r="X368" t="str">
            <v>5449000319333</v>
          </cell>
          <cell r="Y368" t="str">
            <v>7 x 6.1 x 25.5</v>
          </cell>
          <cell r="Z368">
            <v>1.0429999999999999</v>
          </cell>
          <cell r="AA368">
            <v>1.071</v>
          </cell>
          <cell r="AB368">
            <v>0</v>
          </cell>
          <cell r="AC368" t="str">
            <v>6 x 1L</v>
          </cell>
          <cell r="AD368" t="str">
            <v>TRAY WITHOUT SHRINK</v>
          </cell>
          <cell r="AE368" t="str">
            <v>5449000319340</v>
          </cell>
          <cell r="AF368" t="str">
            <v>20.2 x 14.7 x 26</v>
          </cell>
          <cell r="AG368">
            <v>6.2590000000000003</v>
          </cell>
          <cell r="AH368">
            <v>6.5119999999999996</v>
          </cell>
          <cell r="AI368">
            <v>0</v>
          </cell>
          <cell r="AJ368">
            <v>40</v>
          </cell>
          <cell r="AK368">
            <v>4</v>
          </cell>
          <cell r="AL368">
            <v>160</v>
          </cell>
          <cell r="AM368">
            <v>1200</v>
          </cell>
          <cell r="AN368">
            <v>1000</v>
          </cell>
          <cell r="AO368">
            <v>1203</v>
          </cell>
          <cell r="AP368">
            <v>1001.44</v>
          </cell>
          <cell r="AQ368">
            <v>1072.319</v>
          </cell>
          <cell r="AR368">
            <v>1</v>
          </cell>
          <cell r="AS368">
            <v>0</v>
          </cell>
          <cell r="AT368" t="str">
            <v>CHEP</v>
          </cell>
          <cell r="AU368" t="str">
            <v>5449000996640</v>
          </cell>
          <cell r="AV368" t="str">
            <v/>
          </cell>
          <cell r="AW368" t="str">
            <v/>
          </cell>
          <cell r="AX368" t="str">
            <v/>
          </cell>
          <cell r="AY368" t="str">
            <v/>
          </cell>
          <cell r="AZ368" t="str">
            <v/>
          </cell>
          <cell r="BA368" t="str">
            <v/>
          </cell>
          <cell r="BB368" t="str">
            <v/>
          </cell>
          <cell r="BC368" t="str">
            <v>Refresco Bodegraven (RBOD)</v>
          </cell>
          <cell r="BD368" t="str">
            <v/>
          </cell>
          <cell r="BE368" t="str">
            <v>BeLux</v>
          </cell>
          <cell r="BF368" t="str">
            <v/>
          </cell>
          <cell r="BG368" t="str">
            <v>PSS-21050</v>
          </cell>
          <cell r="BH368" t="str">
            <v>22029919</v>
          </cell>
          <cell r="BI368" t="str">
            <v>BE</v>
          </cell>
          <cell r="BJ368" t="str">
            <v/>
          </cell>
          <cell r="BK368" t="str">
            <v>ZD</v>
          </cell>
          <cell r="BL368" t="str">
            <v>56</v>
          </cell>
          <cell r="BM368">
            <v>3.1E-2</v>
          </cell>
        </row>
        <row r="369">
          <cell r="A369">
            <v>641836</v>
          </cell>
          <cell r="B369" t="str">
            <v>6307</v>
          </cell>
          <cell r="C369" t="str">
            <v>MINUTE MAID SINAAS BRICK 0.20L 5X6</v>
          </cell>
          <cell r="D369" t="str">
            <v>MINUTE MAID ORANGE BRICK 0.20L 5X6</v>
          </cell>
          <cell r="E369" t="str">
            <v>Minute Maid</v>
          </cell>
          <cell r="F369" t="str">
            <v>Orange</v>
          </cell>
          <cell r="G369" t="str">
            <v>BRICKPACK</v>
          </cell>
          <cell r="H369" t="str">
            <v xml:space="preserve"> %</v>
          </cell>
          <cell r="I369" t="str">
            <v>5 x 6 x 0.2L</v>
          </cell>
          <cell r="J369" t="str">
            <v/>
          </cell>
          <cell r="K369">
            <v>30</v>
          </cell>
          <cell r="L369" t="str">
            <v>6% - 3%</v>
          </cell>
          <cell r="M369" t="str">
            <v>12</v>
          </cell>
          <cell r="N369" t="str">
            <v>M</v>
          </cell>
          <cell r="O369" t="str">
            <v>10</v>
          </cell>
          <cell r="P369">
            <v>0.2</v>
          </cell>
          <cell r="Q369" t="str">
            <v>5449000319388</v>
          </cell>
          <cell r="R369" t="str">
            <v>4.75 x 3.75 x 12</v>
          </cell>
          <cell r="S369">
            <v>0.20899999999999999</v>
          </cell>
          <cell r="T369">
            <v>0.218</v>
          </cell>
          <cell r="U369">
            <v>0</v>
          </cell>
          <cell r="V369" t="str">
            <v>6 x 0.2L</v>
          </cell>
          <cell r="W369" t="str">
            <v>SHRINK</v>
          </cell>
          <cell r="X369" t="str">
            <v>5449000319395</v>
          </cell>
          <cell r="Y369" t="str">
            <v>14.2 x 7.6 x 12</v>
          </cell>
          <cell r="Z369">
            <v>1.2509999999999999</v>
          </cell>
          <cell r="AA369">
            <v>1.3149999999999999</v>
          </cell>
          <cell r="AB369">
            <v>0</v>
          </cell>
          <cell r="AC369" t="str">
            <v>5 x 6 x 0.2L</v>
          </cell>
          <cell r="AD369" t="str">
            <v>TRAY WITHOUT SHRINK</v>
          </cell>
          <cell r="AE369" t="str">
            <v>5449000319401</v>
          </cell>
          <cell r="AF369" t="str">
            <v>39.6 x 15.2 x 12.3</v>
          </cell>
          <cell r="AG369">
            <v>6.2560000000000002</v>
          </cell>
          <cell r="AH369">
            <v>6.65</v>
          </cell>
          <cell r="AI369">
            <v>0</v>
          </cell>
          <cell r="AJ369">
            <v>18</v>
          </cell>
          <cell r="AK369">
            <v>8</v>
          </cell>
          <cell r="AL369">
            <v>144</v>
          </cell>
          <cell r="AM369">
            <v>1200</v>
          </cell>
          <cell r="AN369">
            <v>1000</v>
          </cell>
          <cell r="AO369">
            <v>1147</v>
          </cell>
          <cell r="AP369">
            <v>900.86400000000003</v>
          </cell>
          <cell r="AQ369">
            <v>988.06</v>
          </cell>
          <cell r="AR369">
            <v>1</v>
          </cell>
          <cell r="AS369">
            <v>0</v>
          </cell>
          <cell r="AT369" t="str">
            <v>CHEP</v>
          </cell>
          <cell r="AU369" t="str">
            <v>5449000999795</v>
          </cell>
          <cell r="AV369" t="str">
            <v/>
          </cell>
          <cell r="AW369" t="str">
            <v/>
          </cell>
          <cell r="AX369" t="str">
            <v/>
          </cell>
          <cell r="AY369" t="str">
            <v/>
          </cell>
          <cell r="AZ369" t="str">
            <v/>
          </cell>
          <cell r="BA369" t="str">
            <v/>
          </cell>
          <cell r="BB369" t="str">
            <v/>
          </cell>
          <cell r="BC369" t="str">
            <v>Refresco Bodegraven (RBOD)</v>
          </cell>
          <cell r="BD369" t="str">
            <v/>
          </cell>
          <cell r="BE369" t="str">
            <v>BeLux</v>
          </cell>
          <cell r="BF369" t="str">
            <v/>
          </cell>
          <cell r="BG369" t="str">
            <v>PSS-20972</v>
          </cell>
          <cell r="BH369" t="str">
            <v>20091200</v>
          </cell>
          <cell r="BI369" t="str">
            <v>NL</v>
          </cell>
          <cell r="BJ369" t="str">
            <v/>
          </cell>
          <cell r="BK369" t="str">
            <v>ZD</v>
          </cell>
          <cell r="BL369" t="str">
            <v>56</v>
          </cell>
          <cell r="BM369">
            <v>8.0999999999999996E-3</v>
          </cell>
        </row>
        <row r="370">
          <cell r="A370">
            <v>641837</v>
          </cell>
          <cell r="B370" t="str">
            <v>6308</v>
          </cell>
          <cell r="C370" t="str">
            <v>MINUTE MAID APPEL BRICK 0.20L 5X6</v>
          </cell>
          <cell r="D370" t="str">
            <v>MINUTE MAID POMME BRICK 0.20L 5X6</v>
          </cell>
          <cell r="E370" t="str">
            <v>Minute Maid</v>
          </cell>
          <cell r="F370" t="str">
            <v>Apple</v>
          </cell>
          <cell r="G370" t="str">
            <v>BRICKPACK</v>
          </cell>
          <cell r="H370" t="str">
            <v xml:space="preserve"> %</v>
          </cell>
          <cell r="I370" t="str">
            <v>5 x 6 x 0.2L</v>
          </cell>
          <cell r="J370" t="str">
            <v/>
          </cell>
          <cell r="K370">
            <v>30</v>
          </cell>
          <cell r="L370" t="str">
            <v>6% - 3%</v>
          </cell>
          <cell r="M370" t="str">
            <v>12</v>
          </cell>
          <cell r="N370" t="str">
            <v>M</v>
          </cell>
          <cell r="O370" t="str">
            <v>14</v>
          </cell>
          <cell r="P370">
            <v>0.2</v>
          </cell>
          <cell r="Q370" t="str">
            <v>5449000319418</v>
          </cell>
          <cell r="R370" t="str">
            <v>4.75 x 3.75 x 12</v>
          </cell>
          <cell r="S370">
            <v>0.20899999999999999</v>
          </cell>
          <cell r="T370">
            <v>0.218</v>
          </cell>
          <cell r="U370">
            <v>0</v>
          </cell>
          <cell r="V370" t="str">
            <v>6 x 0.2L</v>
          </cell>
          <cell r="W370" t="str">
            <v>SHRINK</v>
          </cell>
          <cell r="X370" t="str">
            <v>5449000319432</v>
          </cell>
          <cell r="Y370" t="str">
            <v>14.2 x 7.6 x 12</v>
          </cell>
          <cell r="Z370">
            <v>1.2509999999999999</v>
          </cell>
          <cell r="AA370">
            <v>1.3149999999999999</v>
          </cell>
          <cell r="AB370">
            <v>0</v>
          </cell>
          <cell r="AC370" t="str">
            <v>5 x 6 x 0.2L</v>
          </cell>
          <cell r="AD370" t="str">
            <v>TRAY WITHOUT SHRINK</v>
          </cell>
          <cell r="AE370" t="str">
            <v>5449000319456</v>
          </cell>
          <cell r="AF370" t="str">
            <v>39.6 x 15.2 x 12.3</v>
          </cell>
          <cell r="AG370">
            <v>6.2560000000000002</v>
          </cell>
          <cell r="AH370">
            <v>6.65</v>
          </cell>
          <cell r="AI370">
            <v>0</v>
          </cell>
          <cell r="AJ370">
            <v>18</v>
          </cell>
          <cell r="AK370">
            <v>8</v>
          </cell>
          <cell r="AL370">
            <v>144</v>
          </cell>
          <cell r="AM370">
            <v>1200</v>
          </cell>
          <cell r="AN370">
            <v>1000</v>
          </cell>
          <cell r="AO370">
            <v>1147</v>
          </cell>
          <cell r="AP370">
            <v>900.86400000000003</v>
          </cell>
          <cell r="AQ370">
            <v>988.05100000000004</v>
          </cell>
          <cell r="AR370">
            <v>1</v>
          </cell>
          <cell r="AS370">
            <v>0</v>
          </cell>
          <cell r="AT370" t="str">
            <v>CHEP</v>
          </cell>
          <cell r="AU370" t="str">
            <v>5449000725011</v>
          </cell>
          <cell r="AV370" t="str">
            <v/>
          </cell>
          <cell r="AW370" t="str">
            <v/>
          </cell>
          <cell r="AX370" t="str">
            <v/>
          </cell>
          <cell r="AY370" t="str">
            <v/>
          </cell>
          <cell r="AZ370" t="str">
            <v/>
          </cell>
          <cell r="BA370" t="str">
            <v/>
          </cell>
          <cell r="BB370" t="str">
            <v/>
          </cell>
          <cell r="BC370" t="str">
            <v>Refresco Bodegraven (RBOD)</v>
          </cell>
          <cell r="BD370" t="str">
            <v/>
          </cell>
          <cell r="BE370" t="str">
            <v>BeLux</v>
          </cell>
          <cell r="BF370" t="str">
            <v/>
          </cell>
          <cell r="BG370" t="str">
            <v>PSS-20972</v>
          </cell>
          <cell r="BH370" t="str">
            <v>20097199</v>
          </cell>
          <cell r="BI370" t="str">
            <v>NL</v>
          </cell>
          <cell r="BJ370" t="str">
            <v/>
          </cell>
          <cell r="BK370" t="str">
            <v>ZD</v>
          </cell>
          <cell r="BL370" t="str">
            <v>56</v>
          </cell>
          <cell r="BM370">
            <v>8.0999999999999996E-3</v>
          </cell>
        </row>
        <row r="371">
          <cell r="A371">
            <v>641838</v>
          </cell>
          <cell r="B371" t="str">
            <v>6309</v>
          </cell>
          <cell r="C371" t="str">
            <v>MINUTE MAID MULTIVITAMINEN BRICK 0.20L 5X6</v>
          </cell>
          <cell r="D371" t="str">
            <v>MINUTE MAID MULTIVITAMINES BRICK 0.20L 5X6</v>
          </cell>
          <cell r="E371" t="str">
            <v>Minute Maid</v>
          </cell>
          <cell r="F371" t="str">
            <v>Multivitamin</v>
          </cell>
          <cell r="G371" t="str">
            <v>BRICKPACK</v>
          </cell>
          <cell r="H371" t="str">
            <v xml:space="preserve"> %</v>
          </cell>
          <cell r="I371" t="str">
            <v>5 x 6 x 0.2L</v>
          </cell>
          <cell r="J371" t="str">
            <v/>
          </cell>
          <cell r="K371">
            <v>30</v>
          </cell>
          <cell r="L371" t="str">
            <v>6% - 3%</v>
          </cell>
          <cell r="M371" t="str">
            <v>12</v>
          </cell>
          <cell r="N371" t="str">
            <v>M</v>
          </cell>
          <cell r="O371" t="str">
            <v>14</v>
          </cell>
          <cell r="P371">
            <v>0.2</v>
          </cell>
          <cell r="Q371" t="str">
            <v>5449000319425</v>
          </cell>
          <cell r="R371" t="str">
            <v>4.75 x 3.75 x 12</v>
          </cell>
          <cell r="S371">
            <v>0.20899999999999999</v>
          </cell>
          <cell r="T371">
            <v>0.218</v>
          </cell>
          <cell r="U371">
            <v>0</v>
          </cell>
          <cell r="V371" t="str">
            <v>6 x 0.2L</v>
          </cell>
          <cell r="W371" t="str">
            <v>SHRINK</v>
          </cell>
          <cell r="X371" t="str">
            <v>5449000319449</v>
          </cell>
          <cell r="Y371" t="str">
            <v>14.2 x 7.6 x 12</v>
          </cell>
          <cell r="Z371">
            <v>1.252</v>
          </cell>
          <cell r="AA371">
            <v>1.3160000000000001</v>
          </cell>
          <cell r="AB371">
            <v>0</v>
          </cell>
          <cell r="AC371" t="str">
            <v>5 x 6 x 0.2L</v>
          </cell>
          <cell r="AD371" t="str">
            <v>TRAY WITHOUT SHRINK</v>
          </cell>
          <cell r="AE371" t="str">
            <v>5449000319463</v>
          </cell>
          <cell r="AF371" t="str">
            <v>39.6 x 15.2 x 12.3</v>
          </cell>
          <cell r="AG371">
            <v>6.2590000000000003</v>
          </cell>
          <cell r="AH371">
            <v>6.6539999999999999</v>
          </cell>
          <cell r="AI371">
            <v>0</v>
          </cell>
          <cell r="AJ371">
            <v>18</v>
          </cell>
          <cell r="AK371">
            <v>8</v>
          </cell>
          <cell r="AL371">
            <v>144</v>
          </cell>
          <cell r="AM371">
            <v>1200</v>
          </cell>
          <cell r="AN371">
            <v>1000</v>
          </cell>
          <cell r="AO371">
            <v>1147</v>
          </cell>
          <cell r="AP371">
            <v>901.29600000000005</v>
          </cell>
          <cell r="AQ371">
            <v>988.57799999999997</v>
          </cell>
          <cell r="AR371">
            <v>1</v>
          </cell>
          <cell r="AS371">
            <v>0</v>
          </cell>
          <cell r="AT371" t="str">
            <v>CHEP</v>
          </cell>
          <cell r="AU371" t="str">
            <v>5449000725028</v>
          </cell>
          <cell r="AV371" t="str">
            <v/>
          </cell>
          <cell r="AW371" t="str">
            <v/>
          </cell>
          <cell r="AX371" t="str">
            <v/>
          </cell>
          <cell r="AY371" t="str">
            <v/>
          </cell>
          <cell r="AZ371" t="str">
            <v/>
          </cell>
          <cell r="BA371" t="str">
            <v/>
          </cell>
          <cell r="BB371" t="str">
            <v/>
          </cell>
          <cell r="BC371" t="str">
            <v>Refresco Bodegraven (RBOD)</v>
          </cell>
          <cell r="BD371" t="str">
            <v/>
          </cell>
          <cell r="BE371" t="str">
            <v>BeLux</v>
          </cell>
          <cell r="BF371" t="str">
            <v/>
          </cell>
          <cell r="BG371" t="str">
            <v>PSS-20972</v>
          </cell>
          <cell r="BH371" t="str">
            <v>22029919</v>
          </cell>
          <cell r="BI371" t="str">
            <v>NL</v>
          </cell>
          <cell r="BJ371" t="str">
            <v/>
          </cell>
          <cell r="BK371" t="str">
            <v>ZD</v>
          </cell>
          <cell r="BL371" t="str">
            <v>56</v>
          </cell>
          <cell r="BM371">
            <v>8.0999999999999996E-3</v>
          </cell>
        </row>
        <row r="372">
          <cell r="A372">
            <v>641842</v>
          </cell>
          <cell r="B372" t="str">
            <v>3255</v>
          </cell>
          <cell r="C372" t="str">
            <v>MINUTE MAID TROPICAL GTB 1.00L X6</v>
          </cell>
          <cell r="D372" t="str">
            <v>MINUTE MAID TROPICAL GTB 1.00L X6</v>
          </cell>
          <cell r="E372" t="str">
            <v>Minute Maid</v>
          </cell>
          <cell r="F372" t="str">
            <v>Tropical</v>
          </cell>
          <cell r="G372" t="str">
            <v>GTB</v>
          </cell>
          <cell r="H372" t="str">
            <v xml:space="preserve"> %</v>
          </cell>
          <cell r="I372" t="str">
            <v>6 x 1L</v>
          </cell>
          <cell r="J372" t="str">
            <v/>
          </cell>
          <cell r="K372">
            <v>6</v>
          </cell>
          <cell r="L372" t="str">
            <v>6% - 3%</v>
          </cell>
          <cell r="M372" t="str">
            <v>12</v>
          </cell>
          <cell r="N372" t="str">
            <v>M</v>
          </cell>
          <cell r="O372" t="str">
            <v>14</v>
          </cell>
          <cell r="P372">
            <v>1</v>
          </cell>
          <cell r="Q372" t="str">
            <v>5449000319319</v>
          </cell>
          <cell r="R372" t="str">
            <v>7 x 6.1 x 25.5</v>
          </cell>
          <cell r="S372">
            <v>1.0389999999999999</v>
          </cell>
          <cell r="T372">
            <v>1.0669999999999999</v>
          </cell>
          <cell r="U372">
            <v>0</v>
          </cell>
          <cell r="V372" t="str">
            <v>1 x 1L</v>
          </cell>
          <cell r="W372" t="str">
            <v>GABLE TOP BRICK</v>
          </cell>
          <cell r="X372" t="str">
            <v>5449000319319</v>
          </cell>
          <cell r="Y372" t="str">
            <v>7 x 6.1 x 25.5</v>
          </cell>
          <cell r="Z372">
            <v>1.0389999999999999</v>
          </cell>
          <cell r="AA372">
            <v>1.0669999999999999</v>
          </cell>
          <cell r="AB372">
            <v>0</v>
          </cell>
          <cell r="AC372" t="str">
            <v>6 x 1L</v>
          </cell>
          <cell r="AD372" t="str">
            <v>TRAY WITHOUT SHRINK</v>
          </cell>
          <cell r="AE372" t="str">
            <v>5449000319326</v>
          </cell>
          <cell r="AF372" t="str">
            <v>20.2 x 14.7 x 26</v>
          </cell>
          <cell r="AG372">
            <v>6.234</v>
          </cell>
          <cell r="AH372">
            <v>6.4859999999999998</v>
          </cell>
          <cell r="AI372">
            <v>0</v>
          </cell>
          <cell r="AJ372">
            <v>40</v>
          </cell>
          <cell r="AK372">
            <v>4</v>
          </cell>
          <cell r="AL372">
            <v>160</v>
          </cell>
          <cell r="AM372">
            <v>1200</v>
          </cell>
          <cell r="AN372">
            <v>1000</v>
          </cell>
          <cell r="AO372">
            <v>1203</v>
          </cell>
          <cell r="AP372">
            <v>997.44</v>
          </cell>
          <cell r="AQ372">
            <v>1068.191</v>
          </cell>
          <cell r="AR372">
            <v>1</v>
          </cell>
          <cell r="AS372">
            <v>0</v>
          </cell>
          <cell r="AT372" t="str">
            <v>CHEP</v>
          </cell>
          <cell r="AU372" t="str">
            <v>5449000996503</v>
          </cell>
          <cell r="AV372" t="str">
            <v/>
          </cell>
          <cell r="AW372" t="str">
            <v/>
          </cell>
          <cell r="AX372" t="str">
            <v/>
          </cell>
          <cell r="AY372" t="str">
            <v/>
          </cell>
          <cell r="AZ372" t="str">
            <v/>
          </cell>
          <cell r="BA372" t="str">
            <v/>
          </cell>
          <cell r="BB372" t="str">
            <v/>
          </cell>
          <cell r="BC372" t="str">
            <v>Refresco Bodegraven (RBOD)</v>
          </cell>
          <cell r="BD372" t="str">
            <v/>
          </cell>
          <cell r="BE372" t="str">
            <v>BeLux</v>
          </cell>
          <cell r="BF372" t="str">
            <v/>
          </cell>
          <cell r="BG372" t="str">
            <v>PSS-21050</v>
          </cell>
          <cell r="BH372" t="str">
            <v>22029919</v>
          </cell>
          <cell r="BI372" t="str">
            <v>BE</v>
          </cell>
          <cell r="BJ372" t="str">
            <v/>
          </cell>
          <cell r="BK372" t="str">
            <v>ZD</v>
          </cell>
          <cell r="BL372" t="str">
            <v>56</v>
          </cell>
          <cell r="BM372">
            <v>3.1E-2</v>
          </cell>
        </row>
        <row r="373">
          <cell r="A373">
            <v>641861</v>
          </cell>
          <cell r="B373" t="str">
            <v>3904</v>
          </cell>
          <cell r="C373" t="str">
            <v>FANTA PINEAPPLE AND GRAPEFRUIT ZERO SUGAR BLIK 0.33L 4X6 SLEEK</v>
          </cell>
          <cell r="D373" t="str">
            <v>FANTA PINEAPPLE AND GRAPEFRUIT ZERO SUGAR BOITE 0.33L 4X6</v>
          </cell>
          <cell r="E373" t="str">
            <v>Fanta</v>
          </cell>
          <cell r="F373" t="str">
            <v>Pineapple and Grapefruit Zero Sugar</v>
          </cell>
          <cell r="G373" t="str">
            <v>SLEEKCAN</v>
          </cell>
          <cell r="H373" t="str">
            <v xml:space="preserve"> %</v>
          </cell>
          <cell r="I373" t="str">
            <v>4 x 6 x 0.33L</v>
          </cell>
          <cell r="J373" t="str">
            <v/>
          </cell>
          <cell r="K373">
            <v>24</v>
          </cell>
          <cell r="L373" t="str">
            <v>6% - 3%</v>
          </cell>
          <cell r="M373" t="str">
            <v>6</v>
          </cell>
          <cell r="N373" t="str">
            <v>M</v>
          </cell>
          <cell r="O373" t="str">
            <v>0</v>
          </cell>
          <cell r="P373">
            <v>0.33</v>
          </cell>
          <cell r="Q373" t="str">
            <v>5449000319630</v>
          </cell>
          <cell r="R373" t="str">
            <v>5.8 x 5.8 x 14.55</v>
          </cell>
          <cell r="S373">
            <v>0.33</v>
          </cell>
          <cell r="T373">
            <v>0.34200000000000003</v>
          </cell>
          <cell r="U373">
            <v>0</v>
          </cell>
          <cell r="V373" t="str">
            <v>6 x 0.33L</v>
          </cell>
          <cell r="W373" t="str">
            <v>SHRINK</v>
          </cell>
          <cell r="X373" t="str">
            <v>5449000319647</v>
          </cell>
          <cell r="Y373" t="str">
            <v>17.55 x 11.7 x 14.55</v>
          </cell>
          <cell r="Z373">
            <v>1.982</v>
          </cell>
          <cell r="AA373">
            <v>2.0609999999999999</v>
          </cell>
          <cell r="AB373">
            <v>0</v>
          </cell>
          <cell r="AC373" t="str">
            <v>4 x 6 x 0.33L</v>
          </cell>
          <cell r="AD373" t="str">
            <v>TRAY WITHOUT SHRINK</v>
          </cell>
          <cell r="AE373" t="str">
            <v>5449000319654</v>
          </cell>
          <cell r="AF373" t="str">
            <v>35.8 x 23.7 x 14.75</v>
          </cell>
          <cell r="AG373">
            <v>7.9260000000000002</v>
          </cell>
          <cell r="AH373">
            <v>8.3049999999999997</v>
          </cell>
          <cell r="AI373">
            <v>0</v>
          </cell>
          <cell r="AJ373">
            <v>13</v>
          </cell>
          <cell r="AK373">
            <v>10</v>
          </cell>
          <cell r="AL373">
            <v>130</v>
          </cell>
          <cell r="AM373">
            <v>1200</v>
          </cell>
          <cell r="AN373">
            <v>1000</v>
          </cell>
          <cell r="AO373">
            <v>1638</v>
          </cell>
          <cell r="AP373">
            <v>1030.3800000000001</v>
          </cell>
          <cell r="AQ373">
            <v>1110.0540000000001</v>
          </cell>
          <cell r="AR373">
            <v>3</v>
          </cell>
          <cell r="AS373">
            <v>0</v>
          </cell>
          <cell r="AT373" t="str">
            <v>CHEP</v>
          </cell>
          <cell r="AU373" t="str">
            <v>5449000725370</v>
          </cell>
          <cell r="AV373" t="str">
            <v/>
          </cell>
          <cell r="AW373" t="str">
            <v>GHE</v>
          </cell>
          <cell r="AX373" t="str">
            <v/>
          </cell>
          <cell r="AY373" t="str">
            <v/>
          </cell>
          <cell r="AZ373" t="str">
            <v/>
          </cell>
          <cell r="BA373" t="str">
            <v/>
          </cell>
          <cell r="BB373" t="str">
            <v/>
          </cell>
          <cell r="BC373" t="str">
            <v/>
          </cell>
          <cell r="BD373" t="str">
            <v/>
          </cell>
          <cell r="BE373" t="str">
            <v>BeLux</v>
          </cell>
          <cell r="BF373" t="str">
            <v/>
          </cell>
          <cell r="BG373" t="str">
            <v>PSS-18119</v>
          </cell>
          <cell r="BH373" t="str">
            <v>22021000</v>
          </cell>
          <cell r="BI373" t="str">
            <v>BE</v>
          </cell>
          <cell r="BJ373" t="str">
            <v/>
          </cell>
          <cell r="BK373" t="str">
            <v>ZD</v>
          </cell>
          <cell r="BL373" t="str">
            <v>56</v>
          </cell>
          <cell r="BM373">
            <v>1.18E-2</v>
          </cell>
        </row>
        <row r="374">
          <cell r="A374">
            <v>641870</v>
          </cell>
          <cell r="B374" t="str">
            <v>5167</v>
          </cell>
          <cell r="C374" t="str">
            <v>FUZE TEA BLACK TEA PEACH HIBISCUS BLIK 0.25L 4X6</v>
          </cell>
          <cell r="D374" t="str">
            <v>FUZE TEA BLACK TEA PEACH HIBISCUS BOITE 0.25L 4X6</v>
          </cell>
          <cell r="E374" t="str">
            <v>Fuze tea</v>
          </cell>
          <cell r="F374" t="str">
            <v xml:space="preserve">Black Tea Peach Hibiscus </v>
          </cell>
          <cell r="G374" t="str">
            <v xml:space="preserve">SLIMCAN </v>
          </cell>
          <cell r="H374" t="str">
            <v xml:space="preserve"> %</v>
          </cell>
          <cell r="I374" t="str">
            <v>4 x 6 x 0.25L</v>
          </cell>
          <cell r="J374" t="str">
            <v/>
          </cell>
          <cell r="K374">
            <v>24</v>
          </cell>
          <cell r="L374" t="str">
            <v>6% - 3%</v>
          </cell>
          <cell r="M374" t="str">
            <v>12</v>
          </cell>
          <cell r="N374" t="str">
            <v>M</v>
          </cell>
          <cell r="O374" t="str">
            <v>0</v>
          </cell>
          <cell r="P374">
            <v>0.25</v>
          </cell>
          <cell r="Q374" t="str">
            <v>5449000237620</v>
          </cell>
          <cell r="R374" t="str">
            <v>5.35 x 5.35 x 13.43</v>
          </cell>
          <cell r="S374">
            <v>0.254</v>
          </cell>
          <cell r="T374">
            <v>0.26400000000000001</v>
          </cell>
          <cell r="U374">
            <v>0</v>
          </cell>
          <cell r="V374" t="str">
            <v>6 x 0.25L</v>
          </cell>
          <cell r="W374" t="str">
            <v>CARDBOARD</v>
          </cell>
          <cell r="X374" t="str">
            <v>5449000286505</v>
          </cell>
          <cell r="Y374" t="str">
            <v>15.9 x 10.6 x 13.55</v>
          </cell>
          <cell r="Z374">
            <v>1.5229999999999999</v>
          </cell>
          <cell r="AA374">
            <v>1.617</v>
          </cell>
          <cell r="AB374">
            <v>0</v>
          </cell>
          <cell r="AC374" t="str">
            <v>4 x 6 x 0.25L</v>
          </cell>
          <cell r="AD374" t="str">
            <v>TRAY OVER CARDBOARD</v>
          </cell>
          <cell r="AE374" t="str">
            <v>5449000286512</v>
          </cell>
          <cell r="AF374" t="str">
            <v>33.1 x 21.7 x 13.8</v>
          </cell>
          <cell r="AG374">
            <v>6.0910000000000002</v>
          </cell>
          <cell r="AH374">
            <v>6.5209999999999999</v>
          </cell>
          <cell r="AI374">
            <v>0</v>
          </cell>
          <cell r="AJ374">
            <v>16</v>
          </cell>
          <cell r="AK374">
            <v>10</v>
          </cell>
          <cell r="AL374">
            <v>160</v>
          </cell>
          <cell r="AM374">
            <v>1200</v>
          </cell>
          <cell r="AN374">
            <v>1000</v>
          </cell>
          <cell r="AO374">
            <v>1543</v>
          </cell>
          <cell r="AP374">
            <v>974.56</v>
          </cell>
          <cell r="AQ374">
            <v>1073.913</v>
          </cell>
          <cell r="AR374">
            <v>3</v>
          </cell>
          <cell r="AS374">
            <v>0</v>
          </cell>
          <cell r="AT374" t="str">
            <v>CHEP</v>
          </cell>
          <cell r="AU374" t="str">
            <v>5449000698537</v>
          </cell>
          <cell r="AV374" t="str">
            <v/>
          </cell>
          <cell r="AW374" t="str">
            <v>GHE</v>
          </cell>
          <cell r="AX374" t="str">
            <v/>
          </cell>
          <cell r="AY374" t="str">
            <v/>
          </cell>
          <cell r="AZ374" t="str">
            <v/>
          </cell>
          <cell r="BA374" t="str">
            <v/>
          </cell>
          <cell r="BB374" t="str">
            <v/>
          </cell>
          <cell r="BC374" t="str">
            <v/>
          </cell>
          <cell r="BD374" t="str">
            <v/>
          </cell>
          <cell r="BE374" t="str">
            <v>BeLux</v>
          </cell>
          <cell r="BF374" t="str">
            <v/>
          </cell>
          <cell r="BG374" t="str">
            <v>PSS-17429</v>
          </cell>
          <cell r="BH374" t="str">
            <v>22021000</v>
          </cell>
          <cell r="BI374" t="str">
            <v>BE</v>
          </cell>
          <cell r="BJ374" t="str">
            <v/>
          </cell>
          <cell r="BK374" t="str">
            <v>ZD</v>
          </cell>
          <cell r="BL374" t="str">
            <v>56</v>
          </cell>
          <cell r="BM374">
            <v>1.04E-2</v>
          </cell>
        </row>
        <row r="375">
          <cell r="A375">
            <v>641872</v>
          </cell>
          <cell r="B375" t="str">
            <v>5166</v>
          </cell>
          <cell r="C375" t="str">
            <v>FUZE TEA GREEN TEA MANGO CHAMOMILE BLIK 0.25L 4X6</v>
          </cell>
          <cell r="D375" t="str">
            <v>FUZE TEA GREEN TEA MANGO CHAMOMILE BOITE 0.25L 4X6</v>
          </cell>
          <cell r="E375" t="str">
            <v>Fuze tea</v>
          </cell>
          <cell r="F375" t="str">
            <v>Green Tea Mango Chamomile</v>
          </cell>
          <cell r="G375" t="str">
            <v xml:space="preserve">SLIMCAN </v>
          </cell>
          <cell r="H375" t="str">
            <v xml:space="preserve"> %</v>
          </cell>
          <cell r="I375" t="str">
            <v>4 x 6 x 0.25L</v>
          </cell>
          <cell r="J375" t="str">
            <v/>
          </cell>
          <cell r="K375">
            <v>24</v>
          </cell>
          <cell r="L375" t="str">
            <v>6% - 3%</v>
          </cell>
          <cell r="M375" t="str">
            <v>9</v>
          </cell>
          <cell r="N375" t="str">
            <v>M</v>
          </cell>
          <cell r="O375" t="str">
            <v>0</v>
          </cell>
          <cell r="P375">
            <v>0.25</v>
          </cell>
          <cell r="Q375" t="str">
            <v>5449000119285</v>
          </cell>
          <cell r="R375" t="str">
            <v>5.35 x 5.35 x 13.43</v>
          </cell>
          <cell r="S375">
            <v>0.254</v>
          </cell>
          <cell r="T375">
            <v>0.26400000000000001</v>
          </cell>
          <cell r="U375">
            <v>0</v>
          </cell>
          <cell r="V375" t="str">
            <v>6 x 0.25L</v>
          </cell>
          <cell r="W375" t="str">
            <v>CARDBOARD</v>
          </cell>
          <cell r="X375" t="str">
            <v>5449000012104</v>
          </cell>
          <cell r="Y375" t="str">
            <v>15.9 x 10.6 x 13.55</v>
          </cell>
          <cell r="Z375">
            <v>1.5229999999999999</v>
          </cell>
          <cell r="AA375">
            <v>1.617</v>
          </cell>
          <cell r="AB375">
            <v>0</v>
          </cell>
          <cell r="AC375" t="str">
            <v>4 x 6 x 0.25L</v>
          </cell>
          <cell r="AD375" t="str">
            <v>TRAY OVER CARDBOARD</v>
          </cell>
          <cell r="AE375" t="str">
            <v>5449000012746</v>
          </cell>
          <cell r="AF375" t="str">
            <v>33.1 x 21.7 x 13.8</v>
          </cell>
          <cell r="AG375">
            <v>6.0910000000000002</v>
          </cell>
          <cell r="AH375">
            <v>6.5209999999999999</v>
          </cell>
          <cell r="AI375">
            <v>0</v>
          </cell>
          <cell r="AJ375">
            <v>16</v>
          </cell>
          <cell r="AK375">
            <v>10</v>
          </cell>
          <cell r="AL375">
            <v>160</v>
          </cell>
          <cell r="AM375">
            <v>1200</v>
          </cell>
          <cell r="AN375">
            <v>1000</v>
          </cell>
          <cell r="AO375">
            <v>1543</v>
          </cell>
          <cell r="AP375">
            <v>974.56</v>
          </cell>
          <cell r="AQ375">
            <v>1073.875</v>
          </cell>
          <cell r="AR375">
            <v>3</v>
          </cell>
          <cell r="AS375">
            <v>0</v>
          </cell>
          <cell r="AT375" t="str">
            <v>CHEP</v>
          </cell>
          <cell r="AU375" t="str">
            <v>5449000722676</v>
          </cell>
          <cell r="AV375" t="str">
            <v/>
          </cell>
          <cell r="AW375" t="str">
            <v>GHE</v>
          </cell>
          <cell r="AX375" t="str">
            <v/>
          </cell>
          <cell r="AY375" t="str">
            <v/>
          </cell>
          <cell r="AZ375" t="str">
            <v/>
          </cell>
          <cell r="BA375" t="str">
            <v/>
          </cell>
          <cell r="BB375" t="str">
            <v/>
          </cell>
          <cell r="BC375" t="str">
            <v/>
          </cell>
          <cell r="BD375" t="str">
            <v/>
          </cell>
          <cell r="BE375" t="str">
            <v>BeLux</v>
          </cell>
          <cell r="BF375" t="str">
            <v/>
          </cell>
          <cell r="BG375" t="str">
            <v>PSS-17429</v>
          </cell>
          <cell r="BH375" t="str">
            <v>22021000</v>
          </cell>
          <cell r="BI375" t="str">
            <v>BE</v>
          </cell>
          <cell r="BJ375" t="str">
            <v/>
          </cell>
          <cell r="BK375" t="str">
            <v>ZD</v>
          </cell>
          <cell r="BL375" t="str">
            <v>56</v>
          </cell>
          <cell r="BM375">
            <v>1.04E-2</v>
          </cell>
        </row>
        <row r="376">
          <cell r="A376">
            <v>641875</v>
          </cell>
          <cell r="B376" t="str">
            <v>3897</v>
          </cell>
          <cell r="C376" t="str">
            <v>FUZE TEA GREEN TEA MANGO CHAMOMILE(45)/FUZE TEA BLACK TEA PEACH HIBISCUS(135) BLIK 0.25L 180X6 HP TOSCA</v>
          </cell>
          <cell r="D376" t="str">
            <v>FUZE TEA GREEN TEA MANGO CHAMOMILE(45)/FUZE TEA BLACK TEA PEACH HIBISCUS(135) BOITE 0.25L 180X6 HP TOSCA</v>
          </cell>
          <cell r="E376" t="str">
            <v>Fuze tea</v>
          </cell>
          <cell r="F376" t="str">
            <v>Mix</v>
          </cell>
          <cell r="G376" t="str">
            <v xml:space="preserve">SLIMCAN </v>
          </cell>
          <cell r="H376" t="str">
            <v xml:space="preserve"> %</v>
          </cell>
          <cell r="I376" t="str">
            <v>45 x 4 x 6 x 0.25L</v>
          </cell>
          <cell r="J376" t="str">
            <v/>
          </cell>
          <cell r="K376">
            <v>1080</v>
          </cell>
          <cell r="L376" t="str">
            <v>6% - 3%</v>
          </cell>
          <cell r="M376" t="str">
            <v>9</v>
          </cell>
          <cell r="N376" t="str">
            <v>M</v>
          </cell>
          <cell r="O376" t="str">
            <v>0</v>
          </cell>
          <cell r="P376">
            <v>0.25</v>
          </cell>
          <cell r="Q376" t="str">
            <v>n/a</v>
          </cell>
          <cell r="R376" t="str">
            <v>5.35 x 5.35 x 13.4</v>
          </cell>
          <cell r="S376">
            <v>0.254</v>
          </cell>
          <cell r="T376">
            <v>0.26400000000000001</v>
          </cell>
          <cell r="U376">
            <v>0</v>
          </cell>
          <cell r="V376" t="str">
            <v>6 x 0.25L</v>
          </cell>
          <cell r="W376" t="str">
            <v>CARDBOARD</v>
          </cell>
          <cell r="X376" t="str">
            <v>n/a</v>
          </cell>
          <cell r="Y376" t="str">
            <v>15.9 x 10.6 x 13.55</v>
          </cell>
          <cell r="Z376">
            <v>1.5229999999999999</v>
          </cell>
          <cell r="AA376">
            <v>1.617</v>
          </cell>
          <cell r="AB376">
            <v>0</v>
          </cell>
          <cell r="AC376" t="str">
            <v>45 x 4 x 6 x 0.25L</v>
          </cell>
          <cell r="AD376" t="str">
            <v>HALF PALLET</v>
          </cell>
          <cell r="AE376" t="str">
            <v>3383260017559</v>
          </cell>
          <cell r="AF376" t="str">
            <v>80 x 60 x 137.4</v>
          </cell>
          <cell r="AG376">
            <v>274.09500000000003</v>
          </cell>
          <cell r="AH376">
            <v>300.70800000000003</v>
          </cell>
          <cell r="AI376">
            <v>0</v>
          </cell>
          <cell r="AJ376">
            <v>2</v>
          </cell>
          <cell r="AK376">
            <v>1</v>
          </cell>
          <cell r="AL376">
            <v>2</v>
          </cell>
          <cell r="AM376">
            <v>1200</v>
          </cell>
          <cell r="AN376">
            <v>800</v>
          </cell>
          <cell r="AO376">
            <v>1531</v>
          </cell>
          <cell r="AP376">
            <v>548.19000000000005</v>
          </cell>
          <cell r="AQ376">
            <v>626.41600000000005</v>
          </cell>
          <cell r="AR376">
            <v>1</v>
          </cell>
          <cell r="AS376">
            <v>0</v>
          </cell>
          <cell r="AT376" t="str">
            <v>1xECHEP + 2x1/2 TOSCA</v>
          </cell>
          <cell r="AU376" t="str">
            <v>3383260017535</v>
          </cell>
          <cell r="AV376" t="str">
            <v/>
          </cell>
          <cell r="AW376" t="str">
            <v/>
          </cell>
          <cell r="AX376" t="str">
            <v/>
          </cell>
          <cell r="AY376" t="str">
            <v/>
          </cell>
          <cell r="AZ376" t="str">
            <v/>
          </cell>
          <cell r="BA376" t="str">
            <v/>
          </cell>
          <cell r="BB376" t="str">
            <v/>
          </cell>
          <cell r="BC376" t="str">
            <v>Arop (AROP)</v>
          </cell>
          <cell r="BD376" t="str">
            <v/>
          </cell>
          <cell r="BE376" t="str">
            <v>BeLux</v>
          </cell>
          <cell r="BF376" t="str">
            <v/>
          </cell>
          <cell r="BG376" t="str">
            <v>PSS-21054</v>
          </cell>
          <cell r="BH376" t="str">
            <v>22021000</v>
          </cell>
          <cell r="BI376" t="str">
            <v>BE</v>
          </cell>
          <cell r="BJ376" t="str">
            <v/>
          </cell>
          <cell r="BK376" t="str">
            <v>ZD</v>
          </cell>
          <cell r="BL376" t="str">
            <v>56</v>
          </cell>
          <cell r="BM376" t="str">
            <v/>
          </cell>
        </row>
        <row r="377">
          <cell r="A377">
            <v>641884</v>
          </cell>
          <cell r="B377" t="str">
            <v>3371</v>
          </cell>
          <cell r="C377" t="str">
            <v>COSTA MOCHA ITALIA MEDIUM ROAST POD 13G X48</v>
          </cell>
          <cell r="D377" t="str">
            <v>COSTA MOCHA ITALIA MEDIUM ROAST POD 13G X48</v>
          </cell>
          <cell r="E377" t="str">
            <v>Costa Pods</v>
          </cell>
          <cell r="F377" t="str">
            <v/>
          </cell>
          <cell r="G377" t="str">
            <v>POD</v>
          </cell>
          <cell r="H377" t="str">
            <v xml:space="preserve"> %</v>
          </cell>
          <cell r="I377" t="str">
            <v>48 x 13G</v>
          </cell>
          <cell r="J377" t="str">
            <v/>
          </cell>
          <cell r="K377">
            <v>48</v>
          </cell>
          <cell r="L377" t="str">
            <v>6% - 3%</v>
          </cell>
          <cell r="M377" t="str">
            <v>24</v>
          </cell>
          <cell r="N377" t="str">
            <v>M</v>
          </cell>
          <cell r="O377" t="str">
            <v>0</v>
          </cell>
          <cell r="P377" t="str">
            <v>13G</v>
          </cell>
          <cell r="Q377" t="str">
            <v>0.013</v>
          </cell>
          <cell r="R377" t="str">
            <v>0 x 0 x 0</v>
          </cell>
          <cell r="S377">
            <v>1.2E-2</v>
          </cell>
          <cell r="T377">
            <v>0</v>
          </cell>
          <cell r="U377">
            <v>0</v>
          </cell>
          <cell r="V377" t="str">
            <v>1 x 13G</v>
          </cell>
          <cell r="W377" t="str">
            <v>PODS</v>
          </cell>
          <cell r="X377" t="str">
            <v>n/a</v>
          </cell>
          <cell r="Y377" t="str">
            <v>0 x 0 x 0</v>
          </cell>
          <cell r="Z377">
            <v>1.2E-2</v>
          </cell>
          <cell r="AA377">
            <v>0</v>
          </cell>
          <cell r="AB377">
            <v>0</v>
          </cell>
          <cell r="AC377" t="str">
            <v>48 x 0.12L</v>
          </cell>
          <cell r="AD377" t="str">
            <v>CARDBOARD</v>
          </cell>
          <cell r="AE377" t="str">
            <v>5012547000080</v>
          </cell>
          <cell r="AF377" t="str">
            <v>25.6 x 17.4 x 7.8</v>
          </cell>
          <cell r="AG377">
            <v>0.59799999999999998</v>
          </cell>
          <cell r="AH377">
            <v>0.70199999999999996</v>
          </cell>
          <cell r="AI377">
            <v>0</v>
          </cell>
          <cell r="AJ377">
            <v>19</v>
          </cell>
          <cell r="AK377">
            <v>19</v>
          </cell>
          <cell r="AL377">
            <v>361</v>
          </cell>
          <cell r="AM377">
            <v>1200</v>
          </cell>
          <cell r="AN377">
            <v>800</v>
          </cell>
          <cell r="AO377">
            <v>1626</v>
          </cell>
          <cell r="AP377">
            <v>215.87799999999999</v>
          </cell>
          <cell r="AQ377">
            <v>356.25</v>
          </cell>
          <cell r="AR377">
            <v>1</v>
          </cell>
          <cell r="AS377">
            <v>0</v>
          </cell>
          <cell r="AT377" t="str">
            <v xml:space="preserve">EURO White </v>
          </cell>
          <cell r="AU377" t="str">
            <v>n/a</v>
          </cell>
          <cell r="AV377" t="str">
            <v/>
          </cell>
          <cell r="AW377" t="str">
            <v/>
          </cell>
          <cell r="AX377" t="str">
            <v/>
          </cell>
          <cell r="AY377" t="str">
            <v/>
          </cell>
          <cell r="AZ377" t="str">
            <v/>
          </cell>
          <cell r="BA377" t="str">
            <v/>
          </cell>
          <cell r="BB377" t="str">
            <v/>
          </cell>
          <cell r="BC377" t="str">
            <v/>
          </cell>
          <cell r="BD377" t="str">
            <v/>
          </cell>
          <cell r="BE377" t="str">
            <v>BeLux</v>
          </cell>
          <cell r="BF377" t="str">
            <v/>
          </cell>
          <cell r="BG377" t="str">
            <v/>
          </cell>
          <cell r="BH377" t="str">
            <v>09012100</v>
          </cell>
          <cell r="BI377" t="str">
            <v>PL</v>
          </cell>
          <cell r="BJ377" t="str">
            <v/>
          </cell>
          <cell r="BK377" t="str">
            <v>ZD</v>
          </cell>
          <cell r="BL377" t="str">
            <v>56</v>
          </cell>
          <cell r="BM377" t="str">
            <v/>
          </cell>
        </row>
        <row r="378">
          <cell r="A378">
            <v>641920</v>
          </cell>
          <cell r="B378" t="str">
            <v>3372</v>
          </cell>
          <cell r="C378" t="str">
            <v>COSTA MOCHA ITALIA MEDIUM ROAST POD 8.5G X48</v>
          </cell>
          <cell r="D378" t="str">
            <v>COSTA MOCHA ITALIA MEDIUM ROAST POD 8.5G X48</v>
          </cell>
          <cell r="E378" t="str">
            <v>Costa Pods</v>
          </cell>
          <cell r="F378" t="str">
            <v/>
          </cell>
          <cell r="G378" t="str">
            <v>POD</v>
          </cell>
          <cell r="H378" t="str">
            <v xml:space="preserve"> %</v>
          </cell>
          <cell r="I378" t="str">
            <v>48 x 8.5G</v>
          </cell>
          <cell r="J378" t="str">
            <v/>
          </cell>
          <cell r="K378">
            <v>48</v>
          </cell>
          <cell r="L378" t="str">
            <v>6% - 3%</v>
          </cell>
          <cell r="M378" t="str">
            <v>24</v>
          </cell>
          <cell r="N378" t="str">
            <v>M</v>
          </cell>
          <cell r="O378" t="str">
            <v>0</v>
          </cell>
          <cell r="P378" t="str">
            <v>8.5G</v>
          </cell>
          <cell r="Q378" t="str">
            <v>0.0085</v>
          </cell>
          <cell r="R378" t="str">
            <v>0 x 0 x 0</v>
          </cell>
          <cell r="S378">
            <v>1.2E-2</v>
          </cell>
          <cell r="T378">
            <v>0</v>
          </cell>
          <cell r="U378">
            <v>0</v>
          </cell>
          <cell r="V378" t="str">
            <v>1 x 8.5G</v>
          </cell>
          <cell r="W378" t="str">
            <v>PODS</v>
          </cell>
          <cell r="X378" t="str">
            <v>n/a</v>
          </cell>
          <cell r="Y378" t="str">
            <v>0 x 0 x 0</v>
          </cell>
          <cell r="Z378">
            <v>1.2E-2</v>
          </cell>
          <cell r="AA378">
            <v>0</v>
          </cell>
          <cell r="AB378">
            <v>0</v>
          </cell>
          <cell r="AC378" t="str">
            <v>48 x 0.12L</v>
          </cell>
          <cell r="AD378" t="str">
            <v>CARDBOARD</v>
          </cell>
          <cell r="AE378" t="str">
            <v>5012547002459</v>
          </cell>
          <cell r="AF378" t="str">
            <v>25.6 x 17.4 x 7.8</v>
          </cell>
          <cell r="AG378">
            <v>0.59799999999999998</v>
          </cell>
          <cell r="AH378">
            <v>0.70199999999999996</v>
          </cell>
          <cell r="AI378">
            <v>0</v>
          </cell>
          <cell r="AJ378">
            <v>24.066666666666663</v>
          </cell>
          <cell r="AK378">
            <v>15</v>
          </cell>
          <cell r="AL378">
            <v>361</v>
          </cell>
          <cell r="AM378">
            <v>1200</v>
          </cell>
          <cell r="AN378">
            <v>800</v>
          </cell>
          <cell r="AO378">
            <v>1080</v>
          </cell>
          <cell r="AP378">
            <v>215.87799999999999</v>
          </cell>
          <cell r="AQ378">
            <v>278.32600000000002</v>
          </cell>
          <cell r="AR378">
            <v>1</v>
          </cell>
          <cell r="AS378">
            <v>0</v>
          </cell>
          <cell r="AT378" t="str">
            <v xml:space="preserve">EURO White </v>
          </cell>
          <cell r="AU378" t="str">
            <v>n/a</v>
          </cell>
          <cell r="AV378" t="str">
            <v/>
          </cell>
          <cell r="AW378" t="str">
            <v/>
          </cell>
          <cell r="AX378" t="str">
            <v/>
          </cell>
          <cell r="AY378" t="str">
            <v/>
          </cell>
          <cell r="AZ378" t="str">
            <v/>
          </cell>
          <cell r="BA378" t="str">
            <v/>
          </cell>
          <cell r="BB378" t="str">
            <v/>
          </cell>
          <cell r="BC378" t="str">
            <v/>
          </cell>
          <cell r="BD378" t="str">
            <v/>
          </cell>
          <cell r="BE378" t="str">
            <v>BeLux</v>
          </cell>
          <cell r="BF378" t="str">
            <v/>
          </cell>
          <cell r="BG378" t="str">
            <v/>
          </cell>
          <cell r="BH378" t="str">
            <v>09012100</v>
          </cell>
          <cell r="BI378" t="str">
            <v>PL</v>
          </cell>
          <cell r="BJ378" t="str">
            <v/>
          </cell>
          <cell r="BK378" t="str">
            <v>ZD</v>
          </cell>
          <cell r="BL378" t="str">
            <v>56</v>
          </cell>
          <cell r="BM378" t="str">
            <v/>
          </cell>
        </row>
        <row r="379">
          <cell r="A379">
            <v>641921</v>
          </cell>
          <cell r="B379" t="str">
            <v>3373</v>
          </cell>
          <cell r="C379" t="str">
            <v>COSTA COLOMBIAN MEDIUM ROAST POD 8.5G X48</v>
          </cell>
          <cell r="D379" t="str">
            <v>COSTA COLOMBIAN MEDIUM ROAST POD 8.5G X48</v>
          </cell>
          <cell r="E379" t="str">
            <v>Costa Pods</v>
          </cell>
          <cell r="F379" t="str">
            <v/>
          </cell>
          <cell r="G379" t="str">
            <v>POD</v>
          </cell>
          <cell r="H379" t="str">
            <v xml:space="preserve"> %</v>
          </cell>
          <cell r="I379" t="str">
            <v>48 x 8.5G</v>
          </cell>
          <cell r="J379" t="str">
            <v/>
          </cell>
          <cell r="K379">
            <v>48</v>
          </cell>
          <cell r="L379" t="str">
            <v>6% - 3%</v>
          </cell>
          <cell r="M379" t="str">
            <v>24</v>
          </cell>
          <cell r="N379" t="str">
            <v>M</v>
          </cell>
          <cell r="O379" t="str">
            <v>0</v>
          </cell>
          <cell r="P379" t="str">
            <v>8.5G</v>
          </cell>
          <cell r="Q379" t="str">
            <v>0.0085</v>
          </cell>
          <cell r="R379" t="str">
            <v>0 x 0 x 0</v>
          </cell>
          <cell r="S379">
            <v>1.2E-2</v>
          </cell>
          <cell r="T379">
            <v>0</v>
          </cell>
          <cell r="U379">
            <v>0</v>
          </cell>
          <cell r="V379" t="str">
            <v>1 x 8.5G</v>
          </cell>
          <cell r="W379" t="str">
            <v>PODS</v>
          </cell>
          <cell r="X379" t="str">
            <v>n/a</v>
          </cell>
          <cell r="Y379" t="str">
            <v>0 x 0 x 0</v>
          </cell>
          <cell r="Z379">
            <v>1.2E-2</v>
          </cell>
          <cell r="AA379">
            <v>0</v>
          </cell>
          <cell r="AB379">
            <v>0</v>
          </cell>
          <cell r="AC379" t="str">
            <v>48 x 0.12L</v>
          </cell>
          <cell r="AD379" t="str">
            <v>CARDBOARD</v>
          </cell>
          <cell r="AE379" t="str">
            <v>5012547002497</v>
          </cell>
          <cell r="AF379" t="str">
            <v>25.6 x 17.4 x 7.8</v>
          </cell>
          <cell r="AG379">
            <v>0.59799999999999998</v>
          </cell>
          <cell r="AH379">
            <v>0.70199999999999996</v>
          </cell>
          <cell r="AI379">
            <v>0</v>
          </cell>
          <cell r="AJ379">
            <v>19</v>
          </cell>
          <cell r="AK379">
            <v>12</v>
          </cell>
          <cell r="AL379">
            <v>228</v>
          </cell>
          <cell r="AM379">
            <v>1200</v>
          </cell>
          <cell r="AN379">
            <v>800</v>
          </cell>
          <cell r="AO379">
            <v>1080</v>
          </cell>
          <cell r="AP379">
            <v>136.34399999999999</v>
          </cell>
          <cell r="AQ379">
            <v>184.96</v>
          </cell>
          <cell r="AR379">
            <v>1</v>
          </cell>
          <cell r="AS379">
            <v>0</v>
          </cell>
          <cell r="AT379" t="str">
            <v xml:space="preserve">EURO White </v>
          </cell>
          <cell r="AU379" t="str">
            <v>n/a</v>
          </cell>
          <cell r="AV379" t="str">
            <v/>
          </cell>
          <cell r="AW379" t="str">
            <v/>
          </cell>
          <cell r="AX379" t="str">
            <v/>
          </cell>
          <cell r="AY379" t="str">
            <v/>
          </cell>
          <cell r="AZ379" t="str">
            <v/>
          </cell>
          <cell r="BA379" t="str">
            <v/>
          </cell>
          <cell r="BB379" t="str">
            <v/>
          </cell>
          <cell r="BC379" t="str">
            <v/>
          </cell>
          <cell r="BD379" t="str">
            <v/>
          </cell>
          <cell r="BE379" t="str">
            <v>BeLux</v>
          </cell>
          <cell r="BF379" t="str">
            <v/>
          </cell>
          <cell r="BG379" t="str">
            <v/>
          </cell>
          <cell r="BH379" t="str">
            <v>09012100</v>
          </cell>
          <cell r="BI379" t="str">
            <v>PL</v>
          </cell>
          <cell r="BJ379" t="str">
            <v/>
          </cell>
          <cell r="BK379" t="str">
            <v>ZD</v>
          </cell>
          <cell r="BL379" t="str">
            <v>56</v>
          </cell>
          <cell r="BM379" t="str">
            <v/>
          </cell>
        </row>
        <row r="380">
          <cell r="A380">
            <v>641980</v>
          </cell>
          <cell r="B380" t="str">
            <v>3890</v>
          </cell>
          <cell r="C380" t="str">
            <v>COCA-COLA ZERO NO CAFFEINE BLIK 0.25L 3X8</v>
          </cell>
          <cell r="D380" t="str">
            <v>COCA COLA ZERO NO CAFFEINE BOITE 0.25L 3X8</v>
          </cell>
          <cell r="E380" t="str">
            <v>Coca-Cola Zero</v>
          </cell>
          <cell r="F380" t="str">
            <v>No Caffeine</v>
          </cell>
          <cell r="G380" t="str">
            <v xml:space="preserve">SLIMCAN </v>
          </cell>
          <cell r="H380" t="str">
            <v xml:space="preserve"> %</v>
          </cell>
          <cell r="I380" t="str">
            <v>3 x 8 x 0.25L</v>
          </cell>
          <cell r="J380" t="str">
            <v/>
          </cell>
          <cell r="K380">
            <v>24</v>
          </cell>
          <cell r="L380" t="str">
            <v>6% - 3%</v>
          </cell>
          <cell r="M380" t="str">
            <v>6</v>
          </cell>
          <cell r="N380" t="str">
            <v>M</v>
          </cell>
          <cell r="O380" t="str">
            <v>0</v>
          </cell>
          <cell r="P380">
            <v>0.25</v>
          </cell>
          <cell r="Q380" t="str">
            <v>5449000227959</v>
          </cell>
          <cell r="R380" t="str">
            <v>5.35 x 5.35 x 13.43</v>
          </cell>
          <cell r="S380">
            <v>0.249</v>
          </cell>
          <cell r="T380">
            <v>0.25900000000000001</v>
          </cell>
          <cell r="U380">
            <v>0</v>
          </cell>
          <cell r="V380" t="str">
            <v>8 x 0.25L</v>
          </cell>
          <cell r="W380" t="str">
            <v>SHRINK</v>
          </cell>
          <cell r="X380" t="str">
            <v>5449000269812</v>
          </cell>
          <cell r="Y380" t="str">
            <v>21.4 x 10.7 x 13.5</v>
          </cell>
          <cell r="Z380">
            <v>1.996</v>
          </cell>
          <cell r="AA380">
            <v>2.0840000000000001</v>
          </cell>
          <cell r="AB380">
            <v>0</v>
          </cell>
          <cell r="AC380" t="str">
            <v>3 x 8 x 0.25L</v>
          </cell>
          <cell r="AD380" t="str">
            <v>TRAY WITH SHRINK</v>
          </cell>
          <cell r="AE380" t="str">
            <v>5449000269829</v>
          </cell>
          <cell r="AF380" t="str">
            <v>32.6 x 21.9 x 13.68</v>
          </cell>
          <cell r="AG380">
            <v>5.9870000000000001</v>
          </cell>
          <cell r="AH380">
            <v>6.319</v>
          </cell>
          <cell r="AI380">
            <v>0</v>
          </cell>
          <cell r="AJ380">
            <v>16</v>
          </cell>
          <cell r="AK380">
            <v>10</v>
          </cell>
          <cell r="AL380">
            <v>160</v>
          </cell>
          <cell r="AM380">
            <v>1200</v>
          </cell>
          <cell r="AN380">
            <v>1000</v>
          </cell>
          <cell r="AO380">
            <v>1531</v>
          </cell>
          <cell r="AP380">
            <v>957.92</v>
          </cell>
          <cell r="AQ380">
            <v>1041.355</v>
          </cell>
          <cell r="AR380">
            <v>3</v>
          </cell>
          <cell r="AS380">
            <v>0</v>
          </cell>
          <cell r="AT380" t="str">
            <v>CHEP</v>
          </cell>
          <cell r="AU380" t="str">
            <v>5449000686565</v>
          </cell>
          <cell r="AV380" t="str">
            <v/>
          </cell>
          <cell r="AW380" t="str">
            <v>GHE</v>
          </cell>
          <cell r="AX380" t="str">
            <v/>
          </cell>
          <cell r="AY380" t="str">
            <v/>
          </cell>
          <cell r="AZ380" t="str">
            <v/>
          </cell>
          <cell r="BA380" t="str">
            <v/>
          </cell>
          <cell r="BB380" t="str">
            <v/>
          </cell>
          <cell r="BC380" t="str">
            <v/>
          </cell>
          <cell r="BD380" t="str">
            <v/>
          </cell>
          <cell r="BE380" t="str">
            <v>BeLux</v>
          </cell>
          <cell r="BF380" t="str">
            <v/>
          </cell>
          <cell r="BG380" t="str">
            <v>PSS-13094</v>
          </cell>
          <cell r="BH380" t="str">
            <v>22021000</v>
          </cell>
          <cell r="BI380" t="str">
            <v/>
          </cell>
          <cell r="BJ380" t="str">
            <v/>
          </cell>
          <cell r="BK380" t="str">
            <v>ZD</v>
          </cell>
          <cell r="BL380" t="str">
            <v>56</v>
          </cell>
          <cell r="BM380">
            <v>1.04E-2</v>
          </cell>
        </row>
        <row r="381">
          <cell r="A381">
            <v>641992</v>
          </cell>
          <cell r="B381" t="str">
            <v>3887</v>
          </cell>
          <cell r="C381" t="str">
            <v>COCA-COLA BLIK 0.25L 3X8</v>
          </cell>
          <cell r="D381" t="str">
            <v>COCA-COLA BOITE 0.25L 3X8</v>
          </cell>
          <cell r="E381" t="str">
            <v>Coca-Cola</v>
          </cell>
          <cell r="F381" t="str">
            <v/>
          </cell>
          <cell r="G381" t="str">
            <v xml:space="preserve">SLIMCAN </v>
          </cell>
          <cell r="H381" t="str">
            <v xml:space="preserve"> %</v>
          </cell>
          <cell r="I381" t="str">
            <v>3 x 8 x 0.25L</v>
          </cell>
          <cell r="J381" t="str">
            <v/>
          </cell>
          <cell r="K381">
            <v>24</v>
          </cell>
          <cell r="L381" t="str">
            <v>6% - 3%</v>
          </cell>
          <cell r="M381" t="str">
            <v>12</v>
          </cell>
          <cell r="N381" t="str">
            <v>M</v>
          </cell>
          <cell r="O381" t="str">
            <v>0</v>
          </cell>
          <cell r="P381">
            <v>0.25</v>
          </cell>
          <cell r="Q381" t="str">
            <v>5449000008046</v>
          </cell>
          <cell r="R381" t="str">
            <v>5.35 x 5.35 x 13.43</v>
          </cell>
          <cell r="S381">
            <v>0.26</v>
          </cell>
          <cell r="T381">
            <v>0.27</v>
          </cell>
          <cell r="U381">
            <v>0</v>
          </cell>
          <cell r="V381" t="str">
            <v>8 x 0.25L</v>
          </cell>
          <cell r="W381" t="str">
            <v>SHRINK</v>
          </cell>
          <cell r="X381" t="str">
            <v>5449000220592</v>
          </cell>
          <cell r="Y381" t="str">
            <v>21.4 x 10.7 x 13.5</v>
          </cell>
          <cell r="Z381">
            <v>2.077</v>
          </cell>
          <cell r="AA381">
            <v>2.165</v>
          </cell>
          <cell r="AB381">
            <v>0</v>
          </cell>
          <cell r="AC381" t="str">
            <v>3 x 8 x 0.25L</v>
          </cell>
          <cell r="AD381" t="str">
            <v>TRAY WITH SHRINK</v>
          </cell>
          <cell r="AE381" t="str">
            <v>5449000220639</v>
          </cell>
          <cell r="AF381" t="str">
            <v>32.6 x 21.9 x 13.68</v>
          </cell>
          <cell r="AG381">
            <v>6.2309999999999999</v>
          </cell>
          <cell r="AH381">
            <v>6.5629999999999997</v>
          </cell>
          <cell r="AI381">
            <v>0</v>
          </cell>
          <cell r="AJ381">
            <v>16</v>
          </cell>
          <cell r="AK381">
            <v>10</v>
          </cell>
          <cell r="AL381">
            <v>160</v>
          </cell>
          <cell r="AM381">
            <v>1200</v>
          </cell>
          <cell r="AN381">
            <v>1000</v>
          </cell>
          <cell r="AO381">
            <v>1531</v>
          </cell>
          <cell r="AP381">
            <v>996.96</v>
          </cell>
          <cell r="AQ381">
            <v>1080.3789999999999</v>
          </cell>
          <cell r="AR381">
            <v>3</v>
          </cell>
          <cell r="AS381">
            <v>0</v>
          </cell>
          <cell r="AT381" t="str">
            <v>CHEP</v>
          </cell>
          <cell r="AU381" t="str">
            <v>5449000725738</v>
          </cell>
          <cell r="AV381" t="str">
            <v/>
          </cell>
          <cell r="AW381" t="str">
            <v>GHE</v>
          </cell>
          <cell r="AX381" t="str">
            <v/>
          </cell>
          <cell r="AY381" t="str">
            <v>DON</v>
          </cell>
          <cell r="AZ381" t="str">
            <v/>
          </cell>
          <cell r="BA381" t="str">
            <v/>
          </cell>
          <cell r="BB381" t="str">
            <v/>
          </cell>
          <cell r="BC381" t="str">
            <v/>
          </cell>
          <cell r="BD381" t="str">
            <v/>
          </cell>
          <cell r="BE381" t="str">
            <v>BeLux</v>
          </cell>
          <cell r="BF381" t="str">
            <v/>
          </cell>
          <cell r="BG381" t="str">
            <v>PSS-13094</v>
          </cell>
          <cell r="BH381" t="str">
            <v>22021000</v>
          </cell>
          <cell r="BI381" t="str">
            <v>BE</v>
          </cell>
          <cell r="BJ381" t="str">
            <v/>
          </cell>
          <cell r="BK381" t="str">
            <v>ZD</v>
          </cell>
          <cell r="BL381" t="str">
            <v>56</v>
          </cell>
          <cell r="BM381">
            <v>1.04E-2</v>
          </cell>
        </row>
        <row r="382">
          <cell r="A382">
            <v>641993</v>
          </cell>
          <cell r="B382" t="str">
            <v>3888</v>
          </cell>
          <cell r="C382" t="str">
            <v>COCA-COLA ZERO BLIK 0.25L 3X8</v>
          </cell>
          <cell r="D382" t="str">
            <v>COCA-COLA ZERO BOITE 0.25L 3X8</v>
          </cell>
          <cell r="E382" t="str">
            <v>Coca-Cola Zero</v>
          </cell>
          <cell r="F382" t="str">
            <v/>
          </cell>
          <cell r="G382" t="str">
            <v xml:space="preserve">SLIMCAN </v>
          </cell>
          <cell r="H382" t="str">
            <v xml:space="preserve"> %</v>
          </cell>
          <cell r="I382" t="str">
            <v>3 x 8 x 0.25L</v>
          </cell>
          <cell r="J382" t="str">
            <v/>
          </cell>
          <cell r="K382">
            <v>24</v>
          </cell>
          <cell r="L382" t="str">
            <v>6% - 3%</v>
          </cell>
          <cell r="M382" t="str">
            <v>6</v>
          </cell>
          <cell r="N382" t="str">
            <v>M</v>
          </cell>
          <cell r="O382" t="str">
            <v>0</v>
          </cell>
          <cell r="P382">
            <v>0.25</v>
          </cell>
          <cell r="Q382" t="str">
            <v>5449000020987</v>
          </cell>
          <cell r="R382" t="str">
            <v>5.35 x 5.35 x 13.43</v>
          </cell>
          <cell r="S382">
            <v>0.25</v>
          </cell>
          <cell r="T382">
            <v>0.26</v>
          </cell>
          <cell r="U382">
            <v>0</v>
          </cell>
          <cell r="V382" t="str">
            <v>8 x 0.25L</v>
          </cell>
          <cell r="W382" t="str">
            <v>SHRINK</v>
          </cell>
          <cell r="X382" t="str">
            <v>5449000220608</v>
          </cell>
          <cell r="Y382" t="str">
            <v>21.4 x 10.7 x 13.5</v>
          </cell>
          <cell r="Z382">
            <v>1.996</v>
          </cell>
          <cell r="AA382">
            <v>2.0840000000000001</v>
          </cell>
          <cell r="AB382">
            <v>0</v>
          </cell>
          <cell r="AC382" t="str">
            <v>3 x 8 x 0.25L</v>
          </cell>
          <cell r="AD382" t="str">
            <v>TRAY WITH SHRINK</v>
          </cell>
          <cell r="AE382" t="str">
            <v>5449000220622</v>
          </cell>
          <cell r="AF382" t="str">
            <v>32.6 x 21.9 x 13.68</v>
          </cell>
          <cell r="AG382">
            <v>5.9880000000000004</v>
          </cell>
          <cell r="AH382">
            <v>6.319</v>
          </cell>
          <cell r="AI382">
            <v>0</v>
          </cell>
          <cell r="AJ382">
            <v>16</v>
          </cell>
          <cell r="AK382">
            <v>10</v>
          </cell>
          <cell r="AL382">
            <v>160</v>
          </cell>
          <cell r="AM382">
            <v>1200</v>
          </cell>
          <cell r="AN382">
            <v>1000</v>
          </cell>
          <cell r="AO382">
            <v>1531</v>
          </cell>
          <cell r="AP382">
            <v>958.08</v>
          </cell>
          <cell r="AQ382">
            <v>1041.403</v>
          </cell>
          <cell r="AR382">
            <v>3</v>
          </cell>
          <cell r="AS382">
            <v>0</v>
          </cell>
          <cell r="AT382" t="str">
            <v>CHEP</v>
          </cell>
          <cell r="AU382" t="str">
            <v>5449000725745</v>
          </cell>
          <cell r="AV382" t="str">
            <v/>
          </cell>
          <cell r="AW382" t="str">
            <v>GHE</v>
          </cell>
          <cell r="AX382" t="str">
            <v/>
          </cell>
          <cell r="AY382" t="str">
            <v>DON</v>
          </cell>
          <cell r="AZ382" t="str">
            <v/>
          </cell>
          <cell r="BA382" t="str">
            <v/>
          </cell>
          <cell r="BB382" t="str">
            <v/>
          </cell>
          <cell r="BC382" t="str">
            <v/>
          </cell>
          <cell r="BD382" t="str">
            <v/>
          </cell>
          <cell r="BE382" t="str">
            <v>BeLux</v>
          </cell>
          <cell r="BF382" t="str">
            <v/>
          </cell>
          <cell r="BG382" t="str">
            <v>PSS-13094</v>
          </cell>
          <cell r="BH382" t="str">
            <v>22021000</v>
          </cell>
          <cell r="BI382" t="str">
            <v>BE</v>
          </cell>
          <cell r="BJ382" t="str">
            <v/>
          </cell>
          <cell r="BK382" t="str">
            <v>ZD</v>
          </cell>
          <cell r="BL382" t="str">
            <v>56</v>
          </cell>
          <cell r="BM382">
            <v>1.04E-2</v>
          </cell>
        </row>
        <row r="383">
          <cell r="A383">
            <v>641994</v>
          </cell>
          <cell r="B383" t="str">
            <v>3889</v>
          </cell>
          <cell r="C383" t="str">
            <v>FANTA SINAAS BLIK 0.25L 3X8</v>
          </cell>
          <cell r="D383" t="str">
            <v>FANTA ORANGE BOITE 0.25L 3X8</v>
          </cell>
          <cell r="E383" t="str">
            <v>Fanta</v>
          </cell>
          <cell r="F383" t="str">
            <v>Orange</v>
          </cell>
          <cell r="G383" t="str">
            <v xml:space="preserve">SLIMCAN </v>
          </cell>
          <cell r="H383" t="str">
            <v xml:space="preserve"> %</v>
          </cell>
          <cell r="I383" t="str">
            <v>3 x 8 x 0.25L</v>
          </cell>
          <cell r="J383" t="str">
            <v/>
          </cell>
          <cell r="K383">
            <v>24</v>
          </cell>
          <cell r="L383" t="str">
            <v>6% - 3%</v>
          </cell>
          <cell r="M383" t="str">
            <v>12</v>
          </cell>
          <cell r="N383" t="str">
            <v>M</v>
          </cell>
          <cell r="O383" t="str">
            <v>0</v>
          </cell>
          <cell r="P383">
            <v>0.25</v>
          </cell>
          <cell r="Q383" t="str">
            <v>5449000000712</v>
          </cell>
          <cell r="R383" t="str">
            <v>5.35 x 5.35 x 13.43</v>
          </cell>
          <cell r="S383">
            <v>0.26100000000000001</v>
          </cell>
          <cell r="T383">
            <v>0.27100000000000002</v>
          </cell>
          <cell r="U383">
            <v>0</v>
          </cell>
          <cell r="V383" t="str">
            <v>8 x 0.25L</v>
          </cell>
          <cell r="W383" t="str">
            <v>SHRINK</v>
          </cell>
          <cell r="X383" t="str">
            <v>5449000222121</v>
          </cell>
          <cell r="Y383" t="str">
            <v>21.4 x 10.7 x 13.5</v>
          </cell>
          <cell r="Z383">
            <v>2.0859999999999999</v>
          </cell>
          <cell r="AA383">
            <v>2.1749999999999998</v>
          </cell>
          <cell r="AB383">
            <v>0</v>
          </cell>
          <cell r="AC383" t="str">
            <v>3 x 8 x 0.25L</v>
          </cell>
          <cell r="AD383" t="str">
            <v>TRAY WITH SHRINK</v>
          </cell>
          <cell r="AE383" t="str">
            <v>5449000222138</v>
          </cell>
          <cell r="AF383" t="str">
            <v>32.6 x 21.9 x 13.68</v>
          </cell>
          <cell r="AG383">
            <v>6.2590000000000003</v>
          </cell>
          <cell r="AH383">
            <v>6.5910000000000002</v>
          </cell>
          <cell r="AI383">
            <v>0</v>
          </cell>
          <cell r="AJ383">
            <v>16</v>
          </cell>
          <cell r="AK383">
            <v>10</v>
          </cell>
          <cell r="AL383">
            <v>160</v>
          </cell>
          <cell r="AM383">
            <v>1200</v>
          </cell>
          <cell r="AN383">
            <v>1000</v>
          </cell>
          <cell r="AO383">
            <v>1531</v>
          </cell>
          <cell r="AP383">
            <v>1001.44</v>
          </cell>
          <cell r="AQ383">
            <v>1084.9100000000001</v>
          </cell>
          <cell r="AR383">
            <v>3</v>
          </cell>
          <cell r="AS383">
            <v>0</v>
          </cell>
          <cell r="AT383" t="str">
            <v>CHEP</v>
          </cell>
          <cell r="AU383" t="str">
            <v>5449000725752</v>
          </cell>
          <cell r="AV383" t="str">
            <v/>
          </cell>
          <cell r="AW383" t="str">
            <v>GHE</v>
          </cell>
          <cell r="AX383" t="str">
            <v/>
          </cell>
          <cell r="AY383" t="str">
            <v>DON</v>
          </cell>
          <cell r="AZ383" t="str">
            <v/>
          </cell>
          <cell r="BA383" t="str">
            <v/>
          </cell>
          <cell r="BB383" t="str">
            <v/>
          </cell>
          <cell r="BC383" t="str">
            <v/>
          </cell>
          <cell r="BD383" t="str">
            <v/>
          </cell>
          <cell r="BE383" t="str">
            <v>BeLux</v>
          </cell>
          <cell r="BF383" t="str">
            <v/>
          </cell>
          <cell r="BG383" t="str">
            <v>PSS-13094</v>
          </cell>
          <cell r="BH383" t="str">
            <v>22021000</v>
          </cell>
          <cell r="BI383" t="str">
            <v>BE</v>
          </cell>
          <cell r="BJ383" t="str">
            <v/>
          </cell>
          <cell r="BK383" t="str">
            <v>ZD</v>
          </cell>
          <cell r="BL383" t="str">
            <v>56</v>
          </cell>
          <cell r="BM383">
            <v>1.04E-2</v>
          </cell>
        </row>
        <row r="384">
          <cell r="A384">
            <v>642056</v>
          </cell>
          <cell r="B384" t="str">
            <v>3511</v>
          </cell>
          <cell r="C384" t="str">
            <v>COCA-COLA ZERO PET 0.375L 4X6</v>
          </cell>
          <cell r="D384" t="str">
            <v>COCA-COLA ZERO PET 0.375L 4X6</v>
          </cell>
          <cell r="E384" t="str">
            <v>Coca-Cola Zero</v>
          </cell>
          <cell r="F384" t="str">
            <v/>
          </cell>
          <cell r="G384" t="str">
            <v>PET</v>
          </cell>
          <cell r="H384" t="str">
            <v xml:space="preserve"> %</v>
          </cell>
          <cell r="I384" t="str">
            <v>4 x 6 x 0.375L</v>
          </cell>
          <cell r="J384" t="str">
            <v/>
          </cell>
          <cell r="K384">
            <v>24</v>
          </cell>
          <cell r="L384" t="str">
            <v>6% - 3%</v>
          </cell>
          <cell r="M384" t="str">
            <v>5</v>
          </cell>
          <cell r="N384" t="str">
            <v>M</v>
          </cell>
          <cell r="O384" t="str">
            <v>0</v>
          </cell>
          <cell r="P384">
            <v>0.375</v>
          </cell>
          <cell r="Q384" t="str">
            <v>5449000016454</v>
          </cell>
          <cell r="R384" t="str">
            <v>5.95 x 5.95 x 20.4</v>
          </cell>
          <cell r="S384">
            <v>0.374</v>
          </cell>
          <cell r="T384">
            <v>0.39500000000000002</v>
          </cell>
          <cell r="U384">
            <v>0</v>
          </cell>
          <cell r="V384" t="str">
            <v>6 x 0.375L</v>
          </cell>
          <cell r="W384" t="str">
            <v>SHRINK</v>
          </cell>
          <cell r="X384" t="str">
            <v>5449000219251</v>
          </cell>
          <cell r="Y384" t="str">
            <v>17.85 x 11.9 x 20.4</v>
          </cell>
          <cell r="Z384">
            <v>2.246</v>
          </cell>
          <cell r="AA384">
            <v>2.3809999999999998</v>
          </cell>
          <cell r="AB384">
            <v>0</v>
          </cell>
          <cell r="AC384" t="str">
            <v>4 x 6 x 0.375L</v>
          </cell>
          <cell r="AD384" t="str">
            <v>SHRINKWRAP OVER SHRINKWRAP</v>
          </cell>
          <cell r="AE384" t="str">
            <v>5449000282422</v>
          </cell>
          <cell r="AF384" t="str">
            <v>35.7 x 23.8 x 20.4</v>
          </cell>
          <cell r="AG384">
            <v>8.9819999999999993</v>
          </cell>
          <cell r="AH384">
            <v>9.5389999999999997</v>
          </cell>
          <cell r="AI384">
            <v>0</v>
          </cell>
          <cell r="AJ384">
            <v>10</v>
          </cell>
          <cell r="AK384">
            <v>7</v>
          </cell>
          <cell r="AL384">
            <v>70</v>
          </cell>
          <cell r="AM384">
            <v>1200</v>
          </cell>
          <cell r="AN384">
            <v>800</v>
          </cell>
          <cell r="AO384">
            <v>1573</v>
          </cell>
          <cell r="AP384">
            <v>628.74</v>
          </cell>
          <cell r="AQ384">
            <v>692.96799999999996</v>
          </cell>
          <cell r="AR384">
            <v>2</v>
          </cell>
          <cell r="AS384">
            <v>0</v>
          </cell>
          <cell r="AT384" t="str">
            <v>EURO CHEP</v>
          </cell>
          <cell r="AU384" t="str">
            <v>5449000726063</v>
          </cell>
          <cell r="AV384" t="str">
            <v/>
          </cell>
          <cell r="AW384" t="str">
            <v/>
          </cell>
          <cell r="AX384" t="str">
            <v/>
          </cell>
          <cell r="AY384" t="str">
            <v>DON</v>
          </cell>
          <cell r="AZ384" t="str">
            <v/>
          </cell>
          <cell r="BA384" t="str">
            <v/>
          </cell>
          <cell r="BB384" t="str">
            <v/>
          </cell>
          <cell r="BC384" t="str">
            <v/>
          </cell>
          <cell r="BD384" t="str">
            <v/>
          </cell>
          <cell r="BE384" t="str">
            <v>BeLux</v>
          </cell>
          <cell r="BF384" t="str">
            <v/>
          </cell>
          <cell r="BG384" t="str">
            <v>PSS-20278</v>
          </cell>
          <cell r="BH384" t="str">
            <v>22021000</v>
          </cell>
          <cell r="BI384" t="str">
            <v>NL</v>
          </cell>
          <cell r="BJ384" t="str">
            <v/>
          </cell>
          <cell r="BK384" t="str">
            <v>ZD</v>
          </cell>
          <cell r="BL384" t="str">
            <v>56</v>
          </cell>
          <cell r="BM384">
            <v>2.206E-2</v>
          </cell>
        </row>
        <row r="385">
          <cell r="A385">
            <v>642059</v>
          </cell>
          <cell r="B385" t="str">
            <v>3512</v>
          </cell>
          <cell r="C385" t="str">
            <v>COCA-COLA PET 0.375L 4X6</v>
          </cell>
          <cell r="D385" t="str">
            <v>COCA-COLA PET 0.375L 4X6</v>
          </cell>
          <cell r="E385" t="str">
            <v>Coca-Cola</v>
          </cell>
          <cell r="F385" t="str">
            <v/>
          </cell>
          <cell r="G385" t="str">
            <v>PET</v>
          </cell>
          <cell r="H385" t="str">
            <v xml:space="preserve"> %</v>
          </cell>
          <cell r="I385" t="str">
            <v>4 x 6 x 0.375L</v>
          </cell>
          <cell r="J385" t="str">
            <v/>
          </cell>
          <cell r="K385">
            <v>24</v>
          </cell>
          <cell r="L385" t="str">
            <v>6% - 3%</v>
          </cell>
          <cell r="M385" t="str">
            <v>5</v>
          </cell>
          <cell r="N385" t="str">
            <v>M</v>
          </cell>
          <cell r="O385" t="str">
            <v>0</v>
          </cell>
          <cell r="P385">
            <v>0.375</v>
          </cell>
          <cell r="Q385" t="str">
            <v>5449000015150</v>
          </cell>
          <cell r="R385" t="str">
            <v>5.95 x 5.95 x 20.4</v>
          </cell>
          <cell r="S385">
            <v>0.38900000000000001</v>
          </cell>
          <cell r="T385">
            <v>0.41</v>
          </cell>
          <cell r="U385">
            <v>0</v>
          </cell>
          <cell r="V385" t="str">
            <v>6 x 0.375L</v>
          </cell>
          <cell r="W385" t="str">
            <v>SHRINK</v>
          </cell>
          <cell r="X385" t="str">
            <v>5449000219237</v>
          </cell>
          <cell r="Y385" t="str">
            <v>17.85 x 11.9 x 20.4</v>
          </cell>
          <cell r="Z385">
            <v>2.3370000000000002</v>
          </cell>
          <cell r="AA385">
            <v>2.472</v>
          </cell>
          <cell r="AB385">
            <v>0</v>
          </cell>
          <cell r="AC385" t="str">
            <v>4 x 6 x 0.375L</v>
          </cell>
          <cell r="AD385" t="str">
            <v>SHRINKWRAP OVER SHRINKWRAP</v>
          </cell>
          <cell r="AE385" t="str">
            <v>5449000282415</v>
          </cell>
          <cell r="AF385" t="str">
            <v>35.7 x 23.8 x 20.4</v>
          </cell>
          <cell r="AG385">
            <v>9.3469999999999995</v>
          </cell>
          <cell r="AH385">
            <v>9.9039999999999999</v>
          </cell>
          <cell r="AI385">
            <v>0</v>
          </cell>
          <cell r="AJ385">
            <v>10</v>
          </cell>
          <cell r="AK385">
            <v>7</v>
          </cell>
          <cell r="AL385">
            <v>70</v>
          </cell>
          <cell r="AM385">
            <v>1200</v>
          </cell>
          <cell r="AN385">
            <v>800</v>
          </cell>
          <cell r="AO385">
            <v>1573</v>
          </cell>
          <cell r="AP385">
            <v>654.29</v>
          </cell>
          <cell r="AQ385">
            <v>718.54600000000005</v>
          </cell>
          <cell r="AR385">
            <v>2</v>
          </cell>
          <cell r="AS385">
            <v>0</v>
          </cell>
          <cell r="AT385" t="str">
            <v>EURO CHEP</v>
          </cell>
          <cell r="AU385" t="str">
            <v>5449000726056</v>
          </cell>
          <cell r="AV385" t="str">
            <v/>
          </cell>
          <cell r="AW385" t="str">
            <v/>
          </cell>
          <cell r="AX385" t="str">
            <v/>
          </cell>
          <cell r="AY385" t="str">
            <v>DON</v>
          </cell>
          <cell r="AZ385" t="str">
            <v/>
          </cell>
          <cell r="BA385" t="str">
            <v/>
          </cell>
          <cell r="BB385" t="str">
            <v/>
          </cell>
          <cell r="BC385" t="str">
            <v/>
          </cell>
          <cell r="BD385" t="str">
            <v/>
          </cell>
          <cell r="BE385" t="str">
            <v>BeLux</v>
          </cell>
          <cell r="BF385" t="str">
            <v/>
          </cell>
          <cell r="BG385" t="str">
            <v>PSS-20278</v>
          </cell>
          <cell r="BH385" t="str">
            <v>22021000</v>
          </cell>
          <cell r="BI385" t="str">
            <v>NL</v>
          </cell>
          <cell r="BJ385" t="str">
            <v/>
          </cell>
          <cell r="BK385" t="str">
            <v>ZD</v>
          </cell>
          <cell r="BL385" t="str">
            <v>56</v>
          </cell>
          <cell r="BM385">
            <v>2.206E-2</v>
          </cell>
        </row>
        <row r="386">
          <cell r="A386">
            <v>642076</v>
          </cell>
          <cell r="B386" t="str">
            <v>3472</v>
          </cell>
          <cell r="C386" t="str">
            <v>MONSTER ENERGY BLIK 0.50L 4X6</v>
          </cell>
          <cell r="D386" t="str">
            <v>MONSTER ENERGY BOITE 0.50L 4X6</v>
          </cell>
          <cell r="E386" t="str">
            <v>Monster</v>
          </cell>
          <cell r="F386" t="str">
            <v>Energy</v>
          </cell>
          <cell r="G386" t="str">
            <v xml:space="preserve">CAN </v>
          </cell>
          <cell r="H386" t="str">
            <v xml:space="preserve"> %</v>
          </cell>
          <cell r="I386" t="str">
            <v>4 x 6 x 0.5L</v>
          </cell>
          <cell r="J386" t="str">
            <v/>
          </cell>
          <cell r="K386">
            <v>24</v>
          </cell>
          <cell r="L386" t="str">
            <v>6% - 3%</v>
          </cell>
          <cell r="M386" t="str">
            <v>24</v>
          </cell>
          <cell r="N386" t="str">
            <v>M</v>
          </cell>
          <cell r="O386" t="str">
            <v>0</v>
          </cell>
          <cell r="P386">
            <v>0.5</v>
          </cell>
          <cell r="Q386" t="str">
            <v>5060166690144</v>
          </cell>
          <cell r="R386" t="str">
            <v>6.65 x 6.65 x 16.8</v>
          </cell>
          <cell r="S386">
            <v>0.52300000000000002</v>
          </cell>
          <cell r="T386">
            <v>0.53900000000000003</v>
          </cell>
          <cell r="U386">
            <v>0</v>
          </cell>
          <cell r="V386" t="str">
            <v>6 x 0.5L</v>
          </cell>
          <cell r="W386" t="str">
            <v>CARDBOARD</v>
          </cell>
          <cell r="X386" t="str">
            <v>5061013940382</v>
          </cell>
          <cell r="Y386" t="str">
            <v>19.95 x 13.3 x 16.8</v>
          </cell>
          <cell r="Z386">
            <v>3.1379999999999999</v>
          </cell>
          <cell r="AA386">
            <v>3.242</v>
          </cell>
          <cell r="AB386">
            <v>0</v>
          </cell>
          <cell r="AC386" t="str">
            <v>4 x 6 x 0.5L</v>
          </cell>
          <cell r="AD386" t="str">
            <v>TRAY WITHOUT SHRINK</v>
          </cell>
          <cell r="AE386" t="str">
            <v>5061013940399</v>
          </cell>
          <cell r="AF386" t="str">
            <v>40.5 x 27.1 x 17.1</v>
          </cell>
          <cell r="AG386">
            <v>12.55</v>
          </cell>
          <cell r="AH386">
            <v>13.058999999999999</v>
          </cell>
          <cell r="AI386">
            <v>0</v>
          </cell>
          <cell r="AJ386">
            <v>10</v>
          </cell>
          <cell r="AK386">
            <v>8</v>
          </cell>
          <cell r="AL386">
            <v>80</v>
          </cell>
          <cell r="AM386">
            <v>1217</v>
          </cell>
          <cell r="AN386">
            <v>1000</v>
          </cell>
          <cell r="AO386">
            <v>1529</v>
          </cell>
          <cell r="AP386">
            <v>1004</v>
          </cell>
          <cell r="AQ386">
            <v>1075.356</v>
          </cell>
          <cell r="AR386">
            <v>3</v>
          </cell>
          <cell r="AS386">
            <v>0</v>
          </cell>
          <cell r="AT386" t="str">
            <v>CHEP</v>
          </cell>
          <cell r="AU386" t="str">
            <v>5061013940375</v>
          </cell>
          <cell r="AV386" t="str">
            <v/>
          </cell>
          <cell r="AW386" t="str">
            <v/>
          </cell>
          <cell r="AX386" t="str">
            <v/>
          </cell>
          <cell r="AY386" t="str">
            <v/>
          </cell>
          <cell r="AZ386" t="str">
            <v/>
          </cell>
          <cell r="BA386" t="str">
            <v/>
          </cell>
          <cell r="BB386" t="str">
            <v/>
          </cell>
          <cell r="BC386" t="str">
            <v>DIS (HANS); Dis (MOND)</v>
          </cell>
          <cell r="BD386" t="str">
            <v/>
          </cell>
          <cell r="BE386" t="str">
            <v>BeLux</v>
          </cell>
          <cell r="BF386" t="str">
            <v/>
          </cell>
          <cell r="BG386" t="str">
            <v>PSS-21201</v>
          </cell>
          <cell r="BH386" t="str">
            <v>22021000</v>
          </cell>
          <cell r="BI386" t="str">
            <v>BE</v>
          </cell>
          <cell r="BJ386" t="str">
            <v/>
          </cell>
          <cell r="BK386" t="str">
            <v>ZD</v>
          </cell>
          <cell r="BL386" t="str">
            <v>56</v>
          </cell>
          <cell r="BM386">
            <v>1.6099999999999996E-2</v>
          </cell>
        </row>
        <row r="387">
          <cell r="A387">
            <v>642077</v>
          </cell>
          <cell r="B387" t="str">
            <v>6311</v>
          </cell>
          <cell r="C387" t="str">
            <v>PIS MINUTE MAID MULTIVITAMINEN BRICK 0.20L 5X6</v>
          </cell>
          <cell r="D387" t="str">
            <v>PIS MINUTE MAID MULTIVITAMINES BRICK 0.20L 5X6</v>
          </cell>
          <cell r="E387" t="str">
            <v>Minute Maid</v>
          </cell>
          <cell r="F387" t="str">
            <v>Multivitamin</v>
          </cell>
          <cell r="G387" t="str">
            <v>BRICKPACK</v>
          </cell>
          <cell r="H387" t="str">
            <v xml:space="preserve"> %</v>
          </cell>
          <cell r="I387" t="str">
            <v>5 x 6 x 0.2L</v>
          </cell>
          <cell r="J387" t="str">
            <v/>
          </cell>
          <cell r="K387">
            <v>30</v>
          </cell>
          <cell r="L387" t="str">
            <v>N/A</v>
          </cell>
          <cell r="M387" t="str">
            <v>12</v>
          </cell>
          <cell r="N387" t="str">
            <v>M</v>
          </cell>
          <cell r="O387" t="str">
            <v>0</v>
          </cell>
          <cell r="P387">
            <v>0.2</v>
          </cell>
          <cell r="Q387" t="str">
            <v>5449000319425</v>
          </cell>
          <cell r="R387" t="str">
            <v>4.75 x 3.75 x 12</v>
          </cell>
          <cell r="S387">
            <v>0.20899999999999999</v>
          </cell>
          <cell r="T387">
            <v>0.218</v>
          </cell>
          <cell r="U387">
            <v>0</v>
          </cell>
          <cell r="V387" t="str">
            <v>6 x 0.2L</v>
          </cell>
          <cell r="W387" t="str">
            <v>SHRINK</v>
          </cell>
          <cell r="X387" t="str">
            <v>5449000319449</v>
          </cell>
          <cell r="Y387" t="str">
            <v>14.2 x 7.6 x 12</v>
          </cell>
          <cell r="Z387">
            <v>1.252</v>
          </cell>
          <cell r="AA387">
            <v>1.3160000000000001</v>
          </cell>
          <cell r="AB387">
            <v>0</v>
          </cell>
          <cell r="AC387" t="str">
            <v>5 x 6 x 0.2L</v>
          </cell>
          <cell r="AD387" t="str">
            <v>TRAY WITHOUT SHRINK</v>
          </cell>
          <cell r="AE387" t="str">
            <v>5449000319463</v>
          </cell>
          <cell r="AF387" t="str">
            <v>39.6 x 15.2 x 12.3</v>
          </cell>
          <cell r="AG387">
            <v>6.26</v>
          </cell>
          <cell r="AH387">
            <v>6.6539999999999999</v>
          </cell>
          <cell r="AI387">
            <v>0</v>
          </cell>
          <cell r="AJ387">
            <v>18</v>
          </cell>
          <cell r="AK387">
            <v>8</v>
          </cell>
          <cell r="AL387">
            <v>144</v>
          </cell>
          <cell r="AM387">
            <v>1200</v>
          </cell>
          <cell r="AN387">
            <v>1000</v>
          </cell>
          <cell r="AO387">
            <v>1147</v>
          </cell>
          <cell r="AP387">
            <v>901.44</v>
          </cell>
          <cell r="AQ387">
            <v>988.57799999999997</v>
          </cell>
          <cell r="AR387">
            <v>1</v>
          </cell>
          <cell r="AS387">
            <v>0</v>
          </cell>
          <cell r="AT387" t="str">
            <v>CHEP</v>
          </cell>
          <cell r="AU387" t="str">
            <v>5449000725028</v>
          </cell>
          <cell r="AV387" t="str">
            <v/>
          </cell>
          <cell r="AW387" t="str">
            <v/>
          </cell>
          <cell r="AX387" t="str">
            <v/>
          </cell>
          <cell r="AY387" t="str">
            <v/>
          </cell>
          <cell r="AZ387" t="str">
            <v/>
          </cell>
          <cell r="BA387" t="str">
            <v/>
          </cell>
          <cell r="BB387" t="str">
            <v/>
          </cell>
          <cell r="BC387" t="str">
            <v>Trianval (TRIA)</v>
          </cell>
          <cell r="BD387" t="str">
            <v/>
          </cell>
          <cell r="BE387" t="str">
            <v>Iceland</v>
          </cell>
          <cell r="BF387" t="str">
            <v/>
          </cell>
          <cell r="BG387" t="str">
            <v>PSS-20972</v>
          </cell>
          <cell r="BH387" t="str">
            <v>22029919</v>
          </cell>
          <cell r="BI387" t="str">
            <v>NL</v>
          </cell>
          <cell r="BJ387" t="str">
            <v/>
          </cell>
          <cell r="BK387" t="str">
            <v>ZD</v>
          </cell>
          <cell r="BL387" t="str">
            <v>56</v>
          </cell>
          <cell r="BM387">
            <v>8.0999999999999996E-3</v>
          </cell>
        </row>
        <row r="388">
          <cell r="A388">
            <v>642078</v>
          </cell>
          <cell r="B388" t="str">
            <v>6312</v>
          </cell>
          <cell r="C388" t="str">
            <v>PIS MINUTE MAID APPEL BRICK 0.20L 5X6</v>
          </cell>
          <cell r="D388" t="str">
            <v>PIS MINUTE MAID POMME BRICK 0.20L 5X6</v>
          </cell>
          <cell r="E388" t="str">
            <v>Minute Maid</v>
          </cell>
          <cell r="F388" t="str">
            <v>Apple</v>
          </cell>
          <cell r="G388" t="str">
            <v>BRICKPACK</v>
          </cell>
          <cell r="H388" t="str">
            <v xml:space="preserve"> %</v>
          </cell>
          <cell r="I388" t="str">
            <v>5 x 6 x 0.2L</v>
          </cell>
          <cell r="J388" t="str">
            <v/>
          </cell>
          <cell r="K388">
            <v>30</v>
          </cell>
          <cell r="L388" t="str">
            <v>N/A</v>
          </cell>
          <cell r="M388" t="str">
            <v>12</v>
          </cell>
          <cell r="N388" t="str">
            <v>M</v>
          </cell>
          <cell r="O388" t="str">
            <v>0</v>
          </cell>
          <cell r="P388">
            <v>0.2</v>
          </cell>
          <cell r="Q388" t="str">
            <v>5449000319418</v>
          </cell>
          <cell r="R388" t="str">
            <v>4.75 x 3.75 x 12</v>
          </cell>
          <cell r="S388">
            <v>0.20899999999999999</v>
          </cell>
          <cell r="T388">
            <v>0.218</v>
          </cell>
          <cell r="U388">
            <v>0</v>
          </cell>
          <cell r="V388" t="str">
            <v>6 x 0.2L</v>
          </cell>
          <cell r="W388" t="str">
            <v>SHRINK</v>
          </cell>
          <cell r="X388" t="str">
            <v>5449000319432</v>
          </cell>
          <cell r="Y388" t="str">
            <v>14.2 x 7.6 x 12</v>
          </cell>
          <cell r="Z388">
            <v>1.2509999999999999</v>
          </cell>
          <cell r="AA388">
            <v>1.3149999999999999</v>
          </cell>
          <cell r="AB388">
            <v>0</v>
          </cell>
          <cell r="AC388" t="str">
            <v>5 x 6 x 0.2L</v>
          </cell>
          <cell r="AD388" t="str">
            <v>TRAY WITHOUT SHRINK</v>
          </cell>
          <cell r="AE388" t="str">
            <v>5449000319456</v>
          </cell>
          <cell r="AF388" t="str">
            <v>39.6 x 15.2 x 12.3</v>
          </cell>
          <cell r="AG388">
            <v>6.2560000000000002</v>
          </cell>
          <cell r="AH388">
            <v>6.65</v>
          </cell>
          <cell r="AI388">
            <v>0</v>
          </cell>
          <cell r="AJ388">
            <v>18</v>
          </cell>
          <cell r="AK388">
            <v>8</v>
          </cell>
          <cell r="AL388">
            <v>144</v>
          </cell>
          <cell r="AM388">
            <v>1200</v>
          </cell>
          <cell r="AN388">
            <v>1000</v>
          </cell>
          <cell r="AO388">
            <v>1147</v>
          </cell>
          <cell r="AP388">
            <v>900.86400000000003</v>
          </cell>
          <cell r="AQ388">
            <v>988.05100000000004</v>
          </cell>
          <cell r="AR388">
            <v>1</v>
          </cell>
          <cell r="AS388">
            <v>0</v>
          </cell>
          <cell r="AT388" t="str">
            <v>CHEP</v>
          </cell>
          <cell r="AU388" t="str">
            <v>5449000725011</v>
          </cell>
          <cell r="AV388" t="str">
            <v/>
          </cell>
          <cell r="AW388" t="str">
            <v/>
          </cell>
          <cell r="AX388" t="str">
            <v/>
          </cell>
          <cell r="AY388" t="str">
            <v/>
          </cell>
          <cell r="AZ388" t="str">
            <v/>
          </cell>
          <cell r="BA388" t="str">
            <v/>
          </cell>
          <cell r="BB388" t="str">
            <v/>
          </cell>
          <cell r="BC388" t="str">
            <v>Trianval (TRIA)</v>
          </cell>
          <cell r="BD388" t="str">
            <v/>
          </cell>
          <cell r="BE388" t="str">
            <v>Iceland</v>
          </cell>
          <cell r="BF388" t="str">
            <v/>
          </cell>
          <cell r="BG388" t="str">
            <v>PSS-20972</v>
          </cell>
          <cell r="BH388" t="str">
            <v>20097199</v>
          </cell>
          <cell r="BI388" t="str">
            <v>NL</v>
          </cell>
          <cell r="BJ388" t="str">
            <v/>
          </cell>
          <cell r="BK388" t="str">
            <v>ZD</v>
          </cell>
          <cell r="BL388" t="str">
            <v>56</v>
          </cell>
          <cell r="BM388">
            <v>8.0999999999999996E-3</v>
          </cell>
        </row>
        <row r="389">
          <cell r="A389">
            <v>642190</v>
          </cell>
          <cell r="B389" t="str">
            <v>3883</v>
          </cell>
          <cell r="C389" t="str">
            <v>MONSTER ENERGY ZERO SUGAR GREEN BLIK 0.50L X24</v>
          </cell>
          <cell r="D389" t="str">
            <v>MONSTER ENERGY ZERO SUGAR GREEN BOITE 0.50L X24</v>
          </cell>
          <cell r="E389" t="str">
            <v>Monster</v>
          </cell>
          <cell r="F389" t="str">
            <v>Energy Zero Sugar Green</v>
          </cell>
          <cell r="G389" t="str">
            <v xml:space="preserve">CAN </v>
          </cell>
          <cell r="H389" t="str">
            <v xml:space="preserve"> %</v>
          </cell>
          <cell r="I389" t="str">
            <v>24 x 0.5L</v>
          </cell>
          <cell r="J389" t="str">
            <v/>
          </cell>
          <cell r="K389">
            <v>24</v>
          </cell>
          <cell r="L389" t="str">
            <v>6% - 3%</v>
          </cell>
          <cell r="M389" t="str">
            <v>24</v>
          </cell>
          <cell r="N389" t="str">
            <v>M</v>
          </cell>
          <cell r="O389" t="str">
            <v>8</v>
          </cell>
          <cell r="P389">
            <v>0.5</v>
          </cell>
          <cell r="Q389" t="str">
            <v>5060947549715</v>
          </cell>
          <cell r="R389" t="str">
            <v>6.65 x 6.65 x 16.8</v>
          </cell>
          <cell r="S389">
            <v>0.503</v>
          </cell>
          <cell r="T389">
            <v>0.51900000000000002</v>
          </cell>
          <cell r="U389">
            <v>0</v>
          </cell>
          <cell r="V389" t="str">
            <v>1 x 0.5L</v>
          </cell>
          <cell r="W389" t="str">
            <v>CAN</v>
          </cell>
          <cell r="X389" t="str">
            <v>5060947549715</v>
          </cell>
          <cell r="Y389" t="str">
            <v>6.65 x 6.65 x 16.8</v>
          </cell>
          <cell r="Z389">
            <v>0.503</v>
          </cell>
          <cell r="AA389">
            <v>0.51900000000000002</v>
          </cell>
          <cell r="AB389">
            <v>0</v>
          </cell>
          <cell r="AC389" t="str">
            <v>24 x 0.5L</v>
          </cell>
          <cell r="AD389" t="str">
            <v>TRAY WITH SHRINK</v>
          </cell>
          <cell r="AE389" t="str">
            <v>5060947549807</v>
          </cell>
          <cell r="AF389" t="str">
            <v>40.5 x 27.2 x 17.1</v>
          </cell>
          <cell r="AG389">
            <v>12.079000000000001</v>
          </cell>
          <cell r="AH389">
            <v>12.569000000000001</v>
          </cell>
          <cell r="AI389">
            <v>0</v>
          </cell>
          <cell r="AJ389">
            <v>10</v>
          </cell>
          <cell r="AK389">
            <v>8</v>
          </cell>
          <cell r="AL389">
            <v>80</v>
          </cell>
          <cell r="AM389">
            <v>1217</v>
          </cell>
          <cell r="AN389">
            <v>1000</v>
          </cell>
          <cell r="AO389">
            <v>1529</v>
          </cell>
          <cell r="AP389">
            <v>966.32</v>
          </cell>
          <cell r="AQ389">
            <v>1036.204</v>
          </cell>
          <cell r="AR389">
            <v>3</v>
          </cell>
          <cell r="AS389">
            <v>0</v>
          </cell>
          <cell r="AT389" t="str">
            <v>CHEP</v>
          </cell>
          <cell r="AU389" t="str">
            <v>5060947549814</v>
          </cell>
          <cell r="AV389" t="str">
            <v/>
          </cell>
          <cell r="AW389" t="str">
            <v/>
          </cell>
          <cell r="AX389" t="str">
            <v>DUN</v>
          </cell>
          <cell r="AY389" t="str">
            <v/>
          </cell>
          <cell r="AZ389" t="str">
            <v/>
          </cell>
          <cell r="BA389" t="str">
            <v/>
          </cell>
          <cell r="BB389" t="str">
            <v/>
          </cell>
          <cell r="BC389" t="str">
            <v>DIS (HANS); Dis (MOND)</v>
          </cell>
          <cell r="BD389" t="str">
            <v/>
          </cell>
          <cell r="BE389" t="str">
            <v>BeLux</v>
          </cell>
          <cell r="BF389" t="str">
            <v/>
          </cell>
          <cell r="BG389" t="str">
            <v>PSS-03613</v>
          </cell>
          <cell r="BH389" t="str">
            <v>22021000</v>
          </cell>
          <cell r="BI389" t="str">
            <v>BE</v>
          </cell>
          <cell r="BJ389" t="str">
            <v/>
          </cell>
          <cell r="BK389" t="str">
            <v>ZD</v>
          </cell>
          <cell r="BL389" t="str">
            <v>56</v>
          </cell>
          <cell r="BM389">
            <v>1.6099999999999996E-2</v>
          </cell>
        </row>
        <row r="390">
          <cell r="A390">
            <v>642191</v>
          </cell>
          <cell r="B390" t="str">
            <v>3884</v>
          </cell>
          <cell r="C390" t="str">
            <v>MONSTER ENERGY ZERO SUGAR GREEN BLIK 0.50L 6X4</v>
          </cell>
          <cell r="D390" t="str">
            <v>MONSTER ENERGY ZERO SUGAR GREEN BOITE 0.50L 6X4</v>
          </cell>
          <cell r="E390" t="str">
            <v>Monster</v>
          </cell>
          <cell r="F390" t="str">
            <v>Energy Zero Sugar Green</v>
          </cell>
          <cell r="G390" t="str">
            <v xml:space="preserve">CAN </v>
          </cell>
          <cell r="H390" t="str">
            <v xml:space="preserve"> %</v>
          </cell>
          <cell r="I390" t="str">
            <v>6 x 4 x 0.5L</v>
          </cell>
          <cell r="J390" t="str">
            <v/>
          </cell>
          <cell r="K390">
            <v>24</v>
          </cell>
          <cell r="L390" t="str">
            <v>6% - 3%</v>
          </cell>
          <cell r="M390" t="str">
            <v>24</v>
          </cell>
          <cell r="N390" t="str">
            <v>M</v>
          </cell>
          <cell r="O390" t="str">
            <v>8</v>
          </cell>
          <cell r="P390">
            <v>0.5</v>
          </cell>
          <cell r="Q390" t="str">
            <v>5060947549715</v>
          </cell>
          <cell r="R390" t="str">
            <v>6.65 x 6.65 x 16.8</v>
          </cell>
          <cell r="S390">
            <v>0.503</v>
          </cell>
          <cell r="T390">
            <v>0.51900000000000002</v>
          </cell>
          <cell r="U390">
            <v>0</v>
          </cell>
          <cell r="V390" t="str">
            <v>4 x 0.5L</v>
          </cell>
          <cell r="W390" t="str">
            <v>SHRINK</v>
          </cell>
          <cell r="X390" t="str">
            <v>5060947549722</v>
          </cell>
          <cell r="Y390" t="str">
            <v>13.3 x 13.3 x 16.83</v>
          </cell>
          <cell r="Z390">
            <v>2.0129999999999999</v>
          </cell>
          <cell r="AA390">
            <v>2.0840000000000001</v>
          </cell>
          <cell r="AB390">
            <v>0</v>
          </cell>
          <cell r="AC390" t="str">
            <v>6 x 4 x 0.5L</v>
          </cell>
          <cell r="AD390" t="str">
            <v>TRAY WITH SHRINK</v>
          </cell>
          <cell r="AE390" t="str">
            <v>5060947549739</v>
          </cell>
          <cell r="AF390" t="str">
            <v>40.5 x 27.2 x 17.03</v>
          </cell>
          <cell r="AG390">
            <v>12.079000000000001</v>
          </cell>
          <cell r="AH390">
            <v>12.611000000000001</v>
          </cell>
          <cell r="AI390">
            <v>0</v>
          </cell>
          <cell r="AJ390">
            <v>10</v>
          </cell>
          <cell r="AK390">
            <v>8</v>
          </cell>
          <cell r="AL390">
            <v>80</v>
          </cell>
          <cell r="AM390">
            <v>1217</v>
          </cell>
          <cell r="AN390">
            <v>1000</v>
          </cell>
          <cell r="AO390">
            <v>1529</v>
          </cell>
          <cell r="AP390">
            <v>966.32</v>
          </cell>
          <cell r="AQ390">
            <v>1039.5039999999999</v>
          </cell>
          <cell r="AR390">
            <v>3</v>
          </cell>
          <cell r="AS390">
            <v>0</v>
          </cell>
          <cell r="AT390" t="str">
            <v>CHEP</v>
          </cell>
          <cell r="AU390" t="str">
            <v>5060947549746</v>
          </cell>
          <cell r="AV390" t="str">
            <v/>
          </cell>
          <cell r="AW390" t="str">
            <v/>
          </cell>
          <cell r="AX390" t="str">
            <v>DUN</v>
          </cell>
          <cell r="AY390" t="str">
            <v/>
          </cell>
          <cell r="AZ390" t="str">
            <v/>
          </cell>
          <cell r="BA390" t="str">
            <v/>
          </cell>
          <cell r="BB390" t="str">
            <v/>
          </cell>
          <cell r="BC390" t="str">
            <v>DIS (HANS); Dis (MOND)</v>
          </cell>
          <cell r="BD390" t="str">
            <v/>
          </cell>
          <cell r="BE390" t="str">
            <v>BeLux</v>
          </cell>
          <cell r="BF390" t="str">
            <v/>
          </cell>
          <cell r="BG390" t="str">
            <v>PSS-04877</v>
          </cell>
          <cell r="BH390" t="str">
            <v>22021000</v>
          </cell>
          <cell r="BI390" t="str">
            <v>BE</v>
          </cell>
          <cell r="BJ390" t="str">
            <v/>
          </cell>
          <cell r="BK390" t="str">
            <v>ZD</v>
          </cell>
          <cell r="BL390" t="str">
            <v>56</v>
          </cell>
          <cell r="BM390">
            <v>1.6099999999999996E-2</v>
          </cell>
        </row>
        <row r="391">
          <cell r="A391">
            <v>642373</v>
          </cell>
          <cell r="B391" t="str">
            <v>6315</v>
          </cell>
          <cell r="C391" t="str">
            <v>PIS MINUTE MAID SINAAS GTB 1.00L X6</v>
          </cell>
          <cell r="D391" t="str">
            <v>PIS MINUTE MAID ORANGE GTB 1.00L X6</v>
          </cell>
          <cell r="E391" t="str">
            <v>Minute Maid</v>
          </cell>
          <cell r="F391" t="str">
            <v>Orange</v>
          </cell>
          <cell r="G391" t="str">
            <v>GTB</v>
          </cell>
          <cell r="H391" t="str">
            <v xml:space="preserve"> %</v>
          </cell>
          <cell r="I391" t="str">
            <v>6 x 1L</v>
          </cell>
          <cell r="J391" t="str">
            <v/>
          </cell>
          <cell r="K391">
            <v>6</v>
          </cell>
          <cell r="L391" t="str">
            <v>N/A</v>
          </cell>
          <cell r="M391" t="str">
            <v>12</v>
          </cell>
          <cell r="N391" t="str">
            <v>M</v>
          </cell>
          <cell r="O391" t="str">
            <v>0</v>
          </cell>
          <cell r="P391">
            <v>1</v>
          </cell>
          <cell r="Q391" t="str">
            <v>5449000319272</v>
          </cell>
          <cell r="R391" t="str">
            <v>7 x 6.1 x 25.5</v>
          </cell>
          <cell r="S391">
            <v>1.0429999999999999</v>
          </cell>
          <cell r="T391">
            <v>1.0740000000000001</v>
          </cell>
          <cell r="U391">
            <v>0</v>
          </cell>
          <cell r="V391" t="str">
            <v>1 x 1L</v>
          </cell>
          <cell r="W391" t="str">
            <v>GABLE TOP BRICK</v>
          </cell>
          <cell r="X391" t="str">
            <v>5449000319272</v>
          </cell>
          <cell r="Y391" t="str">
            <v>7 x 6.1 x 25.5</v>
          </cell>
          <cell r="Z391">
            <v>1.0429999999999999</v>
          </cell>
          <cell r="AA391">
            <v>1.0740000000000001</v>
          </cell>
          <cell r="AB391">
            <v>0</v>
          </cell>
          <cell r="AC391" t="str">
            <v>6 x 1L</v>
          </cell>
          <cell r="AD391" t="str">
            <v>TRAY WITHOUT SHRINK</v>
          </cell>
          <cell r="AE391" t="str">
            <v>5449000319289</v>
          </cell>
          <cell r="AF391" t="str">
            <v>20.5 x 15 x 26</v>
          </cell>
          <cell r="AG391">
            <v>6.2560000000000002</v>
          </cell>
          <cell r="AH391">
            <v>6.5259999999999998</v>
          </cell>
          <cell r="AI391">
            <v>0</v>
          </cell>
          <cell r="AJ391">
            <v>40</v>
          </cell>
          <cell r="AK391">
            <v>4</v>
          </cell>
          <cell r="AL391">
            <v>160</v>
          </cell>
          <cell r="AM391">
            <v>1200</v>
          </cell>
          <cell r="AN391">
            <v>1000</v>
          </cell>
          <cell r="AO391">
            <v>1203</v>
          </cell>
          <cell r="AP391">
            <v>1000.96</v>
          </cell>
          <cell r="AQ391">
            <v>1074.623</v>
          </cell>
          <cell r="AR391">
            <v>1</v>
          </cell>
          <cell r="AS391">
            <v>0</v>
          </cell>
          <cell r="AT391" t="str">
            <v>CHEP</v>
          </cell>
          <cell r="AU391" t="str">
            <v>5449000996107</v>
          </cell>
          <cell r="AV391" t="str">
            <v/>
          </cell>
          <cell r="AW391" t="str">
            <v/>
          </cell>
          <cell r="AX391" t="str">
            <v/>
          </cell>
          <cell r="AY391" t="str">
            <v/>
          </cell>
          <cell r="AZ391" t="str">
            <v/>
          </cell>
          <cell r="BA391" t="str">
            <v/>
          </cell>
          <cell r="BB391" t="str">
            <v/>
          </cell>
          <cell r="BC391" t="str">
            <v>Refresco Bodegraven (RBOD)</v>
          </cell>
          <cell r="BD391" t="str">
            <v/>
          </cell>
          <cell r="BE391" t="str">
            <v>Iceland</v>
          </cell>
          <cell r="BF391" t="str">
            <v/>
          </cell>
          <cell r="BG391" t="str">
            <v>PSS-21050</v>
          </cell>
          <cell r="BH391" t="str">
            <v>20091200</v>
          </cell>
          <cell r="BI391" t="str">
            <v>BE</v>
          </cell>
          <cell r="BJ391" t="str">
            <v/>
          </cell>
          <cell r="BK391" t="str">
            <v>ZD</v>
          </cell>
          <cell r="BL391" t="str">
            <v>56</v>
          </cell>
          <cell r="BM391">
            <v>3.1E-2</v>
          </cell>
        </row>
        <row r="392">
          <cell r="A392">
            <v>642374</v>
          </cell>
          <cell r="B392" t="str">
            <v>6316</v>
          </cell>
          <cell r="C392" t="str">
            <v>PIS MINUTE MAID APPEL GTB 1.00L X6</v>
          </cell>
          <cell r="D392" t="str">
            <v>PIS MINUTE MAID POMME GTB 1.00L X6</v>
          </cell>
          <cell r="E392" t="str">
            <v>Minute Maid</v>
          </cell>
          <cell r="F392" t="str">
            <v>Apple</v>
          </cell>
          <cell r="G392" t="str">
            <v>GTB</v>
          </cell>
          <cell r="H392" t="str">
            <v xml:space="preserve"> %</v>
          </cell>
          <cell r="I392" t="str">
            <v>6 x 1L</v>
          </cell>
          <cell r="J392" t="str">
            <v/>
          </cell>
          <cell r="K392">
            <v>6</v>
          </cell>
          <cell r="L392" t="str">
            <v>N/A</v>
          </cell>
          <cell r="M392" t="str">
            <v>12</v>
          </cell>
          <cell r="N392" t="str">
            <v>M</v>
          </cell>
          <cell r="O392" t="str">
            <v>0</v>
          </cell>
          <cell r="P392">
            <v>1</v>
          </cell>
          <cell r="Q392" t="str">
            <v>5449000319296</v>
          </cell>
          <cell r="R392" t="str">
            <v>7 x 6.1 x 25.5</v>
          </cell>
          <cell r="S392">
            <v>1.0429999999999999</v>
          </cell>
          <cell r="T392">
            <v>1.0740000000000001</v>
          </cell>
          <cell r="U392">
            <v>0</v>
          </cell>
          <cell r="V392" t="str">
            <v>1 x 1L</v>
          </cell>
          <cell r="W392" t="str">
            <v>GABLE TOP BRICK</v>
          </cell>
          <cell r="X392" t="str">
            <v>5449000319296</v>
          </cell>
          <cell r="Y392" t="str">
            <v>7 x 6.1 x 25.5</v>
          </cell>
          <cell r="Z392">
            <v>1.0429999999999999</v>
          </cell>
          <cell r="AA392">
            <v>1.0740000000000001</v>
          </cell>
          <cell r="AB392">
            <v>0</v>
          </cell>
          <cell r="AC392" t="str">
            <v>6 x 1L</v>
          </cell>
          <cell r="AD392" t="str">
            <v>TRAY WITHOUT SHRINK</v>
          </cell>
          <cell r="AE392" t="str">
            <v>5449000319302</v>
          </cell>
          <cell r="AF392" t="str">
            <v>20.5 x 15 x 26</v>
          </cell>
          <cell r="AG392">
            <v>6.2560000000000002</v>
          </cell>
          <cell r="AH392">
            <v>6.5259999999999998</v>
          </cell>
          <cell r="AI392">
            <v>0</v>
          </cell>
          <cell r="AJ392">
            <v>40</v>
          </cell>
          <cell r="AK392">
            <v>4</v>
          </cell>
          <cell r="AL392">
            <v>160</v>
          </cell>
          <cell r="AM392">
            <v>1200</v>
          </cell>
          <cell r="AN392">
            <v>1000</v>
          </cell>
          <cell r="AO392">
            <v>1203</v>
          </cell>
          <cell r="AP392">
            <v>1000.96</v>
          </cell>
          <cell r="AQ392">
            <v>1074.6130000000001</v>
          </cell>
          <cell r="AR392">
            <v>1</v>
          </cell>
          <cell r="AS392">
            <v>0</v>
          </cell>
          <cell r="AT392" t="str">
            <v>CHEP</v>
          </cell>
          <cell r="AU392" t="str">
            <v>5449000996497</v>
          </cell>
          <cell r="AV392" t="str">
            <v/>
          </cell>
          <cell r="AW392" t="str">
            <v/>
          </cell>
          <cell r="AX392" t="str">
            <v/>
          </cell>
          <cell r="AY392" t="str">
            <v/>
          </cell>
          <cell r="AZ392" t="str">
            <v/>
          </cell>
          <cell r="BA392" t="str">
            <v/>
          </cell>
          <cell r="BB392" t="str">
            <v/>
          </cell>
          <cell r="BC392" t="str">
            <v>Refresco Bodegraven (RBOD)</v>
          </cell>
          <cell r="BD392" t="str">
            <v/>
          </cell>
          <cell r="BE392" t="str">
            <v>Iceland</v>
          </cell>
          <cell r="BF392" t="str">
            <v/>
          </cell>
          <cell r="BG392" t="str">
            <v>PSS-21050</v>
          </cell>
          <cell r="BH392" t="str">
            <v>20097199</v>
          </cell>
          <cell r="BI392" t="str">
            <v>BE</v>
          </cell>
          <cell r="BJ392" t="str">
            <v/>
          </cell>
          <cell r="BK392" t="str">
            <v>ZD</v>
          </cell>
          <cell r="BL392" t="str">
            <v>56</v>
          </cell>
          <cell r="BM392">
            <v>3.1E-2</v>
          </cell>
        </row>
        <row r="393">
          <cell r="A393">
            <v>642375</v>
          </cell>
          <cell r="B393" t="str">
            <v>6318</v>
          </cell>
          <cell r="C393" t="str">
            <v>PIS MINUTE MAID TROPICAL GTB 1.00L X6</v>
          </cell>
          <cell r="D393" t="str">
            <v>PIS MINUTE MAID TROPICAL GTB 1.00L X6</v>
          </cell>
          <cell r="E393" t="str">
            <v>Minute Maid</v>
          </cell>
          <cell r="F393" t="str">
            <v>Tropical</v>
          </cell>
          <cell r="G393" t="str">
            <v>GTB</v>
          </cell>
          <cell r="H393" t="str">
            <v xml:space="preserve"> %</v>
          </cell>
          <cell r="I393" t="str">
            <v>6 x 1L</v>
          </cell>
          <cell r="J393" t="str">
            <v/>
          </cell>
          <cell r="K393">
            <v>6</v>
          </cell>
          <cell r="L393" t="str">
            <v>N/A</v>
          </cell>
          <cell r="M393" t="str">
            <v>12</v>
          </cell>
          <cell r="N393" t="str">
            <v>M</v>
          </cell>
          <cell r="O393" t="str">
            <v>0</v>
          </cell>
          <cell r="P393">
            <v>1</v>
          </cell>
          <cell r="Q393" t="str">
            <v>5449000319319</v>
          </cell>
          <cell r="R393" t="str">
            <v>7 x 6.1 x 25.5</v>
          </cell>
          <cell r="S393">
            <v>1.0389999999999999</v>
          </cell>
          <cell r="T393">
            <v>1.07</v>
          </cell>
          <cell r="U393">
            <v>0</v>
          </cell>
          <cell r="V393" t="str">
            <v>1 x 1L</v>
          </cell>
          <cell r="W393" t="str">
            <v>GABLE TOP BRICK</v>
          </cell>
          <cell r="X393" t="str">
            <v>5449000319319</v>
          </cell>
          <cell r="Y393" t="str">
            <v>7 x 6.1 x 25.5</v>
          </cell>
          <cell r="Z393">
            <v>1.0389999999999999</v>
          </cell>
          <cell r="AA393">
            <v>1.07</v>
          </cell>
          <cell r="AB393">
            <v>0</v>
          </cell>
          <cell r="AC393" t="str">
            <v>6 x 1L</v>
          </cell>
          <cell r="AD393" t="str">
            <v>TRAY WITHOUT SHRINK</v>
          </cell>
          <cell r="AE393" t="str">
            <v>5449000319326</v>
          </cell>
          <cell r="AF393" t="str">
            <v>20.5 x 15 x 26</v>
          </cell>
          <cell r="AG393">
            <v>6.234</v>
          </cell>
          <cell r="AH393">
            <v>6.5039999999999996</v>
          </cell>
          <cell r="AI393">
            <v>0</v>
          </cell>
          <cell r="AJ393">
            <v>40</v>
          </cell>
          <cell r="AK393">
            <v>4</v>
          </cell>
          <cell r="AL393">
            <v>160</v>
          </cell>
          <cell r="AM393">
            <v>1200</v>
          </cell>
          <cell r="AN393">
            <v>1000</v>
          </cell>
          <cell r="AO393">
            <v>1203</v>
          </cell>
          <cell r="AP393">
            <v>997.44</v>
          </cell>
          <cell r="AQ393">
            <v>1071.0709999999999</v>
          </cell>
          <cell r="AR393">
            <v>1</v>
          </cell>
          <cell r="AS393">
            <v>0</v>
          </cell>
          <cell r="AT393" t="str">
            <v>CHEP</v>
          </cell>
          <cell r="AU393" t="str">
            <v>5449000996503</v>
          </cell>
          <cell r="AV393" t="str">
            <v/>
          </cell>
          <cell r="AW393" t="str">
            <v/>
          </cell>
          <cell r="AX393" t="str">
            <v/>
          </cell>
          <cell r="AY393" t="str">
            <v/>
          </cell>
          <cell r="AZ393" t="str">
            <v/>
          </cell>
          <cell r="BA393" t="str">
            <v/>
          </cell>
          <cell r="BB393" t="str">
            <v/>
          </cell>
          <cell r="BC393" t="str">
            <v>Refresco Bodegraven (RBOD)</v>
          </cell>
          <cell r="BD393" t="str">
            <v/>
          </cell>
          <cell r="BE393" t="str">
            <v>Iceland</v>
          </cell>
          <cell r="BF393" t="str">
            <v/>
          </cell>
          <cell r="BG393" t="str">
            <v>PSS-21050</v>
          </cell>
          <cell r="BH393" t="str">
            <v>22029919</v>
          </cell>
          <cell r="BI393" t="str">
            <v>BE</v>
          </cell>
          <cell r="BJ393" t="str">
            <v/>
          </cell>
          <cell r="BK393" t="str">
            <v>ZD</v>
          </cell>
          <cell r="BL393" t="str">
            <v>56</v>
          </cell>
          <cell r="BM393">
            <v>3.1E-2</v>
          </cell>
        </row>
        <row r="394">
          <cell r="A394">
            <v>642397</v>
          </cell>
          <cell r="B394" t="str">
            <v>6317</v>
          </cell>
          <cell r="C394" t="str">
            <v>PIS MINUTE MAID MULTIVITAMINEN GTB 1.00L X6</v>
          </cell>
          <cell r="D394" t="str">
            <v>PIS MINUTE MAID MULTIVITAMINES GTB 1.00L X6</v>
          </cell>
          <cell r="E394" t="str">
            <v>Minute Maid</v>
          </cell>
          <cell r="F394" t="str">
            <v>Multivitamin</v>
          </cell>
          <cell r="G394" t="str">
            <v>GTB</v>
          </cell>
          <cell r="H394" t="str">
            <v xml:space="preserve"> %</v>
          </cell>
          <cell r="I394" t="str">
            <v>6 x 1L</v>
          </cell>
          <cell r="J394" t="str">
            <v/>
          </cell>
          <cell r="K394">
            <v>6</v>
          </cell>
          <cell r="L394" t="str">
            <v>N/A</v>
          </cell>
          <cell r="M394" t="str">
            <v>12</v>
          </cell>
          <cell r="N394" t="str">
            <v>M</v>
          </cell>
          <cell r="O394" t="str">
            <v>0</v>
          </cell>
          <cell r="P394">
            <v>1</v>
          </cell>
          <cell r="Q394" t="str">
            <v>5449000319333</v>
          </cell>
          <cell r="R394" t="str">
            <v>7 x 6.1 x 25.5</v>
          </cell>
          <cell r="S394">
            <v>1.0429999999999999</v>
          </cell>
          <cell r="T394">
            <v>1.0740000000000001</v>
          </cell>
          <cell r="U394">
            <v>0</v>
          </cell>
          <cell r="V394" t="str">
            <v>1 x 1L</v>
          </cell>
          <cell r="W394" t="str">
            <v>GABLE TOP BRICK</v>
          </cell>
          <cell r="X394" t="str">
            <v>5449000319333</v>
          </cell>
          <cell r="Y394" t="str">
            <v>7 x 6.1 x 25.5</v>
          </cell>
          <cell r="Z394">
            <v>1.0429999999999999</v>
          </cell>
          <cell r="AA394">
            <v>1.0740000000000001</v>
          </cell>
          <cell r="AB394">
            <v>0</v>
          </cell>
          <cell r="AC394" t="str">
            <v>6 x 1L</v>
          </cell>
          <cell r="AD394" t="str">
            <v>TRAY WITHOUT SHRINK</v>
          </cell>
          <cell r="AE394" t="str">
            <v>5449000319340</v>
          </cell>
          <cell r="AF394" t="str">
            <v>20.5 x 15 x 26</v>
          </cell>
          <cell r="AG394">
            <v>6.2590000000000003</v>
          </cell>
          <cell r="AH394">
            <v>6.53</v>
          </cell>
          <cell r="AI394">
            <v>0</v>
          </cell>
          <cell r="AJ394">
            <v>40</v>
          </cell>
          <cell r="AK394">
            <v>4</v>
          </cell>
          <cell r="AL394">
            <v>160</v>
          </cell>
          <cell r="AM394">
            <v>1200</v>
          </cell>
          <cell r="AN394">
            <v>1000</v>
          </cell>
          <cell r="AO394">
            <v>1203</v>
          </cell>
          <cell r="AP394">
            <v>1001.44</v>
          </cell>
          <cell r="AQ394">
            <v>1075.1990000000001</v>
          </cell>
          <cell r="AR394">
            <v>1</v>
          </cell>
          <cell r="AS394">
            <v>0</v>
          </cell>
          <cell r="AT394" t="str">
            <v>CHEP</v>
          </cell>
          <cell r="AU394" t="str">
            <v>5449000996640</v>
          </cell>
          <cell r="AV394" t="str">
            <v/>
          </cell>
          <cell r="AW394" t="str">
            <v/>
          </cell>
          <cell r="AX394" t="str">
            <v/>
          </cell>
          <cell r="AY394" t="str">
            <v/>
          </cell>
          <cell r="AZ394" t="str">
            <v/>
          </cell>
          <cell r="BA394" t="str">
            <v/>
          </cell>
          <cell r="BB394" t="str">
            <v/>
          </cell>
          <cell r="BC394" t="str">
            <v>Refresco Bodegraven (RBOD)</v>
          </cell>
          <cell r="BD394" t="str">
            <v/>
          </cell>
          <cell r="BE394" t="str">
            <v>Iceland</v>
          </cell>
          <cell r="BF394" t="str">
            <v/>
          </cell>
          <cell r="BG394" t="str">
            <v>PSS-21050</v>
          </cell>
          <cell r="BH394" t="str">
            <v>22029919</v>
          </cell>
          <cell r="BI394" t="str">
            <v>BE</v>
          </cell>
          <cell r="BJ394" t="str">
            <v/>
          </cell>
          <cell r="BK394" t="str">
            <v>ZD</v>
          </cell>
          <cell r="BL394" t="str">
            <v>56</v>
          </cell>
          <cell r="BM394">
            <v>3.1E-2</v>
          </cell>
        </row>
        <row r="395">
          <cell r="A395">
            <v>642420</v>
          </cell>
          <cell r="B395" t="str">
            <v>1827</v>
          </cell>
          <cell r="C395" t="str">
            <v>AQUARIUS DAILY ZERO RED PEACH PET 0.50L 4X6</v>
          </cell>
          <cell r="D395" t="str">
            <v>AQUARIUS DAILY ZERO RED PEACH BOITE PET 0.50L 4X6</v>
          </cell>
          <cell r="E395" t="str">
            <v>Aquarius</v>
          </cell>
          <cell r="F395" t="str">
            <v>Zero Red Peach</v>
          </cell>
          <cell r="G395" t="str">
            <v>PET</v>
          </cell>
          <cell r="H395" t="str">
            <v xml:space="preserve"> %</v>
          </cell>
          <cell r="I395" t="str">
            <v>4 x 6 x 0.5L</v>
          </cell>
          <cell r="J395" t="str">
            <v/>
          </cell>
          <cell r="K395">
            <v>24</v>
          </cell>
          <cell r="L395" t="str">
            <v>6% - 3%</v>
          </cell>
          <cell r="M395" t="str">
            <v>6</v>
          </cell>
          <cell r="N395" t="str">
            <v>M</v>
          </cell>
          <cell r="O395" t="str">
            <v>10</v>
          </cell>
          <cell r="P395">
            <v>0.5</v>
          </cell>
          <cell r="Q395" t="str">
            <v>5449000322524</v>
          </cell>
          <cell r="R395" t="str">
            <v>6.58 x 6.58 x 21</v>
          </cell>
          <cell r="S395">
            <v>0.51400000000000001</v>
          </cell>
          <cell r="T395">
            <v>0.53500000000000003</v>
          </cell>
          <cell r="U395">
            <v>0</v>
          </cell>
          <cell r="V395" t="str">
            <v>6 x 0.5L</v>
          </cell>
          <cell r="W395" t="str">
            <v>PET</v>
          </cell>
          <cell r="X395" t="str">
            <v>5449000322548</v>
          </cell>
          <cell r="Y395" t="str">
            <v>19.8 x 13.2 x 21</v>
          </cell>
          <cell r="Z395">
            <v>3.0870000000000002</v>
          </cell>
          <cell r="AA395">
            <v>3.2240000000000002</v>
          </cell>
          <cell r="AB395">
            <v>0</v>
          </cell>
          <cell r="AC395" t="str">
            <v>4 x 6 x 0.5L</v>
          </cell>
          <cell r="AD395" t="str">
            <v>SHRINKWRAPPED</v>
          </cell>
          <cell r="AE395" t="str">
            <v>5449000322531</v>
          </cell>
          <cell r="AF395" t="str">
            <v>39.5 x 26.3 x 21</v>
          </cell>
          <cell r="AG395">
            <v>12.346</v>
          </cell>
          <cell r="AH395">
            <v>12.923</v>
          </cell>
          <cell r="AI395">
            <v>0</v>
          </cell>
          <cell r="AJ395">
            <v>12</v>
          </cell>
          <cell r="AK395">
            <v>6</v>
          </cell>
          <cell r="AL395">
            <v>72</v>
          </cell>
          <cell r="AM395">
            <v>1200</v>
          </cell>
          <cell r="AN395">
            <v>1053</v>
          </cell>
          <cell r="AO395">
            <v>1435</v>
          </cell>
          <cell r="AP395">
            <v>888.91200000000003</v>
          </cell>
          <cell r="AQ395">
            <v>963.005</v>
          </cell>
          <cell r="AR395">
            <v>1</v>
          </cell>
          <cell r="AS395">
            <v>0</v>
          </cell>
          <cell r="AT395" t="str">
            <v>CHEP</v>
          </cell>
          <cell r="AU395" t="str">
            <v>5449000727404</v>
          </cell>
          <cell r="AV395" t="str">
            <v/>
          </cell>
          <cell r="AW395" t="str">
            <v/>
          </cell>
          <cell r="AX395" t="str">
            <v/>
          </cell>
          <cell r="AY395" t="str">
            <v>DON</v>
          </cell>
          <cell r="AZ395" t="str">
            <v/>
          </cell>
          <cell r="BA395" t="str">
            <v/>
          </cell>
          <cell r="BB395" t="str">
            <v/>
          </cell>
          <cell r="BC395" t="str">
            <v/>
          </cell>
          <cell r="BD395" t="str">
            <v/>
          </cell>
          <cell r="BE395" t="str">
            <v>BeLux</v>
          </cell>
          <cell r="BF395" t="str">
            <v/>
          </cell>
          <cell r="BG395" t="str">
            <v>PSS-20275</v>
          </cell>
          <cell r="BH395" t="str">
            <v>22021000</v>
          </cell>
          <cell r="BI395" t="str">
            <v>NL</v>
          </cell>
          <cell r="BJ395" t="str">
            <v/>
          </cell>
          <cell r="BK395" t="str">
            <v>ZD</v>
          </cell>
          <cell r="BL395" t="str">
            <v>56</v>
          </cell>
          <cell r="BM395">
            <v>2.2100000000000002E-2</v>
          </cell>
        </row>
        <row r="396">
          <cell r="A396">
            <v>642439</v>
          </cell>
          <cell r="B396" t="str">
            <v>2504</v>
          </cell>
          <cell r="C396" t="str">
            <v>AQUARIUS DAILY ZERO RED PEACH BLIK 0.15L X24 SAMPLING</v>
          </cell>
          <cell r="D396" t="str">
            <v>AQUARIUS DAILY ZERO RED PEACH BOITE BOITE 0.15L X24 SAMPLING</v>
          </cell>
          <cell r="E396" t="str">
            <v>Aquarius</v>
          </cell>
          <cell r="F396" t="str">
            <v>Zero Red Peach</v>
          </cell>
          <cell r="G396" t="str">
            <v xml:space="preserve">CAN </v>
          </cell>
          <cell r="H396" t="str">
            <v xml:space="preserve"> %</v>
          </cell>
          <cell r="I396" t="str">
            <v>24 x 0.15L</v>
          </cell>
          <cell r="J396" t="str">
            <v/>
          </cell>
          <cell r="K396">
            <v>24</v>
          </cell>
          <cell r="L396" t="str">
            <v>6% - 3%</v>
          </cell>
          <cell r="M396" t="str">
            <v>6</v>
          </cell>
          <cell r="N396" t="str">
            <v>M</v>
          </cell>
          <cell r="O396" t="str">
            <v>0</v>
          </cell>
          <cell r="P396">
            <v>0.15</v>
          </cell>
          <cell r="Q396" t="str">
            <v>n/a</v>
          </cell>
          <cell r="R396" t="str">
            <v>5.35 x 5.35 x 8.87</v>
          </cell>
          <cell r="S396">
            <v>0.154</v>
          </cell>
          <cell r="T396">
            <v>0.16300000000000001</v>
          </cell>
          <cell r="U396">
            <v>0</v>
          </cell>
          <cell r="V396" t="str">
            <v>1 x 0.15L</v>
          </cell>
          <cell r="W396" t="str">
            <v>CAN</v>
          </cell>
          <cell r="X396" t="str">
            <v>n/a</v>
          </cell>
          <cell r="Y396" t="str">
            <v>5.35 x 5.35 x 8.87</v>
          </cell>
          <cell r="Z396">
            <v>0.154</v>
          </cell>
          <cell r="AA396">
            <v>0.16300000000000001</v>
          </cell>
          <cell r="AB396">
            <v>0</v>
          </cell>
          <cell r="AC396" t="str">
            <v>24 x 0.15L</v>
          </cell>
          <cell r="AD396" t="str">
            <v>TRAY WITH SHRINK</v>
          </cell>
          <cell r="AE396" t="str">
            <v>5000112669411</v>
          </cell>
          <cell r="AF396" t="str">
            <v>32.6 x 21.9 x 9.12</v>
          </cell>
          <cell r="AG396">
            <v>3.7040000000000002</v>
          </cell>
          <cell r="AH396">
            <v>3.9849999999999999</v>
          </cell>
          <cell r="AI396">
            <v>0</v>
          </cell>
          <cell r="AJ396">
            <v>16</v>
          </cell>
          <cell r="AK396">
            <v>15</v>
          </cell>
          <cell r="AL396">
            <v>240</v>
          </cell>
          <cell r="AM396">
            <v>1200</v>
          </cell>
          <cell r="AN396">
            <v>1000</v>
          </cell>
          <cell r="AO396">
            <v>1531</v>
          </cell>
          <cell r="AP396">
            <v>888.96</v>
          </cell>
          <cell r="AQ396">
            <v>986.43299999999999</v>
          </cell>
          <cell r="AR396">
            <v>3</v>
          </cell>
          <cell r="AS396">
            <v>0</v>
          </cell>
          <cell r="AT396" t="str">
            <v>CHEP</v>
          </cell>
          <cell r="AU396" t="str">
            <v>5000112463491</v>
          </cell>
          <cell r="AV396" t="str">
            <v/>
          </cell>
          <cell r="AW396" t="str">
            <v>GHE</v>
          </cell>
          <cell r="AX396" t="str">
            <v/>
          </cell>
          <cell r="AY396" t="str">
            <v/>
          </cell>
          <cell r="AZ396" t="str">
            <v/>
          </cell>
          <cell r="BA396" t="str">
            <v/>
          </cell>
          <cell r="BB396" t="str">
            <v/>
          </cell>
          <cell r="BC396" t="str">
            <v/>
          </cell>
          <cell r="BD396" t="str">
            <v/>
          </cell>
          <cell r="BE396" t="str">
            <v>BeLux</v>
          </cell>
          <cell r="BF396" t="str">
            <v/>
          </cell>
          <cell r="BG396" t="str">
            <v>PSS-01111</v>
          </cell>
          <cell r="BH396" t="str">
            <v>22021000</v>
          </cell>
          <cell r="BI396" t="str">
            <v>BE</v>
          </cell>
          <cell r="BJ396" t="str">
            <v/>
          </cell>
          <cell r="BK396" t="str">
            <v>ZD</v>
          </cell>
          <cell r="BL396" t="str">
            <v>56</v>
          </cell>
          <cell r="BM396">
            <v>8.6400000000000001E-3</v>
          </cell>
        </row>
        <row r="397">
          <cell r="A397">
            <v>642540</v>
          </cell>
          <cell r="B397" t="str">
            <v>2506</v>
          </cell>
          <cell r="C397" t="str">
            <v>MONSTER ULTRA PEACHY KEEN BLIK 0.50L X24</v>
          </cell>
          <cell r="D397" t="str">
            <v>MONSTER ULTRA PEACHY KEEN BOITE 0.50L X24</v>
          </cell>
          <cell r="E397" t="str">
            <v>Monster</v>
          </cell>
          <cell r="F397" t="str">
            <v>Ultra Peachy Keen</v>
          </cell>
          <cell r="G397" t="str">
            <v xml:space="preserve">CAN </v>
          </cell>
          <cell r="H397" t="str">
            <v xml:space="preserve"> %</v>
          </cell>
          <cell r="I397" t="str">
            <v>24 x 0.5L</v>
          </cell>
          <cell r="J397" t="str">
            <v/>
          </cell>
          <cell r="K397">
            <v>24</v>
          </cell>
          <cell r="L397" t="str">
            <v>6% - 3%</v>
          </cell>
          <cell r="M397" t="str">
            <v>24</v>
          </cell>
          <cell r="N397" t="str">
            <v>M</v>
          </cell>
          <cell r="O397" t="str">
            <v>0</v>
          </cell>
          <cell r="P397">
            <v>0.5</v>
          </cell>
          <cell r="Q397" t="str">
            <v>5061013940931</v>
          </cell>
          <cell r="R397" t="str">
            <v>6.65 x 6.65 x 16.8</v>
          </cell>
          <cell r="S397">
            <v>0.502</v>
          </cell>
          <cell r="T397">
            <v>0.51800000000000002</v>
          </cell>
          <cell r="U397">
            <v>0</v>
          </cell>
          <cell r="V397" t="str">
            <v>1 x 0.5L</v>
          </cell>
          <cell r="W397" t="str">
            <v>CAN</v>
          </cell>
          <cell r="X397" t="str">
            <v>5061013940931</v>
          </cell>
          <cell r="Y397" t="str">
            <v>6.65 x 6.65 x 16.8</v>
          </cell>
          <cell r="Z397">
            <v>0.502</v>
          </cell>
          <cell r="AA397">
            <v>0.51800000000000002</v>
          </cell>
          <cell r="AB397">
            <v>0</v>
          </cell>
          <cell r="AC397" t="str">
            <v>24 x 0.5L</v>
          </cell>
          <cell r="AD397" t="str">
            <v>TRAY WITH SHRINK</v>
          </cell>
          <cell r="AE397" t="str">
            <v>5061013940955</v>
          </cell>
          <cell r="AF397" t="str">
            <v>40.5 x 27.2 x 17.1</v>
          </cell>
          <cell r="AG397">
            <v>12.058</v>
          </cell>
          <cell r="AH397">
            <v>12.548999999999999</v>
          </cell>
          <cell r="AI397">
            <v>0</v>
          </cell>
          <cell r="AJ397">
            <v>10</v>
          </cell>
          <cell r="AK397">
            <v>8</v>
          </cell>
          <cell r="AL397">
            <v>80</v>
          </cell>
          <cell r="AM397">
            <v>1217</v>
          </cell>
          <cell r="AN397">
            <v>1000</v>
          </cell>
          <cell r="AO397">
            <v>1529</v>
          </cell>
          <cell r="AP397">
            <v>964.64</v>
          </cell>
          <cell r="AQ397">
            <v>1034.5719999999999</v>
          </cell>
          <cell r="AR397">
            <v>3</v>
          </cell>
          <cell r="AS397">
            <v>0</v>
          </cell>
          <cell r="AT397" t="str">
            <v>CHEP</v>
          </cell>
          <cell r="AU397" t="str">
            <v>5061013940948</v>
          </cell>
          <cell r="AV397" t="str">
            <v/>
          </cell>
          <cell r="AW397" t="str">
            <v/>
          </cell>
          <cell r="AX397" t="str">
            <v/>
          </cell>
          <cell r="AY397" t="str">
            <v/>
          </cell>
          <cell r="AZ397" t="str">
            <v/>
          </cell>
          <cell r="BA397" t="str">
            <v/>
          </cell>
          <cell r="BB397" t="str">
            <v/>
          </cell>
          <cell r="BC397" t="str">
            <v>DIS (HANS); Dis (MOND)</v>
          </cell>
          <cell r="BD397" t="str">
            <v/>
          </cell>
          <cell r="BE397" t="str">
            <v>BeLux</v>
          </cell>
          <cell r="BF397" t="str">
            <v/>
          </cell>
          <cell r="BG397" t="str">
            <v>PSS-03613</v>
          </cell>
          <cell r="BH397" t="str">
            <v>22021000</v>
          </cell>
          <cell r="BI397" t="str">
            <v>BE</v>
          </cell>
          <cell r="BJ397" t="str">
            <v/>
          </cell>
          <cell r="BK397" t="str">
            <v>ZD</v>
          </cell>
          <cell r="BL397" t="str">
            <v>56</v>
          </cell>
          <cell r="BM397">
            <v>1.6099999999999996E-2</v>
          </cell>
        </row>
        <row r="398">
          <cell r="A398">
            <v>642587</v>
          </cell>
          <cell r="B398" t="str">
            <v>2510</v>
          </cell>
          <cell r="C398" t="str">
            <v>NALU BLIK 0.33L 4X6 SLEEK EURO</v>
          </cell>
          <cell r="D398" t="str">
            <v>NALU BOITE 0.33L 4X6 SLEEK EURO</v>
          </cell>
          <cell r="E398" t="str">
            <v>Nalu</v>
          </cell>
          <cell r="F398" t="str">
            <v/>
          </cell>
          <cell r="G398" t="str">
            <v xml:space="preserve">SLEEKCAN </v>
          </cell>
          <cell r="H398" t="str">
            <v xml:space="preserve"> %</v>
          </cell>
          <cell r="I398" t="str">
            <v>4 x 6 x 0.33L</v>
          </cell>
          <cell r="J398" t="str">
            <v/>
          </cell>
          <cell r="K398">
            <v>24</v>
          </cell>
          <cell r="L398" t="str">
            <v>6% - 3%</v>
          </cell>
          <cell r="M398" t="str">
            <v>12</v>
          </cell>
          <cell r="N398" t="str">
            <v>M</v>
          </cell>
          <cell r="O398" t="str">
            <v>0</v>
          </cell>
          <cell r="P398">
            <v>0.33</v>
          </cell>
          <cell r="Q398" t="str">
            <v>5060895746457</v>
          </cell>
          <cell r="R398" t="str">
            <v>5.85 x 5.85 x 14.55</v>
          </cell>
          <cell r="S398">
            <v>0.33600000000000002</v>
          </cell>
          <cell r="T398">
            <v>0.34799999999999998</v>
          </cell>
          <cell r="U398">
            <v>0</v>
          </cell>
          <cell r="V398" t="str">
            <v>6 x 0.33L</v>
          </cell>
          <cell r="W398" t="str">
            <v>SHRINK</v>
          </cell>
          <cell r="X398" t="str">
            <v>5060895746464</v>
          </cell>
          <cell r="Y398" t="str">
            <v>17.55 x 11.7 x 14.55</v>
          </cell>
          <cell r="Z398">
            <v>2.0129999999999999</v>
          </cell>
          <cell r="AA398">
            <v>2.0920000000000001</v>
          </cell>
          <cell r="AB398">
            <v>0</v>
          </cell>
          <cell r="AC398" t="str">
            <v>4 x 6 x 0.33L</v>
          </cell>
          <cell r="AD398" t="str">
            <v>TRAY WITHOUT SHRINK</v>
          </cell>
          <cell r="AE398" t="str">
            <v>5060895746471</v>
          </cell>
          <cell r="AF398" t="str">
            <v>35.8 x 23.7 x 14.75</v>
          </cell>
          <cell r="AG398">
            <v>8.0519999999999996</v>
          </cell>
          <cell r="AH398">
            <v>8.4309999999999992</v>
          </cell>
          <cell r="AI398">
            <v>0</v>
          </cell>
          <cell r="AJ398">
            <v>10</v>
          </cell>
          <cell r="AK398">
            <v>9</v>
          </cell>
          <cell r="AL398">
            <v>90</v>
          </cell>
          <cell r="AM398">
            <v>1200</v>
          </cell>
          <cell r="AN398">
            <v>800</v>
          </cell>
          <cell r="AO398">
            <v>1467</v>
          </cell>
          <cell r="AP398">
            <v>724.68</v>
          </cell>
          <cell r="AQ398">
            <v>783.83199999999999</v>
          </cell>
          <cell r="AR398">
            <v>1.5</v>
          </cell>
          <cell r="AS398">
            <v>0</v>
          </cell>
          <cell r="AT398" t="str">
            <v>EURO CHEP</v>
          </cell>
          <cell r="AU398" t="str">
            <v>3383260017771</v>
          </cell>
          <cell r="AV398" t="str">
            <v/>
          </cell>
          <cell r="AW398" t="str">
            <v/>
          </cell>
          <cell r="AX398" t="str">
            <v/>
          </cell>
          <cell r="AY398" t="str">
            <v/>
          </cell>
          <cell r="AZ398" t="str">
            <v/>
          </cell>
          <cell r="BA398" t="str">
            <v/>
          </cell>
          <cell r="BB398" t="str">
            <v/>
          </cell>
          <cell r="BC398" t="str">
            <v>Trianval (TRIA)</v>
          </cell>
          <cell r="BD398" t="str">
            <v/>
          </cell>
          <cell r="BE398" t="str">
            <v>BeLux</v>
          </cell>
          <cell r="BF398" t="str">
            <v/>
          </cell>
          <cell r="BG398" t="str">
            <v>PSS-19634</v>
          </cell>
          <cell r="BH398" t="str">
            <v>22021000</v>
          </cell>
          <cell r="BI398" t="str">
            <v>BE</v>
          </cell>
          <cell r="BJ398" t="str">
            <v/>
          </cell>
          <cell r="BK398" t="str">
            <v>ZD</v>
          </cell>
          <cell r="BL398" t="str">
            <v>56</v>
          </cell>
          <cell r="BM398">
            <v>1.18E-2</v>
          </cell>
        </row>
        <row r="399">
          <cell r="A399">
            <v>642610</v>
          </cell>
          <cell r="B399" t="str">
            <v>6320</v>
          </cell>
          <cell r="C399" t="str">
            <v>FUZE TEA + FOCUS PET 0.33L X24</v>
          </cell>
          <cell r="D399" t="str">
            <v>FUZE TEA + FOCUS PET 0.33L X24</v>
          </cell>
          <cell r="E399" t="str">
            <v xml:space="preserve">Fuze tea </v>
          </cell>
          <cell r="F399" t="str">
            <v>Focus</v>
          </cell>
          <cell r="G399" t="str">
            <v>PET</v>
          </cell>
          <cell r="H399" t="str">
            <v xml:space="preserve"> %</v>
          </cell>
          <cell r="I399" t="str">
            <v>24 x 0.33L</v>
          </cell>
          <cell r="J399" t="str">
            <v/>
          </cell>
          <cell r="K399">
            <v>24</v>
          </cell>
          <cell r="L399" t="str">
            <v>6% - 3%</v>
          </cell>
          <cell r="M399" t="str">
            <v>8</v>
          </cell>
          <cell r="N399" t="str">
            <v>M</v>
          </cell>
          <cell r="O399" t="str">
            <v>15</v>
          </cell>
          <cell r="P399">
            <v>0.33</v>
          </cell>
          <cell r="Q399" t="str">
            <v>54023864</v>
          </cell>
          <cell r="R399" t="str">
            <v>5.7 x 5.7 x 18.35</v>
          </cell>
          <cell r="S399">
            <v>0.33400000000000002</v>
          </cell>
          <cell r="T399">
            <v>0.35799999999999998</v>
          </cell>
          <cell r="U399">
            <v>0</v>
          </cell>
          <cell r="V399" t="str">
            <v>1 x 0.33L</v>
          </cell>
          <cell r="W399" t="str">
            <v>PET</v>
          </cell>
          <cell r="X399" t="str">
            <v>54023864</v>
          </cell>
          <cell r="Y399" t="str">
            <v>5.7 x 5.7 x 18.35</v>
          </cell>
          <cell r="Z399">
            <v>0.33400000000000002</v>
          </cell>
          <cell r="AA399">
            <v>0.35799999999999998</v>
          </cell>
          <cell r="AB399">
            <v>0</v>
          </cell>
          <cell r="AC399" t="str">
            <v>24 x 0.33L</v>
          </cell>
          <cell r="AD399" t="str">
            <v>SHRINKWRAPPED</v>
          </cell>
          <cell r="AE399" t="str">
            <v>5449000323095</v>
          </cell>
          <cell r="AF399" t="str">
            <v>34.4 x 22.9 x 18.4</v>
          </cell>
          <cell r="AG399">
            <v>8.0239999999999991</v>
          </cell>
          <cell r="AH399">
            <v>8.625</v>
          </cell>
          <cell r="AI399">
            <v>0</v>
          </cell>
          <cell r="AJ399">
            <v>15</v>
          </cell>
          <cell r="AK399">
            <v>8</v>
          </cell>
          <cell r="AL399">
            <v>120</v>
          </cell>
          <cell r="AM399">
            <v>1200</v>
          </cell>
          <cell r="AN399">
            <v>1032</v>
          </cell>
          <cell r="AO399">
            <v>1648</v>
          </cell>
          <cell r="AP399">
            <v>962.88</v>
          </cell>
          <cell r="AQ399">
            <v>1067.8489999999999</v>
          </cell>
          <cell r="AR399">
            <v>1</v>
          </cell>
          <cell r="AS399">
            <v>0</v>
          </cell>
          <cell r="AT399" t="str">
            <v>CHEP</v>
          </cell>
          <cell r="AU399" t="str">
            <v>5449000727657</v>
          </cell>
          <cell r="AV399" t="str">
            <v/>
          </cell>
          <cell r="AW399" t="str">
            <v/>
          </cell>
          <cell r="AX399" t="str">
            <v/>
          </cell>
          <cell r="AY399" t="str">
            <v/>
          </cell>
          <cell r="AZ399" t="str">
            <v/>
          </cell>
          <cell r="BA399" t="str">
            <v/>
          </cell>
          <cell r="BB399" t="str">
            <v/>
          </cell>
          <cell r="BC399" t="str">
            <v/>
          </cell>
          <cell r="BD399" t="str">
            <v/>
          </cell>
          <cell r="BE399" t="str">
            <v>BeLux</v>
          </cell>
          <cell r="BF399" t="str">
            <v>DF24289BE</v>
          </cell>
          <cell r="BG399" t="str">
            <v>PSS-16911</v>
          </cell>
          <cell r="BH399" t="str">
            <v>22021000</v>
          </cell>
          <cell r="BI399" t="str">
            <v>DE</v>
          </cell>
          <cell r="BJ399" t="str">
            <v/>
          </cell>
          <cell r="BK399" t="str">
            <v>ZD</v>
          </cell>
          <cell r="BL399" t="str">
            <v>56</v>
          </cell>
          <cell r="BM399">
            <v>2.4320000000000001E-2</v>
          </cell>
        </row>
        <row r="400">
          <cell r="A400">
            <v>642612</v>
          </cell>
          <cell r="B400" t="str">
            <v>1862</v>
          </cell>
          <cell r="C400" t="str">
            <v>MONSTER ENERGY JUICE BAD APPLE BLIK 0.50L X24</v>
          </cell>
          <cell r="D400" t="str">
            <v>MONSTER ENERGY JUICE BAD APPLE BOITE 0.50L X24</v>
          </cell>
          <cell r="E400" t="str">
            <v xml:space="preserve">Monster </v>
          </cell>
          <cell r="F400" t="str">
            <v>Juice Bad Apple</v>
          </cell>
          <cell r="G400" t="str">
            <v xml:space="preserve">CAN </v>
          </cell>
          <cell r="H400" t="str">
            <v xml:space="preserve"> %</v>
          </cell>
          <cell r="I400" t="str">
            <v>24 x 0.5L</v>
          </cell>
          <cell r="J400" t="str">
            <v/>
          </cell>
          <cell r="K400">
            <v>24</v>
          </cell>
          <cell r="L400" t="str">
            <v>6% - 3%</v>
          </cell>
          <cell r="M400" t="str">
            <v>24</v>
          </cell>
          <cell r="N400" t="str">
            <v>M</v>
          </cell>
          <cell r="O400" t="str">
            <v>0</v>
          </cell>
          <cell r="P400">
            <v>0.5</v>
          </cell>
          <cell r="Q400" t="str">
            <v>5061013945516</v>
          </cell>
          <cell r="R400" t="str">
            <v>6.65 x 6.65 x 16.8</v>
          </cell>
          <cell r="S400">
            <v>0.51600000000000001</v>
          </cell>
          <cell r="T400">
            <v>0.53200000000000003</v>
          </cell>
          <cell r="U400">
            <v>0</v>
          </cell>
          <cell r="V400" t="str">
            <v>1 x 0.5L</v>
          </cell>
          <cell r="W400" t="str">
            <v>CAN</v>
          </cell>
          <cell r="X400" t="str">
            <v>5061013945516</v>
          </cell>
          <cell r="Y400" t="str">
            <v>6.65 x 6.65 x 16.8</v>
          </cell>
          <cell r="Z400">
            <v>0.51600000000000001</v>
          </cell>
          <cell r="AA400">
            <v>0.53200000000000003</v>
          </cell>
          <cell r="AB400">
            <v>0</v>
          </cell>
          <cell r="AC400" t="str">
            <v>24 x 0.5L</v>
          </cell>
          <cell r="AD400" t="str">
            <v>TRAY WITH SHRINK</v>
          </cell>
          <cell r="AE400" t="str">
            <v>5061013945523</v>
          </cell>
          <cell r="AF400" t="str">
            <v>40.5 x 27.2 x 17.1</v>
          </cell>
          <cell r="AG400">
            <v>12.391</v>
          </cell>
          <cell r="AH400">
            <v>12.881</v>
          </cell>
          <cell r="AI400">
            <v>0</v>
          </cell>
          <cell r="AJ400">
            <v>10</v>
          </cell>
          <cell r="AK400">
            <v>8</v>
          </cell>
          <cell r="AL400">
            <v>80</v>
          </cell>
          <cell r="AM400">
            <v>1217</v>
          </cell>
          <cell r="AN400">
            <v>1000</v>
          </cell>
          <cell r="AO400">
            <v>1529</v>
          </cell>
          <cell r="AP400">
            <v>991.28</v>
          </cell>
          <cell r="AQ400">
            <v>1061.164</v>
          </cell>
          <cell r="AR400">
            <v>3</v>
          </cell>
          <cell r="AS400">
            <v>0</v>
          </cell>
          <cell r="AT400" t="str">
            <v>CHEP</v>
          </cell>
          <cell r="AU400" t="str">
            <v>5061013945530</v>
          </cell>
          <cell r="AV400" t="str">
            <v/>
          </cell>
          <cell r="AW400" t="str">
            <v/>
          </cell>
          <cell r="AX400" t="str">
            <v/>
          </cell>
          <cell r="AY400" t="str">
            <v/>
          </cell>
          <cell r="AZ400" t="str">
            <v/>
          </cell>
          <cell r="BA400" t="str">
            <v/>
          </cell>
          <cell r="BB400" t="str">
            <v/>
          </cell>
          <cell r="BC400" t="str">
            <v>DIS (HANS); Dis (MOND)</v>
          </cell>
          <cell r="BD400" t="str">
            <v/>
          </cell>
          <cell r="BE400" t="str">
            <v>BeLux</v>
          </cell>
          <cell r="BF400" t="str">
            <v/>
          </cell>
          <cell r="BG400" t="str">
            <v>PSS-03613</v>
          </cell>
          <cell r="BH400" t="str">
            <v>22021000</v>
          </cell>
          <cell r="BI400" t="str">
            <v>BE</v>
          </cell>
          <cell r="BJ400" t="str">
            <v/>
          </cell>
          <cell r="BK400" t="str">
            <v>ZD</v>
          </cell>
          <cell r="BL400" t="str">
            <v>56</v>
          </cell>
          <cell r="BM400">
            <v>1.6099999999999996E-2</v>
          </cell>
        </row>
        <row r="401">
          <cell r="A401">
            <v>642621</v>
          </cell>
          <cell r="B401" t="str">
            <v>6321</v>
          </cell>
          <cell r="C401" t="str">
            <v>FUZE TEA + RELAX PET 0.33L X24</v>
          </cell>
          <cell r="D401" t="str">
            <v>FUZE TEA + RELAX PET 0.33L X24</v>
          </cell>
          <cell r="E401" t="str">
            <v xml:space="preserve">Fuze tea </v>
          </cell>
          <cell r="F401" t="str">
            <v>Relax</v>
          </cell>
          <cell r="G401" t="str">
            <v>PET</v>
          </cell>
          <cell r="H401" t="str">
            <v xml:space="preserve"> %</v>
          </cell>
          <cell r="I401" t="str">
            <v>24 x 0.33L</v>
          </cell>
          <cell r="J401" t="str">
            <v/>
          </cell>
          <cell r="K401">
            <v>24</v>
          </cell>
          <cell r="L401" t="str">
            <v>6% - 3%</v>
          </cell>
          <cell r="M401" t="str">
            <v>8</v>
          </cell>
          <cell r="N401" t="str">
            <v>M</v>
          </cell>
          <cell r="O401" t="str">
            <v>15</v>
          </cell>
          <cell r="P401">
            <v>0.33</v>
          </cell>
          <cell r="Q401" t="str">
            <v>54023871</v>
          </cell>
          <cell r="R401" t="str">
            <v>5.7 x 5.7 x 18.35</v>
          </cell>
          <cell r="S401">
            <v>0.33400000000000002</v>
          </cell>
          <cell r="T401">
            <v>0.35799999999999998</v>
          </cell>
          <cell r="U401">
            <v>0</v>
          </cell>
          <cell r="V401" t="str">
            <v>1 x 0.33L</v>
          </cell>
          <cell r="W401" t="str">
            <v>PET</v>
          </cell>
          <cell r="X401" t="str">
            <v>54023871</v>
          </cell>
          <cell r="Y401" t="str">
            <v>5.7 x 5.7 x 18.35</v>
          </cell>
          <cell r="Z401">
            <v>0.33400000000000002</v>
          </cell>
          <cell r="AA401">
            <v>0.35799999999999998</v>
          </cell>
          <cell r="AB401">
            <v>0</v>
          </cell>
          <cell r="AC401" t="str">
            <v>24 x 0.33L</v>
          </cell>
          <cell r="AD401" t="str">
            <v>SHRINKWRAPPED</v>
          </cell>
          <cell r="AE401" t="str">
            <v>5449000323101</v>
          </cell>
          <cell r="AF401" t="str">
            <v>34.4 x 22.9 x 18.4</v>
          </cell>
          <cell r="AG401">
            <v>8.0239999999999991</v>
          </cell>
          <cell r="AH401">
            <v>8.625</v>
          </cell>
          <cell r="AI401">
            <v>0</v>
          </cell>
          <cell r="AJ401">
            <v>15</v>
          </cell>
          <cell r="AK401">
            <v>8</v>
          </cell>
          <cell r="AL401">
            <v>120</v>
          </cell>
          <cell r="AM401">
            <v>1200</v>
          </cell>
          <cell r="AN401">
            <v>1032</v>
          </cell>
          <cell r="AO401">
            <v>1648</v>
          </cell>
          <cell r="AP401">
            <v>962.88</v>
          </cell>
          <cell r="AQ401">
            <v>1067.8489999999999</v>
          </cell>
          <cell r="AR401">
            <v>1</v>
          </cell>
          <cell r="AS401">
            <v>0</v>
          </cell>
          <cell r="AT401" t="str">
            <v>CHEP</v>
          </cell>
          <cell r="AU401" t="str">
            <v>5449000727664</v>
          </cell>
          <cell r="AV401" t="str">
            <v/>
          </cell>
          <cell r="AW401" t="str">
            <v/>
          </cell>
          <cell r="AX401" t="str">
            <v/>
          </cell>
          <cell r="AY401" t="str">
            <v/>
          </cell>
          <cell r="AZ401" t="str">
            <v/>
          </cell>
          <cell r="BA401" t="str">
            <v/>
          </cell>
          <cell r="BB401" t="str">
            <v/>
          </cell>
          <cell r="BC401" t="str">
            <v/>
          </cell>
          <cell r="BD401" t="str">
            <v/>
          </cell>
          <cell r="BE401" t="str">
            <v>BeLux</v>
          </cell>
          <cell r="BF401" t="str">
            <v>DF24289BE</v>
          </cell>
          <cell r="BG401" t="str">
            <v>PSS-16911</v>
          </cell>
          <cell r="BH401" t="str">
            <v>22021000</v>
          </cell>
          <cell r="BI401" t="str">
            <v>DE</v>
          </cell>
          <cell r="BJ401" t="str">
            <v/>
          </cell>
          <cell r="BK401" t="str">
            <v>ZD</v>
          </cell>
          <cell r="BL401" t="str">
            <v>56</v>
          </cell>
          <cell r="BM401">
            <v>2.4320000000000001E-2</v>
          </cell>
        </row>
        <row r="402">
          <cell r="A402">
            <v>642633</v>
          </cell>
          <cell r="B402" t="str">
            <v>5548</v>
          </cell>
          <cell r="C402" t="str">
            <v>MINUTE MAID APPEL PET 0.33L X24 INPUT</v>
          </cell>
          <cell r="D402" t="str">
            <v>MINUTE MAID POMME PET 0.33L X24 INPUT</v>
          </cell>
          <cell r="E402" t="str">
            <v>Minute Maid</v>
          </cell>
          <cell r="F402" t="str">
            <v>Apple</v>
          </cell>
          <cell r="G402" t="str">
            <v>PET</v>
          </cell>
          <cell r="H402" t="str">
            <v xml:space="preserve"> %</v>
          </cell>
          <cell r="I402" t="str">
            <v>24 x 0.33L</v>
          </cell>
          <cell r="J402" t="str">
            <v/>
          </cell>
          <cell r="K402">
            <v>24</v>
          </cell>
          <cell r="L402" t="str">
            <v>6% - 3%</v>
          </cell>
          <cell r="M402" t="str">
            <v>9</v>
          </cell>
          <cell r="N402" t="str">
            <v>M</v>
          </cell>
          <cell r="O402" t="str">
            <v>10</v>
          </cell>
          <cell r="P402">
            <v>0.33</v>
          </cell>
          <cell r="Q402" t="str">
            <v>54493339</v>
          </cell>
          <cell r="R402" t="str">
            <v>5.7 x 5.7 x 18.35</v>
          </cell>
          <cell r="S402">
            <v>0.34399999999999997</v>
          </cell>
          <cell r="T402">
            <v>0.36799999999999999</v>
          </cell>
          <cell r="U402">
            <v>0</v>
          </cell>
          <cell r="V402" t="str">
            <v>1 x 0.33L</v>
          </cell>
          <cell r="W402" t="str">
            <v>PET</v>
          </cell>
          <cell r="X402" t="str">
            <v>54493339</v>
          </cell>
          <cell r="Y402" t="str">
            <v>5.7 x 5.7 x 18.35</v>
          </cell>
          <cell r="Z402">
            <v>0.34399999999999997</v>
          </cell>
          <cell r="AA402">
            <v>0.36799999999999999</v>
          </cell>
          <cell r="AB402">
            <v>0</v>
          </cell>
          <cell r="AC402" t="str">
            <v>24 x 0.33L</v>
          </cell>
          <cell r="AD402" t="str">
            <v>SHRINKWRAPPED</v>
          </cell>
          <cell r="AE402" t="str">
            <v>5449000323965</v>
          </cell>
          <cell r="AF402" t="str">
            <v>34.4 x 22.9 x 18.4</v>
          </cell>
          <cell r="AG402">
            <v>8.2579999999999991</v>
          </cell>
          <cell r="AH402">
            <v>8.8580000000000005</v>
          </cell>
          <cell r="AI402">
            <v>0</v>
          </cell>
          <cell r="AJ402">
            <v>15</v>
          </cell>
          <cell r="AK402">
            <v>8</v>
          </cell>
          <cell r="AL402">
            <v>120</v>
          </cell>
          <cell r="AM402">
            <v>1200</v>
          </cell>
          <cell r="AN402">
            <v>1032</v>
          </cell>
          <cell r="AO402">
            <v>1648</v>
          </cell>
          <cell r="AP402">
            <v>990.96</v>
          </cell>
          <cell r="AQ402">
            <v>1095.8579999999999</v>
          </cell>
          <cell r="AR402">
            <v>1</v>
          </cell>
          <cell r="AS402">
            <v>0</v>
          </cell>
          <cell r="AT402" t="str">
            <v>CHEP</v>
          </cell>
          <cell r="AU402" t="str">
            <v>5449000326065</v>
          </cell>
          <cell r="AV402" t="str">
            <v/>
          </cell>
          <cell r="AW402" t="str">
            <v/>
          </cell>
          <cell r="AX402" t="str">
            <v/>
          </cell>
          <cell r="AY402" t="str">
            <v/>
          </cell>
          <cell r="AZ402" t="str">
            <v/>
          </cell>
          <cell r="BA402" t="str">
            <v/>
          </cell>
          <cell r="BB402" t="str">
            <v/>
          </cell>
          <cell r="BC402" t="str">
            <v>Herrath (HERR)</v>
          </cell>
          <cell r="BD402" t="str">
            <v/>
          </cell>
          <cell r="BE402" t="str">
            <v>BeLux</v>
          </cell>
          <cell r="BF402" t="str">
            <v/>
          </cell>
          <cell r="BG402" t="str">
            <v>PSS-16911</v>
          </cell>
          <cell r="BH402" t="str">
            <v>20097199</v>
          </cell>
          <cell r="BI402" t="str">
            <v>NL</v>
          </cell>
          <cell r="BJ402" t="str">
            <v/>
          </cell>
          <cell r="BK402" t="str">
            <v>ZD</v>
          </cell>
          <cell r="BL402" t="str">
            <v>56</v>
          </cell>
          <cell r="BM402">
            <v>2.172E-2</v>
          </cell>
        </row>
        <row r="403">
          <cell r="A403">
            <v>642669</v>
          </cell>
          <cell r="B403" t="str">
            <v>3504</v>
          </cell>
          <cell r="C403" t="str">
            <v>MONSTER JUICED KHAOTIC BLIK 0.50L X24 EURO</v>
          </cell>
          <cell r="D403" t="str">
            <v>MONSTER JUICED KHAOTIC BOITE 0.50L X24 EURO</v>
          </cell>
          <cell r="E403" t="str">
            <v>Monster</v>
          </cell>
          <cell r="F403" t="str">
            <v>Juiced Khaotic</v>
          </cell>
          <cell r="G403" t="str">
            <v xml:space="preserve">CAN </v>
          </cell>
          <cell r="H403" t="str">
            <v xml:space="preserve"> %</v>
          </cell>
          <cell r="I403" t="str">
            <v>24 x 0.5L</v>
          </cell>
          <cell r="J403" t="str">
            <v/>
          </cell>
          <cell r="K403">
            <v>24</v>
          </cell>
          <cell r="L403" t="str">
            <v>6% - 3%</v>
          </cell>
          <cell r="M403" t="str">
            <v>24</v>
          </cell>
          <cell r="N403" t="str">
            <v>M</v>
          </cell>
          <cell r="O403" t="str">
            <v>0</v>
          </cell>
          <cell r="P403">
            <v>0.5</v>
          </cell>
          <cell r="Q403" t="str">
            <v>5060896622071</v>
          </cell>
          <cell r="R403" t="str">
            <v>6.65 x 6.65 x 16.8</v>
          </cell>
          <cell r="S403">
            <v>0.51700000000000002</v>
          </cell>
          <cell r="T403">
            <v>0.53300000000000003</v>
          </cell>
          <cell r="U403">
            <v>0</v>
          </cell>
          <cell r="V403" t="str">
            <v>1 x 0.5L</v>
          </cell>
          <cell r="W403" t="str">
            <v>CAN</v>
          </cell>
          <cell r="X403" t="str">
            <v>5060896622071</v>
          </cell>
          <cell r="Y403" t="str">
            <v>6.65 x 6.65 x 16.8</v>
          </cell>
          <cell r="Z403">
            <v>0.51700000000000002</v>
          </cell>
          <cell r="AA403">
            <v>0.53300000000000003</v>
          </cell>
          <cell r="AB403">
            <v>0</v>
          </cell>
          <cell r="AC403" t="str">
            <v>24 x 0.5L</v>
          </cell>
          <cell r="AD403" t="str">
            <v>TRAY WITH SHRINK</v>
          </cell>
          <cell r="AE403" t="str">
            <v>5060896622088</v>
          </cell>
          <cell r="AF403" t="str">
            <v>40.5 x 27.2 x 17.1</v>
          </cell>
          <cell r="AG403">
            <v>12.409000000000001</v>
          </cell>
          <cell r="AH403">
            <v>12.898999999999999</v>
          </cell>
          <cell r="AI403">
            <v>0</v>
          </cell>
          <cell r="AJ403">
            <v>9</v>
          </cell>
          <cell r="AK403">
            <v>6</v>
          </cell>
          <cell r="AL403">
            <v>54</v>
          </cell>
          <cell r="AM403">
            <v>1214</v>
          </cell>
          <cell r="AN403">
            <v>810</v>
          </cell>
          <cell r="AO403">
            <v>1308</v>
          </cell>
          <cell r="AP403">
            <v>670.08600000000001</v>
          </cell>
          <cell r="AQ403">
            <v>721.56500000000005</v>
          </cell>
          <cell r="AR403">
            <v>3</v>
          </cell>
          <cell r="AS403">
            <v>0</v>
          </cell>
          <cell r="AT403" t="str">
            <v>EURO CHEP</v>
          </cell>
          <cell r="AU403" t="str">
            <v>3383260017788</v>
          </cell>
          <cell r="AV403" t="str">
            <v/>
          </cell>
          <cell r="AW403" t="str">
            <v/>
          </cell>
          <cell r="AX403" t="str">
            <v/>
          </cell>
          <cell r="AY403" t="str">
            <v/>
          </cell>
          <cell r="AZ403" t="str">
            <v/>
          </cell>
          <cell r="BA403" t="str">
            <v/>
          </cell>
          <cell r="BB403" t="str">
            <v/>
          </cell>
          <cell r="BC403" t="str">
            <v>Antwerp Repack (ANTW)</v>
          </cell>
          <cell r="BD403" t="str">
            <v/>
          </cell>
          <cell r="BE403" t="str">
            <v>BeLux</v>
          </cell>
          <cell r="BF403" t="str">
            <v/>
          </cell>
          <cell r="BG403" t="str">
            <v>PSS-19612</v>
          </cell>
          <cell r="BH403" t="str">
            <v>22021000</v>
          </cell>
          <cell r="BI403" t="str">
            <v>BE</v>
          </cell>
          <cell r="BJ403" t="str">
            <v/>
          </cell>
          <cell r="BK403" t="str">
            <v>ZD</v>
          </cell>
          <cell r="BL403" t="str">
            <v>56</v>
          </cell>
          <cell r="BM403">
            <v>1.6099999999999996E-2</v>
          </cell>
        </row>
        <row r="404">
          <cell r="A404">
            <v>642670</v>
          </cell>
          <cell r="B404" t="str">
            <v>3505</v>
          </cell>
          <cell r="C404" t="str">
            <v>FUZE TEA SPARKLING BLACK TEA BLIK 0.33L 4X6 SLEEK EURO</v>
          </cell>
          <cell r="D404" t="str">
            <v>FUZE TEA SPARKLING BLACK TEA BOITE 0.33L 4X6 SLEEK EURO</v>
          </cell>
          <cell r="E404" t="str">
            <v>Fuze tea</v>
          </cell>
          <cell r="F404" t="str">
            <v>Sparkling Black tea</v>
          </cell>
          <cell r="G404" t="str">
            <v>SLEEKCAN</v>
          </cell>
          <cell r="H404" t="str">
            <v xml:space="preserve"> %</v>
          </cell>
          <cell r="I404" t="str">
            <v>4 x 6 x 0.33L</v>
          </cell>
          <cell r="J404" t="str">
            <v/>
          </cell>
          <cell r="K404">
            <v>24</v>
          </cell>
          <cell r="L404" t="str">
            <v>6% - 3%</v>
          </cell>
          <cell r="M404" t="str">
            <v>12</v>
          </cell>
          <cell r="N404" t="str">
            <v>M</v>
          </cell>
          <cell r="O404" t="str">
            <v>0</v>
          </cell>
          <cell r="P404">
            <v>0.33</v>
          </cell>
          <cell r="Q404" t="str">
            <v>5449000297549</v>
          </cell>
          <cell r="R404" t="str">
            <v>5.85 x 5.85 x 14.55</v>
          </cell>
          <cell r="S404">
            <v>0.33500000000000002</v>
          </cell>
          <cell r="T404">
            <v>0.34699999999999998</v>
          </cell>
          <cell r="U404">
            <v>0</v>
          </cell>
          <cell r="V404" t="str">
            <v>6 x 0.33L</v>
          </cell>
          <cell r="W404" t="str">
            <v>SHRINK</v>
          </cell>
          <cell r="X404" t="str">
            <v>5449000308870</v>
          </cell>
          <cell r="Y404" t="str">
            <v>17.55 x 11.7 x 14.55</v>
          </cell>
          <cell r="Z404">
            <v>2.0110000000000001</v>
          </cell>
          <cell r="AA404">
            <v>2.09</v>
          </cell>
          <cell r="AB404">
            <v>0</v>
          </cell>
          <cell r="AC404" t="str">
            <v>4 x 6 x 0.33L</v>
          </cell>
          <cell r="AD404" t="str">
            <v>TRAY WITHOUT SHRINK</v>
          </cell>
          <cell r="AE404" t="str">
            <v>5449000308887</v>
          </cell>
          <cell r="AF404" t="str">
            <v>35.8 x 23.7 x 14.75</v>
          </cell>
          <cell r="AG404">
            <v>8.0429999999999993</v>
          </cell>
          <cell r="AH404">
            <v>8.423</v>
          </cell>
          <cell r="AI404">
            <v>0</v>
          </cell>
          <cell r="AJ404">
            <v>10</v>
          </cell>
          <cell r="AK404">
            <v>9</v>
          </cell>
          <cell r="AL404">
            <v>90</v>
          </cell>
          <cell r="AM404">
            <v>1200</v>
          </cell>
          <cell r="AN404">
            <v>800</v>
          </cell>
          <cell r="AO404">
            <v>1467</v>
          </cell>
          <cell r="AP404">
            <v>723.87</v>
          </cell>
          <cell r="AQ404">
            <v>783.048</v>
          </cell>
          <cell r="AR404">
            <v>1.5</v>
          </cell>
          <cell r="AS404">
            <v>0</v>
          </cell>
          <cell r="AT404" t="str">
            <v>EURO CHEP</v>
          </cell>
          <cell r="AU404" t="str">
            <v>3383260017795</v>
          </cell>
          <cell r="AV404" t="str">
            <v/>
          </cell>
          <cell r="AW404" t="str">
            <v/>
          </cell>
          <cell r="AX404" t="str">
            <v/>
          </cell>
          <cell r="AY404" t="str">
            <v/>
          </cell>
          <cell r="AZ404" t="str">
            <v/>
          </cell>
          <cell r="BA404" t="str">
            <v/>
          </cell>
          <cell r="BB404" t="str">
            <v/>
          </cell>
          <cell r="BC404" t="str">
            <v>Antwerp Repack (ANTW)</v>
          </cell>
          <cell r="BD404" t="str">
            <v/>
          </cell>
          <cell r="BE404" t="str">
            <v>BeLux</v>
          </cell>
          <cell r="BF404" t="str">
            <v/>
          </cell>
          <cell r="BG404" t="str">
            <v>PSS-19634</v>
          </cell>
          <cell r="BH404" t="str">
            <v>22021000</v>
          </cell>
          <cell r="BI404" t="str">
            <v>BE</v>
          </cell>
          <cell r="BJ404" t="str">
            <v/>
          </cell>
          <cell r="BK404" t="str">
            <v>ZD</v>
          </cell>
          <cell r="BL404" t="str">
            <v>56</v>
          </cell>
          <cell r="BM404">
            <v>1.18E-2</v>
          </cell>
        </row>
        <row r="405">
          <cell r="A405">
            <v>642700</v>
          </cell>
          <cell r="B405" t="str">
            <v>3461</v>
          </cell>
          <cell r="C405" t="str">
            <v>INSTANT COFFEE DÉCAF BAG 500G X5</v>
          </cell>
          <cell r="D405" t="str">
            <v>INSTANT COFFEE DÉCAF BAG 500G X5</v>
          </cell>
          <cell r="E405" t="str">
            <v>Miko</v>
          </cell>
          <cell r="F405" t="str">
            <v>Instant Coffee Decaf</v>
          </cell>
          <cell r="G405" t="str">
            <v>BAG</v>
          </cell>
          <cell r="H405" t="str">
            <v xml:space="preserve"> %</v>
          </cell>
          <cell r="I405" t="str">
            <v>5 x 42.86L</v>
          </cell>
          <cell r="J405" t="str">
            <v/>
          </cell>
          <cell r="K405">
            <v>5</v>
          </cell>
          <cell r="L405" t="str">
            <v>6% - 3%</v>
          </cell>
          <cell r="M405" t="str">
            <v>24</v>
          </cell>
          <cell r="N405" t="str">
            <v>M</v>
          </cell>
          <cell r="O405" t="str">
            <v>0</v>
          </cell>
          <cell r="P405">
            <v>42.86</v>
          </cell>
          <cell r="Q405" t="str">
            <v>5410456235041</v>
          </cell>
          <cell r="R405" t="str">
            <v>13.5 x 8.5 x 30</v>
          </cell>
          <cell r="S405">
            <v>0.5</v>
          </cell>
          <cell r="T405">
            <v>0.5</v>
          </cell>
          <cell r="U405">
            <v>0</v>
          </cell>
          <cell r="V405" t="str">
            <v>1 x 42.86L</v>
          </cell>
          <cell r="W405" t="str">
            <v>PLASTIC BAG</v>
          </cell>
          <cell r="X405" t="str">
            <v>5410456235041</v>
          </cell>
          <cell r="Y405" t="str">
            <v>13.5 x 8.5 x 30</v>
          </cell>
          <cell r="Z405">
            <v>0.5</v>
          </cell>
          <cell r="AA405">
            <v>0.5</v>
          </cell>
          <cell r="AB405">
            <v>0</v>
          </cell>
          <cell r="AC405" t="str">
            <v>5 x 42.86L</v>
          </cell>
          <cell r="AD405" t="str">
            <v>CARDBOARD</v>
          </cell>
          <cell r="AE405" t="str">
            <v>15410456235048</v>
          </cell>
          <cell r="AF405" t="str">
            <v>26.5 x 22 x 21</v>
          </cell>
          <cell r="AG405">
            <v>2.5</v>
          </cell>
          <cell r="AH405">
            <v>2.7149999999999999</v>
          </cell>
          <cell r="AI405">
            <v>0</v>
          </cell>
          <cell r="AJ405">
            <v>14</v>
          </cell>
          <cell r="AK405">
            <v>8</v>
          </cell>
          <cell r="AL405">
            <v>112</v>
          </cell>
          <cell r="AM405">
            <v>1200</v>
          </cell>
          <cell r="AN405">
            <v>800</v>
          </cell>
          <cell r="AO405">
            <v>1830</v>
          </cell>
          <cell r="AP405">
            <v>280</v>
          </cell>
          <cell r="AQ405">
            <v>329.09</v>
          </cell>
          <cell r="AR405">
            <v>1</v>
          </cell>
          <cell r="AS405">
            <v>0</v>
          </cell>
          <cell r="AT405" t="str">
            <v xml:space="preserve">EURO White </v>
          </cell>
          <cell r="AU405" t="str">
            <v>n/a</v>
          </cell>
          <cell r="AV405" t="str">
            <v/>
          </cell>
          <cell r="AW405" t="str">
            <v/>
          </cell>
          <cell r="AX405" t="str">
            <v/>
          </cell>
          <cell r="AY405" t="str">
            <v/>
          </cell>
          <cell r="AZ405" t="str">
            <v/>
          </cell>
          <cell r="BA405" t="str">
            <v/>
          </cell>
          <cell r="BB405" t="str">
            <v/>
          </cell>
          <cell r="BC405" t="str">
            <v/>
          </cell>
          <cell r="BD405" t="str">
            <v/>
          </cell>
          <cell r="BE405" t="str">
            <v>BeLux</v>
          </cell>
          <cell r="BF405" t="str">
            <v/>
          </cell>
          <cell r="BG405" t="str">
            <v>PSS-21570</v>
          </cell>
          <cell r="BH405" t="str">
            <v>21011100</v>
          </cell>
          <cell r="BI405" t="str">
            <v>BE</v>
          </cell>
          <cell r="BJ405" t="str">
            <v/>
          </cell>
          <cell r="BK405" t="str">
            <v>ZD</v>
          </cell>
          <cell r="BL405" t="str">
            <v>56</v>
          </cell>
          <cell r="BM405" t="str">
            <v/>
          </cell>
        </row>
        <row r="406">
          <cell r="A406">
            <v>642701</v>
          </cell>
          <cell r="B406" t="str">
            <v>3462</v>
          </cell>
          <cell r="C406" t="str">
            <v>MIKO DECAF BEANS COFFEE BAG 1KG X1</v>
          </cell>
          <cell r="D406" t="str">
            <v>MIKO DECAF BEANS COFFEE BAG 1KG X1</v>
          </cell>
          <cell r="E406" t="str">
            <v>Miko</v>
          </cell>
          <cell r="F406" t="str">
            <v>Decaffeinated Beans Coffee</v>
          </cell>
          <cell r="G406" t="str">
            <v>BAG</v>
          </cell>
          <cell r="H406" t="str">
            <v xml:space="preserve"> %</v>
          </cell>
          <cell r="I406" t="str">
            <v>1 x 17.647L</v>
          </cell>
          <cell r="J406" t="str">
            <v/>
          </cell>
          <cell r="K406">
            <v>1</v>
          </cell>
          <cell r="L406" t="str">
            <v>6% - 3%</v>
          </cell>
          <cell r="M406" t="str">
            <v>24</v>
          </cell>
          <cell r="N406" t="str">
            <v>M</v>
          </cell>
          <cell r="O406" t="str">
            <v>0</v>
          </cell>
          <cell r="P406">
            <v>17.646999999999998</v>
          </cell>
          <cell r="Q406" t="str">
            <v>5410456010976</v>
          </cell>
          <cell r="R406" t="str">
            <v>13 x 7 x 30</v>
          </cell>
          <cell r="S406">
            <v>1</v>
          </cell>
          <cell r="T406">
            <v>1.0209999999999999</v>
          </cell>
          <cell r="U406">
            <v>0</v>
          </cell>
          <cell r="V406" t="str">
            <v>1 x 17.647L</v>
          </cell>
          <cell r="W406" t="str">
            <v>PLASTIC BAG</v>
          </cell>
          <cell r="X406" t="str">
            <v>5410456010976</v>
          </cell>
          <cell r="Y406" t="str">
            <v>13 x 7 x 30</v>
          </cell>
          <cell r="Z406">
            <v>1</v>
          </cell>
          <cell r="AA406">
            <v>1.0209999999999999</v>
          </cell>
          <cell r="AB406">
            <v>0</v>
          </cell>
          <cell r="AC406" t="str">
            <v>1 x 17.647L</v>
          </cell>
          <cell r="AD406" t="str">
            <v>CARDBOARD</v>
          </cell>
          <cell r="AE406" t="str">
            <v>5410456010976</v>
          </cell>
          <cell r="AF406" t="str">
            <v>13 x 7 x 30</v>
          </cell>
          <cell r="AG406">
            <v>1</v>
          </cell>
          <cell r="AH406">
            <v>1.0209999999999999</v>
          </cell>
          <cell r="AI406">
            <v>0</v>
          </cell>
          <cell r="AJ406">
            <v>72</v>
          </cell>
          <cell r="AK406">
            <v>5</v>
          </cell>
          <cell r="AL406">
            <v>360</v>
          </cell>
          <cell r="AM406">
            <v>1200</v>
          </cell>
          <cell r="AN406">
            <v>800</v>
          </cell>
          <cell r="AO406">
            <v>1795</v>
          </cell>
          <cell r="AP406">
            <v>360</v>
          </cell>
          <cell r="AQ406">
            <v>392.57</v>
          </cell>
          <cell r="AR406">
            <v>1</v>
          </cell>
          <cell r="AS406">
            <v>0</v>
          </cell>
          <cell r="AT406" t="str">
            <v xml:space="preserve">EURO White </v>
          </cell>
          <cell r="AU406" t="str">
            <v>n/a</v>
          </cell>
          <cell r="AV406" t="str">
            <v/>
          </cell>
          <cell r="AW406" t="str">
            <v/>
          </cell>
          <cell r="AX406" t="str">
            <v/>
          </cell>
          <cell r="AY406" t="str">
            <v/>
          </cell>
          <cell r="AZ406" t="str">
            <v/>
          </cell>
          <cell r="BA406" t="str">
            <v/>
          </cell>
          <cell r="BB406" t="str">
            <v/>
          </cell>
          <cell r="BC406" t="str">
            <v/>
          </cell>
          <cell r="BD406" t="str">
            <v/>
          </cell>
          <cell r="BE406" t="str">
            <v>BeLux</v>
          </cell>
          <cell r="BF406" t="str">
            <v/>
          </cell>
          <cell r="BG406" t="str">
            <v>PSS-21571</v>
          </cell>
          <cell r="BH406" t="str">
            <v>09012200</v>
          </cell>
          <cell r="BI406" t="str">
            <v>BE</v>
          </cell>
          <cell r="BJ406" t="str">
            <v/>
          </cell>
          <cell r="BK406" t="str">
            <v>ZD</v>
          </cell>
          <cell r="BL406" t="str">
            <v>56</v>
          </cell>
          <cell r="BM406" t="str">
            <v/>
          </cell>
        </row>
        <row r="407">
          <cell r="A407">
            <v>642702</v>
          </cell>
          <cell r="B407" t="str">
            <v>6809</v>
          </cell>
          <cell r="C407" t="str">
            <v>MONSTER ENERGY ULTRA GOLDEN PINAPLE BLIK 0.50L X24 EURO</v>
          </cell>
          <cell r="D407" t="str">
            <v>MONSTER ENERGY ULTRA GOLDEN PINAPLE BOITE 0.50L X24 EURO</v>
          </cell>
          <cell r="E407" t="str">
            <v>Monster</v>
          </cell>
          <cell r="F407" t="str">
            <v>Ultra Gold</v>
          </cell>
          <cell r="G407" t="str">
            <v xml:space="preserve">CAN </v>
          </cell>
          <cell r="H407" t="str">
            <v xml:space="preserve"> %</v>
          </cell>
          <cell r="I407" t="str">
            <v>24 x 0.5L</v>
          </cell>
          <cell r="J407" t="str">
            <v/>
          </cell>
          <cell r="K407">
            <v>24</v>
          </cell>
          <cell r="L407" t="str">
            <v>6% - 3%</v>
          </cell>
          <cell r="M407" t="str">
            <v>24</v>
          </cell>
          <cell r="N407" t="str">
            <v>M</v>
          </cell>
          <cell r="O407" t="str">
            <v>0</v>
          </cell>
          <cell r="P407">
            <v>0.5</v>
          </cell>
          <cell r="Q407" t="str">
            <v>5060896624280</v>
          </cell>
          <cell r="R407" t="str">
            <v>6.65 x 6.65 x 16.8</v>
          </cell>
          <cell r="S407">
            <v>0.502</v>
          </cell>
          <cell r="T407">
            <v>0.51800000000000002</v>
          </cell>
          <cell r="U407">
            <v>0</v>
          </cell>
          <cell r="V407" t="str">
            <v>1 x 0.5L</v>
          </cell>
          <cell r="W407" t="str">
            <v>CAN</v>
          </cell>
          <cell r="X407" t="str">
            <v>5060896624280</v>
          </cell>
          <cell r="Y407" t="str">
            <v>6.65 x 6.65 x 16.8</v>
          </cell>
          <cell r="Z407">
            <v>0.502</v>
          </cell>
          <cell r="AA407">
            <v>0.51800000000000002</v>
          </cell>
          <cell r="AB407">
            <v>0</v>
          </cell>
          <cell r="AC407" t="str">
            <v>24 x 0.5L</v>
          </cell>
          <cell r="AD407" t="str">
            <v>TRAY WITH SHRINK</v>
          </cell>
          <cell r="AE407" t="str">
            <v>5060896624907</v>
          </cell>
          <cell r="AF407" t="str">
            <v>40.5 x 27.2 x 17.1</v>
          </cell>
          <cell r="AG407">
            <v>12.057</v>
          </cell>
          <cell r="AH407">
            <v>12.548</v>
          </cell>
          <cell r="AI407">
            <v>0</v>
          </cell>
          <cell r="AJ407">
            <v>9</v>
          </cell>
          <cell r="AK407">
            <v>6</v>
          </cell>
          <cell r="AL407">
            <v>54</v>
          </cell>
          <cell r="AM407">
            <v>1214</v>
          </cell>
          <cell r="AN407">
            <v>810</v>
          </cell>
          <cell r="AO407">
            <v>1308</v>
          </cell>
          <cell r="AP407">
            <v>651.07799999999997</v>
          </cell>
          <cell r="AQ407">
            <v>702.57799999999997</v>
          </cell>
          <cell r="AR407">
            <v>3</v>
          </cell>
          <cell r="AS407">
            <v>0</v>
          </cell>
          <cell r="AT407" t="str">
            <v>EURO CHEP</v>
          </cell>
          <cell r="AU407" t="str">
            <v>3383260017825</v>
          </cell>
          <cell r="AV407" t="str">
            <v/>
          </cell>
          <cell r="AW407" t="str">
            <v/>
          </cell>
          <cell r="AX407" t="str">
            <v/>
          </cell>
          <cell r="AY407" t="str">
            <v/>
          </cell>
          <cell r="AZ407" t="str">
            <v/>
          </cell>
          <cell r="BA407" t="str">
            <v/>
          </cell>
          <cell r="BB407" t="str">
            <v/>
          </cell>
          <cell r="BC407" t="str">
            <v>Antwerp Repack (ANTW)</v>
          </cell>
          <cell r="BD407" t="str">
            <v/>
          </cell>
          <cell r="BE407" t="str">
            <v>BeLux</v>
          </cell>
          <cell r="BF407" t="str">
            <v/>
          </cell>
          <cell r="BG407" t="str">
            <v>PSS-19612</v>
          </cell>
          <cell r="BH407" t="str">
            <v>22021000</v>
          </cell>
          <cell r="BI407" t="str">
            <v>BE</v>
          </cell>
          <cell r="BJ407" t="str">
            <v/>
          </cell>
          <cell r="BK407" t="str">
            <v>ZD</v>
          </cell>
          <cell r="BL407" t="str">
            <v>56</v>
          </cell>
          <cell r="BM407">
            <v>1.6099999999999996E-2</v>
          </cell>
        </row>
        <row r="408">
          <cell r="A408">
            <v>642717</v>
          </cell>
          <cell r="B408" t="str">
            <v>5750</v>
          </cell>
          <cell r="C408" t="str">
            <v>POWERADE MOUNTAIN BLAST PET 0.50L 4X6</v>
          </cell>
          <cell r="D408" t="str">
            <v>POWERADE MOUNTAIN BLAST PET 0.50L 4X6</v>
          </cell>
          <cell r="E408" t="str">
            <v xml:space="preserve">Powerade </v>
          </cell>
          <cell r="F408" t="str">
            <v>Mountain Blast</v>
          </cell>
          <cell r="G408" t="str">
            <v>PET</v>
          </cell>
          <cell r="H408" t="str">
            <v xml:space="preserve"> %</v>
          </cell>
          <cell r="I408" t="str">
            <v>4 x 6 x 0.5L</v>
          </cell>
          <cell r="J408" t="str">
            <v/>
          </cell>
          <cell r="K408">
            <v>24</v>
          </cell>
          <cell r="L408" t="str">
            <v>6% - 3%</v>
          </cell>
          <cell r="M408" t="str">
            <v>9</v>
          </cell>
          <cell r="N408" t="str">
            <v>M</v>
          </cell>
          <cell r="O408" t="str">
            <v>7</v>
          </cell>
          <cell r="P408">
            <v>0.5</v>
          </cell>
          <cell r="Q408" t="str">
            <v>5449000324467</v>
          </cell>
          <cell r="R408" t="str">
            <v>6.58 x 6.58 x 23</v>
          </cell>
          <cell r="S408">
            <v>0.50800000000000001</v>
          </cell>
          <cell r="T408">
            <v>0.53400000000000003</v>
          </cell>
          <cell r="U408">
            <v>0</v>
          </cell>
          <cell r="V408" t="str">
            <v>6 x 0.5L</v>
          </cell>
          <cell r="W408" t="str">
            <v>SHRINK</v>
          </cell>
          <cell r="X408" t="str">
            <v>5449000324474</v>
          </cell>
          <cell r="Y408" t="str">
            <v>19.8 x 13.2 x 23.2</v>
          </cell>
          <cell r="Z408">
            <v>3.0449999999999999</v>
          </cell>
          <cell r="AA408">
            <v>3.1819999999999999</v>
          </cell>
          <cell r="AB408">
            <v>0</v>
          </cell>
          <cell r="AC408" t="str">
            <v>4 x 6 x 0.5L</v>
          </cell>
          <cell r="AD408" t="str">
            <v>SHRINKWRAP OVER SHRINKWRAP</v>
          </cell>
          <cell r="AE408" t="str">
            <v>5449000324481</v>
          </cell>
          <cell r="AF408" t="str">
            <v>39.5 x 26.3 x 23.2</v>
          </cell>
          <cell r="AG408">
            <v>12.18</v>
          </cell>
          <cell r="AH408">
            <v>12.756</v>
          </cell>
          <cell r="AI408">
            <v>0</v>
          </cell>
          <cell r="AJ408">
            <v>12</v>
          </cell>
          <cell r="AK408">
            <v>6</v>
          </cell>
          <cell r="AL408">
            <v>72</v>
          </cell>
          <cell r="AM408">
            <v>1200</v>
          </cell>
          <cell r="AN408">
            <v>1053</v>
          </cell>
          <cell r="AO408">
            <v>1556</v>
          </cell>
          <cell r="AP408">
            <v>876.96</v>
          </cell>
          <cell r="AQ408">
            <v>958.84299999999996</v>
          </cell>
          <cell r="AR408">
            <v>1</v>
          </cell>
          <cell r="AS408">
            <v>0</v>
          </cell>
          <cell r="AT408" t="str">
            <v>CHEP</v>
          </cell>
          <cell r="AU408" t="str">
            <v>5449000326324</v>
          </cell>
          <cell r="AV408" t="str">
            <v/>
          </cell>
          <cell r="AW408" t="str">
            <v/>
          </cell>
          <cell r="AX408" t="str">
            <v/>
          </cell>
          <cell r="AY408" t="str">
            <v>DON</v>
          </cell>
          <cell r="AZ408" t="str">
            <v/>
          </cell>
          <cell r="BA408" t="str">
            <v/>
          </cell>
          <cell r="BB408" t="str">
            <v/>
          </cell>
          <cell r="BC408" t="str">
            <v>Trianval (TRIA)</v>
          </cell>
          <cell r="BD408" t="str">
            <v/>
          </cell>
          <cell r="BE408" t="str">
            <v>BeLux</v>
          </cell>
          <cell r="BF408" t="str">
            <v/>
          </cell>
          <cell r="BG408" t="str">
            <v>PSS-15519</v>
          </cell>
          <cell r="BH408" t="str">
            <v>22021000</v>
          </cell>
          <cell r="BI408" t="str">
            <v>NL</v>
          </cell>
          <cell r="BJ408" t="str">
            <v/>
          </cell>
          <cell r="BK408" t="str">
            <v>ZD</v>
          </cell>
          <cell r="BL408" t="str">
            <v>56</v>
          </cell>
          <cell r="BM408">
            <v>2.2100000000000002E-2</v>
          </cell>
        </row>
        <row r="409">
          <cell r="A409">
            <v>642718</v>
          </cell>
          <cell r="B409" t="str">
            <v>5291</v>
          </cell>
          <cell r="C409" t="str">
            <v>NALU BOTANICAL ENERGIZER YUZU ROSEMARY BLIK 0.25L 4X6</v>
          </cell>
          <cell r="D409" t="str">
            <v>NALU BOTANICAL ENERGIZER YUZU ROSEMARY BOITE 0.25L 4X6</v>
          </cell>
          <cell r="E409" t="str">
            <v>Nalu</v>
          </cell>
          <cell r="F409" t="str">
            <v xml:space="preserve">Botanical Yuzu Rosemary </v>
          </cell>
          <cell r="G409" t="str">
            <v xml:space="preserve">SLIMCAN </v>
          </cell>
          <cell r="H409" t="str">
            <v xml:space="preserve"> %</v>
          </cell>
          <cell r="I409" t="str">
            <v>4 x 6 x 0.25L</v>
          </cell>
          <cell r="J409" t="str">
            <v/>
          </cell>
          <cell r="K409">
            <v>24</v>
          </cell>
          <cell r="L409" t="str">
            <v>6% - 3%</v>
          </cell>
          <cell r="M409" t="str">
            <v>24</v>
          </cell>
          <cell r="N409" t="str">
            <v>M</v>
          </cell>
          <cell r="O409" t="str">
            <v>0</v>
          </cell>
          <cell r="P409">
            <v>0.25</v>
          </cell>
          <cell r="Q409" t="str">
            <v>5061013960854</v>
          </cell>
          <cell r="R409" t="str">
            <v>5.35 x 5.35 x 13.43</v>
          </cell>
          <cell r="S409">
            <v>0.255</v>
          </cell>
          <cell r="T409">
            <v>0.26500000000000001</v>
          </cell>
          <cell r="U409">
            <v>0</v>
          </cell>
          <cell r="V409" t="str">
            <v>6 x 0.25L</v>
          </cell>
          <cell r="W409" t="str">
            <v>CARDBOARD</v>
          </cell>
          <cell r="X409" t="str">
            <v>5061013960861</v>
          </cell>
          <cell r="Y409" t="str">
            <v>15.9 x 10.6 x 13.55</v>
          </cell>
          <cell r="Z409">
            <v>1.528</v>
          </cell>
          <cell r="AA409">
            <v>1.6220000000000001</v>
          </cell>
          <cell r="AB409">
            <v>0</v>
          </cell>
          <cell r="AC409" t="str">
            <v>4 x 6 x 0.25L</v>
          </cell>
          <cell r="AD409" t="str">
            <v>TRAY OVER CARDBOARD</v>
          </cell>
          <cell r="AE409" t="str">
            <v>5061013960878</v>
          </cell>
          <cell r="AF409" t="str">
            <v>33.1 x 21.7 x 13.8</v>
          </cell>
          <cell r="AG409">
            <v>6.1109999999999998</v>
          </cell>
          <cell r="AH409">
            <v>6.5419999999999998</v>
          </cell>
          <cell r="AI409">
            <v>0</v>
          </cell>
          <cell r="AJ409">
            <v>16</v>
          </cell>
          <cell r="AK409">
            <v>10</v>
          </cell>
          <cell r="AL409">
            <v>160</v>
          </cell>
          <cell r="AM409">
            <v>1200</v>
          </cell>
          <cell r="AN409">
            <v>1000</v>
          </cell>
          <cell r="AO409">
            <v>1543</v>
          </cell>
          <cell r="AP409">
            <v>977.76</v>
          </cell>
          <cell r="AQ409">
            <v>1077.1389999999999</v>
          </cell>
          <cell r="AR409">
            <v>3</v>
          </cell>
          <cell r="AS409">
            <v>0</v>
          </cell>
          <cell r="AT409" t="str">
            <v>CHEP</v>
          </cell>
          <cell r="AU409" t="str">
            <v>5061013960885</v>
          </cell>
          <cell r="AV409" t="str">
            <v/>
          </cell>
          <cell r="AW409" t="str">
            <v>GHE</v>
          </cell>
          <cell r="AX409" t="str">
            <v/>
          </cell>
          <cell r="AY409" t="str">
            <v/>
          </cell>
          <cell r="AZ409" t="str">
            <v/>
          </cell>
          <cell r="BA409" t="str">
            <v/>
          </cell>
          <cell r="BB409" t="str">
            <v/>
          </cell>
          <cell r="BC409" t="str">
            <v/>
          </cell>
          <cell r="BD409" t="str">
            <v/>
          </cell>
          <cell r="BE409" t="str">
            <v>BeLux</v>
          </cell>
          <cell r="BF409" t="str">
            <v/>
          </cell>
          <cell r="BG409" t="str">
            <v>PSS-17429</v>
          </cell>
          <cell r="BH409" t="str">
            <v>22021000</v>
          </cell>
          <cell r="BI409" t="str">
            <v>BE</v>
          </cell>
          <cell r="BJ409" t="str">
            <v/>
          </cell>
          <cell r="BK409" t="str">
            <v>ZD</v>
          </cell>
          <cell r="BL409" t="str">
            <v>56</v>
          </cell>
          <cell r="BM409">
            <v>1.04E-2</v>
          </cell>
        </row>
        <row r="410">
          <cell r="A410">
            <v>642738</v>
          </cell>
          <cell r="B410" t="str">
            <v>9924</v>
          </cell>
          <cell r="C410" t="str">
            <v>FUZE TEA GREEN TEA MANGO CHAMOMILE BLIK 0.15L X24 SAMPLING</v>
          </cell>
          <cell r="D410" t="str">
            <v>FUZE TEA GREEN TEA MANGO CHAMOMILE BOITE 0.15L X24 SAMPLING</v>
          </cell>
          <cell r="E410" t="str">
            <v>Fuze tea</v>
          </cell>
          <cell r="F410" t="str">
            <v>Green Tea Mango Chamomile</v>
          </cell>
          <cell r="G410" t="str">
            <v xml:space="preserve">CAN </v>
          </cell>
          <cell r="H410" t="str">
            <v xml:space="preserve"> %</v>
          </cell>
          <cell r="I410" t="str">
            <v>24 x 0.15L</v>
          </cell>
          <cell r="J410" t="str">
            <v>SAMPLING</v>
          </cell>
          <cell r="K410">
            <v>24</v>
          </cell>
          <cell r="L410" t="str">
            <v>6% - 3%</v>
          </cell>
          <cell r="M410" t="str">
            <v>9</v>
          </cell>
          <cell r="N410" t="str">
            <v>M</v>
          </cell>
          <cell r="O410" t="str">
            <v>0</v>
          </cell>
          <cell r="P410">
            <v>0.15</v>
          </cell>
          <cell r="Q410" t="str">
            <v>42359142</v>
          </cell>
          <cell r="R410" t="str">
            <v>5.35 x 5.35 x 8.87</v>
          </cell>
          <cell r="S410">
            <v>0.152</v>
          </cell>
          <cell r="T410">
            <v>0.161</v>
          </cell>
          <cell r="U410">
            <v>0</v>
          </cell>
          <cell r="V410" t="str">
            <v>1 x 0.15L</v>
          </cell>
          <cell r="W410" t="str">
            <v>CAN</v>
          </cell>
          <cell r="X410" t="str">
            <v>42359142</v>
          </cell>
          <cell r="Y410" t="str">
            <v>5.35 x 5.35 x 8.87</v>
          </cell>
          <cell r="Z410">
            <v>0.152</v>
          </cell>
          <cell r="AA410">
            <v>0.161</v>
          </cell>
          <cell r="AB410">
            <v>0</v>
          </cell>
          <cell r="AC410" t="str">
            <v>24 x 0.15L</v>
          </cell>
          <cell r="AD410" t="str">
            <v>TRAY WITH SHRINK</v>
          </cell>
          <cell r="AE410" t="str">
            <v>5449000237651</v>
          </cell>
          <cell r="AF410" t="str">
            <v>32.6 x 21.9 x 9.12</v>
          </cell>
          <cell r="AG410">
            <v>3.6539999999999999</v>
          </cell>
          <cell r="AH410">
            <v>3.9359999999999999</v>
          </cell>
          <cell r="AI410">
            <v>0</v>
          </cell>
          <cell r="AJ410">
            <v>16</v>
          </cell>
          <cell r="AK410">
            <v>15</v>
          </cell>
          <cell r="AL410">
            <v>240</v>
          </cell>
          <cell r="AM410">
            <v>1200</v>
          </cell>
          <cell r="AN410">
            <v>1000</v>
          </cell>
          <cell r="AO410">
            <v>1531</v>
          </cell>
          <cell r="AP410">
            <v>876.96</v>
          </cell>
          <cell r="AQ410">
            <v>974.596</v>
          </cell>
          <cell r="AR410">
            <v>3</v>
          </cell>
          <cell r="AS410">
            <v>0</v>
          </cell>
          <cell r="AT410" t="str">
            <v>CHEP</v>
          </cell>
          <cell r="AU410" t="str">
            <v>5449000669063</v>
          </cell>
          <cell r="AV410" t="str">
            <v/>
          </cell>
          <cell r="AW410" t="str">
            <v>GHE</v>
          </cell>
          <cell r="AX410" t="str">
            <v/>
          </cell>
          <cell r="AY410" t="str">
            <v/>
          </cell>
          <cell r="AZ410" t="str">
            <v/>
          </cell>
          <cell r="BA410" t="str">
            <v/>
          </cell>
          <cell r="BB410" t="str">
            <v/>
          </cell>
          <cell r="BC410" t="str">
            <v/>
          </cell>
          <cell r="BD410" t="str">
            <v/>
          </cell>
          <cell r="BE410" t="str">
            <v>BeLux</v>
          </cell>
          <cell r="BF410" t="str">
            <v/>
          </cell>
          <cell r="BG410" t="str">
            <v>PSS-01111</v>
          </cell>
          <cell r="BH410" t="str">
            <v>22021000</v>
          </cell>
          <cell r="BI410" t="str">
            <v>BE</v>
          </cell>
          <cell r="BJ410" t="str">
            <v/>
          </cell>
          <cell r="BK410" t="str">
            <v>ZD</v>
          </cell>
          <cell r="BL410" t="str">
            <v>56</v>
          </cell>
          <cell r="BM410">
            <v>8.6400000000000001E-3</v>
          </cell>
        </row>
        <row r="411">
          <cell r="A411">
            <v>642741</v>
          </cell>
          <cell r="B411" t="str">
            <v>5753</v>
          </cell>
          <cell r="C411" t="str">
            <v>POWERADE MOUNTAIN BLAST PET 0.33L X24</v>
          </cell>
          <cell r="D411" t="str">
            <v>POWERADE MOUNTAIN BLAST PET 0.33L X24</v>
          </cell>
          <cell r="E411" t="str">
            <v xml:space="preserve">Powerade </v>
          </cell>
          <cell r="F411" t="str">
            <v>Mountain Blast</v>
          </cell>
          <cell r="G411" t="str">
            <v>PET</v>
          </cell>
          <cell r="H411" t="str">
            <v xml:space="preserve"> %</v>
          </cell>
          <cell r="I411" t="str">
            <v>24 x 0.33L</v>
          </cell>
          <cell r="J411" t="str">
            <v/>
          </cell>
          <cell r="K411">
            <v>24</v>
          </cell>
          <cell r="L411" t="str">
            <v>6% - 3%</v>
          </cell>
          <cell r="M411" t="str">
            <v>9</v>
          </cell>
          <cell r="N411" t="str">
            <v>M</v>
          </cell>
          <cell r="O411" t="str">
            <v>9</v>
          </cell>
          <cell r="P411">
            <v>0.33</v>
          </cell>
          <cell r="Q411" t="str">
            <v>5449000324504</v>
          </cell>
          <cell r="R411" t="str">
            <v>5.7 x 5.7 x 18.35</v>
          </cell>
          <cell r="S411">
            <v>0.33500000000000002</v>
          </cell>
          <cell r="T411">
            <v>0.35699999999999998</v>
          </cell>
          <cell r="U411">
            <v>0</v>
          </cell>
          <cell r="V411" t="str">
            <v>1 x 0.33L</v>
          </cell>
          <cell r="W411" t="str">
            <v>PET</v>
          </cell>
          <cell r="X411" t="str">
            <v>5449000324504</v>
          </cell>
          <cell r="Y411" t="str">
            <v>5.7 x 5.7 x 18.35</v>
          </cell>
          <cell r="Z411">
            <v>0.33500000000000002</v>
          </cell>
          <cell r="AA411">
            <v>0.35699999999999998</v>
          </cell>
          <cell r="AB411">
            <v>0</v>
          </cell>
          <cell r="AC411" t="str">
            <v>24 x 0.33L</v>
          </cell>
          <cell r="AD411" t="str">
            <v>SHRINKWRAPPED</v>
          </cell>
          <cell r="AE411" t="str">
            <v>5449000324511</v>
          </cell>
          <cell r="AF411" t="str">
            <v>34.4 x 22.9 x 18.4</v>
          </cell>
          <cell r="AG411">
            <v>8.0429999999999993</v>
          </cell>
          <cell r="AH411">
            <v>8.5909999999999993</v>
          </cell>
          <cell r="AI411">
            <v>0</v>
          </cell>
          <cell r="AJ411">
            <v>15</v>
          </cell>
          <cell r="AK411">
            <v>8</v>
          </cell>
          <cell r="AL411">
            <v>120</v>
          </cell>
          <cell r="AM411">
            <v>1200</v>
          </cell>
          <cell r="AN411">
            <v>1032</v>
          </cell>
          <cell r="AO411">
            <v>1648</v>
          </cell>
          <cell r="AP411">
            <v>965.16</v>
          </cell>
          <cell r="AQ411">
            <v>1064.5129999999999</v>
          </cell>
          <cell r="AR411">
            <v>1</v>
          </cell>
          <cell r="AS411">
            <v>0</v>
          </cell>
          <cell r="AT411" t="str">
            <v>CHEP</v>
          </cell>
          <cell r="AU411" t="str">
            <v>5449000326348</v>
          </cell>
          <cell r="AV411" t="str">
            <v/>
          </cell>
          <cell r="AW411" t="str">
            <v/>
          </cell>
          <cell r="AX411" t="str">
            <v>DUN</v>
          </cell>
          <cell r="AY411" t="str">
            <v/>
          </cell>
          <cell r="AZ411" t="str">
            <v/>
          </cell>
          <cell r="BA411" t="str">
            <v/>
          </cell>
          <cell r="BB411" t="str">
            <v/>
          </cell>
          <cell r="BC411" t="str">
            <v>Refresco Como/Spumador (SPUM)</v>
          </cell>
          <cell r="BD411" t="str">
            <v/>
          </cell>
          <cell r="BE411" t="str">
            <v>BeLux</v>
          </cell>
          <cell r="BF411" t="str">
            <v/>
          </cell>
          <cell r="BG411" t="str">
            <v>PSS-21282</v>
          </cell>
          <cell r="BH411" t="str">
            <v>22021000</v>
          </cell>
          <cell r="BI411" t="str">
            <v>FR</v>
          </cell>
          <cell r="BJ411" t="str">
            <v/>
          </cell>
          <cell r="BK411" t="str">
            <v>ZD</v>
          </cell>
          <cell r="BL411" t="str">
            <v>56</v>
          </cell>
          <cell r="BM411">
            <v>2.1999999999999999E-2</v>
          </cell>
        </row>
        <row r="412">
          <cell r="A412">
            <v>642765</v>
          </cell>
          <cell r="B412" t="str">
            <v>0000</v>
          </cell>
          <cell r="C412" t="str">
            <v>PDE COCA-COLA ZERO BLIK 0.15L X24 SAMPLING DE</v>
          </cell>
          <cell r="D412" t="str">
            <v>PDE COCA-COLA ZERO BOITE 0.15L X24 SAMPLING DE</v>
          </cell>
          <cell r="E412" t="str">
            <v>Coca-Cola Zero</v>
          </cell>
          <cell r="F412" t="str">
            <v/>
          </cell>
          <cell r="G412" t="str">
            <v xml:space="preserve">SLIMCAN </v>
          </cell>
          <cell r="H412" t="str">
            <v xml:space="preserve"> %</v>
          </cell>
          <cell r="I412" t="str">
            <v>24 x 0.15L</v>
          </cell>
          <cell r="J412" t="str">
            <v/>
          </cell>
          <cell r="K412">
            <v>24</v>
          </cell>
          <cell r="L412" t="str">
            <v>N/A</v>
          </cell>
          <cell r="M412" t="str">
            <v>6</v>
          </cell>
          <cell r="N412" t="str">
            <v>M</v>
          </cell>
          <cell r="O412" t="str">
            <v>0</v>
          </cell>
          <cell r="P412">
            <v>0.15</v>
          </cell>
          <cell r="Q412" t="str">
            <v>54007826</v>
          </cell>
          <cell r="R412" t="str">
            <v>5.35 x 5.35 x 8.87</v>
          </cell>
          <cell r="S412">
            <v>0.15</v>
          </cell>
          <cell r="T412">
            <v>0.159</v>
          </cell>
          <cell r="U412">
            <v>0</v>
          </cell>
          <cell r="V412" t="str">
            <v>1 x 0.15L</v>
          </cell>
          <cell r="W412" t="str">
            <v>CAN</v>
          </cell>
          <cell r="X412" t="str">
            <v>54007826</v>
          </cell>
          <cell r="Y412" t="str">
            <v>5.35 x 5.35 x 8.87</v>
          </cell>
          <cell r="Z412">
            <v>0.15</v>
          </cell>
          <cell r="AA412">
            <v>0.159</v>
          </cell>
          <cell r="AB412">
            <v>0</v>
          </cell>
          <cell r="AC412" t="str">
            <v>24 x 0.15L</v>
          </cell>
          <cell r="AD412" t="str">
            <v>TRAY WITH SHRINK</v>
          </cell>
          <cell r="AE412" t="str">
            <v>5000112670905</v>
          </cell>
          <cell r="AF412" t="str">
            <v>32.6 x 21.9 x 9.12</v>
          </cell>
          <cell r="AG412">
            <v>3.5920000000000001</v>
          </cell>
          <cell r="AH412">
            <v>3.8740000000000001</v>
          </cell>
          <cell r="AI412">
            <v>0</v>
          </cell>
          <cell r="AJ412">
            <v>13</v>
          </cell>
          <cell r="AK412">
            <v>12</v>
          </cell>
          <cell r="AL412">
            <v>156</v>
          </cell>
          <cell r="AM412">
            <v>1200</v>
          </cell>
          <cell r="AN412">
            <v>800</v>
          </cell>
          <cell r="AO412">
            <v>1330</v>
          </cell>
          <cell r="AP412">
            <v>560.35199999999998</v>
          </cell>
          <cell r="AQ412">
            <v>629.58600000000001</v>
          </cell>
          <cell r="AR412">
            <v>3</v>
          </cell>
          <cell r="AS412">
            <v>0</v>
          </cell>
          <cell r="AT412" t="str">
            <v xml:space="preserve">EURO One-way </v>
          </cell>
          <cell r="AU412" t="str">
            <v>5000112464115</v>
          </cell>
          <cell r="AV412" t="str">
            <v/>
          </cell>
          <cell r="AW412" t="str">
            <v>GHE</v>
          </cell>
          <cell r="AX412" t="str">
            <v/>
          </cell>
          <cell r="AY412" t="str">
            <v/>
          </cell>
          <cell r="AZ412" t="str">
            <v/>
          </cell>
          <cell r="BA412" t="str">
            <v/>
          </cell>
          <cell r="BB412" t="str">
            <v/>
          </cell>
          <cell r="BC412" t="str">
            <v/>
          </cell>
          <cell r="BD412" t="str">
            <v/>
          </cell>
          <cell r="BE412" t="str">
            <v>Germany</v>
          </cell>
          <cell r="BF412" t="str">
            <v/>
          </cell>
          <cell r="BG412" t="str">
            <v>PSS-21598</v>
          </cell>
          <cell r="BH412" t="str">
            <v>22021000</v>
          </cell>
          <cell r="BI412" t="str">
            <v>BE</v>
          </cell>
          <cell r="BJ412" t="str">
            <v/>
          </cell>
          <cell r="BK412" t="str">
            <v>ZD</v>
          </cell>
          <cell r="BL412" t="str">
            <v>56</v>
          </cell>
          <cell r="BM412" t="str">
            <v/>
          </cell>
        </row>
        <row r="413">
          <cell r="A413">
            <v>642867</v>
          </cell>
          <cell r="B413" t="str">
            <v>3261</v>
          </cell>
          <cell r="C413" t="str">
            <v>LATTIZ MILK BIB 3L</v>
          </cell>
          <cell r="D413" t="str">
            <v>LATTIZ MILK BIB 3L</v>
          </cell>
          <cell r="E413" t="str">
            <v>Lattiz Milk</v>
          </cell>
          <cell r="F413" t="str">
            <v/>
          </cell>
          <cell r="G413" t="str">
            <v>BIB</v>
          </cell>
          <cell r="H413" t="str">
            <v xml:space="preserve"> %</v>
          </cell>
          <cell r="I413" t="str">
            <v>1 x 3L</v>
          </cell>
          <cell r="J413" t="str">
            <v/>
          </cell>
          <cell r="K413">
            <v>1</v>
          </cell>
          <cell r="L413" t="str">
            <v>6% - 3%</v>
          </cell>
          <cell r="M413" t="str">
            <v>90</v>
          </cell>
          <cell r="N413" t="str">
            <v>D</v>
          </cell>
          <cell r="O413" t="str">
            <v>0</v>
          </cell>
          <cell r="P413">
            <v>3</v>
          </cell>
          <cell r="Q413" t="str">
            <v>8713300129754</v>
          </cell>
          <cell r="R413" t="str">
            <v>29.5 x 16.3 x 10</v>
          </cell>
          <cell r="S413">
            <v>3</v>
          </cell>
          <cell r="T413">
            <v>3.4209999999999998</v>
          </cell>
          <cell r="U413">
            <v>0</v>
          </cell>
          <cell r="V413" t="str">
            <v>1 x 3L</v>
          </cell>
          <cell r="W413" t="str">
            <v>BIB</v>
          </cell>
          <cell r="X413" t="str">
            <v>8713300129754</v>
          </cell>
          <cell r="Y413" t="str">
            <v>29.5 x 16.3 x 10</v>
          </cell>
          <cell r="Z413">
            <v>3</v>
          </cell>
          <cell r="AA413">
            <v>3.4209999999999998</v>
          </cell>
          <cell r="AB413">
            <v>0</v>
          </cell>
          <cell r="AC413" t="str">
            <v>1 x 3L</v>
          </cell>
          <cell r="AD413" t="str">
            <v>BIB</v>
          </cell>
          <cell r="AE413" t="str">
            <v>8713300129754</v>
          </cell>
          <cell r="AF413" t="str">
            <v>29.5 x 16.3 x 10</v>
          </cell>
          <cell r="AG413">
            <v>3</v>
          </cell>
          <cell r="AH413">
            <v>3.4209999999999998</v>
          </cell>
          <cell r="AI413">
            <v>0</v>
          </cell>
          <cell r="AJ413">
            <v>19</v>
          </cell>
          <cell r="AK413">
            <v>11</v>
          </cell>
          <cell r="AL413">
            <v>209</v>
          </cell>
          <cell r="AM413">
            <v>1200</v>
          </cell>
          <cell r="AN413">
            <v>800</v>
          </cell>
          <cell r="AO413">
            <v>1262</v>
          </cell>
          <cell r="AP413">
            <v>627</v>
          </cell>
          <cell r="AQ413">
            <v>740.33900000000006</v>
          </cell>
          <cell r="AR413">
            <v>1</v>
          </cell>
          <cell r="AS413">
            <v>0</v>
          </cell>
          <cell r="AT413" t="str">
            <v>EURO CHEP</v>
          </cell>
          <cell r="AU413" t="str">
            <v>n/a</v>
          </cell>
          <cell r="AV413" t="str">
            <v/>
          </cell>
          <cell r="AW413" t="str">
            <v/>
          </cell>
          <cell r="AX413" t="str">
            <v/>
          </cell>
          <cell r="AY413" t="str">
            <v/>
          </cell>
          <cell r="AZ413" t="str">
            <v/>
          </cell>
          <cell r="BA413" t="str">
            <v/>
          </cell>
          <cell r="BB413" t="str">
            <v/>
          </cell>
          <cell r="BC413" t="str">
            <v/>
          </cell>
          <cell r="BD413" t="str">
            <v/>
          </cell>
          <cell r="BE413" t="str">
            <v>BeLux</v>
          </cell>
          <cell r="BF413" t="str">
            <v/>
          </cell>
          <cell r="BG413" t="str">
            <v xml:space="preserve"> PSS-21699</v>
          </cell>
          <cell r="BH413" t="str">
            <v>04029910</v>
          </cell>
          <cell r="BI413" t="str">
            <v>BE</v>
          </cell>
          <cell r="BJ413" t="str">
            <v/>
          </cell>
          <cell r="BK413" t="str">
            <v>ZD</v>
          </cell>
          <cell r="BL413" t="str">
            <v>23</v>
          </cell>
          <cell r="BM413" t="str">
            <v/>
          </cell>
        </row>
        <row r="414">
          <cell r="A414">
            <v>642950</v>
          </cell>
          <cell r="B414" t="str">
            <v>5755</v>
          </cell>
          <cell r="C414" t="str">
            <v>FANTA PINEAPPLE AND GRAPEFRUIT ZERO SUGAR BLIK 0.33L 4X6 SLEEK EURO</v>
          </cell>
          <cell r="D414" t="str">
            <v>FANTA PINEAPPLE AND GRAPEFRUIT ZERO SUGAR BOITE 0.33L 4X6 SLEEK EURO</v>
          </cell>
          <cell r="E414" t="str">
            <v>Fanta</v>
          </cell>
          <cell r="F414" t="str">
            <v>Pineapple and Grapefruit Zero Sugar</v>
          </cell>
          <cell r="G414" t="str">
            <v>SLEEKCAN</v>
          </cell>
          <cell r="H414" t="str">
            <v xml:space="preserve"> %</v>
          </cell>
          <cell r="I414" t="str">
            <v>4 x 6 x 0.33L</v>
          </cell>
          <cell r="J414" t="str">
            <v/>
          </cell>
          <cell r="K414">
            <v>24</v>
          </cell>
          <cell r="L414" t="str">
            <v>6% - 3%</v>
          </cell>
          <cell r="M414" t="str">
            <v>6</v>
          </cell>
          <cell r="N414" t="str">
            <v>M</v>
          </cell>
          <cell r="O414" t="str">
            <v>0</v>
          </cell>
          <cell r="P414">
            <v>0.33</v>
          </cell>
          <cell r="Q414" t="str">
            <v>5449000319630</v>
          </cell>
          <cell r="R414" t="str">
            <v>5.85 x 5.85 x 14.55</v>
          </cell>
          <cell r="S414">
            <v>0.33</v>
          </cell>
          <cell r="T414">
            <v>0.34200000000000003</v>
          </cell>
          <cell r="U414">
            <v>0</v>
          </cell>
          <cell r="V414" t="str">
            <v>6 x 0.33L</v>
          </cell>
          <cell r="W414" t="str">
            <v>SHRINK</v>
          </cell>
          <cell r="X414" t="str">
            <v>5449000319647</v>
          </cell>
          <cell r="Y414" t="str">
            <v>17.55 x 11.7 x 14.55</v>
          </cell>
          <cell r="Z414">
            <v>1.982</v>
          </cell>
          <cell r="AA414">
            <v>2.0609999999999999</v>
          </cell>
          <cell r="AB414">
            <v>0</v>
          </cell>
          <cell r="AC414" t="str">
            <v>4 x 6 x 0.33L</v>
          </cell>
          <cell r="AD414" t="str">
            <v>TRAY WITHOUT SHRINK</v>
          </cell>
          <cell r="AE414" t="str">
            <v>5449000319654</v>
          </cell>
          <cell r="AF414" t="str">
            <v>35.8 x 23.7 x 14.75</v>
          </cell>
          <cell r="AG414">
            <v>7.9260000000000002</v>
          </cell>
          <cell r="AH414">
            <v>8.3059999999999992</v>
          </cell>
          <cell r="AI414">
            <v>0</v>
          </cell>
          <cell r="AJ414">
            <v>10</v>
          </cell>
          <cell r="AK414">
            <v>9</v>
          </cell>
          <cell r="AL414">
            <v>90</v>
          </cell>
          <cell r="AM414">
            <v>1200</v>
          </cell>
          <cell r="AN414">
            <v>800</v>
          </cell>
          <cell r="AO414">
            <v>1467</v>
          </cell>
          <cell r="AP414">
            <v>713.34</v>
          </cell>
          <cell r="AQ414">
            <v>772.84</v>
          </cell>
          <cell r="AR414">
            <v>1.5</v>
          </cell>
          <cell r="AS414">
            <v>0</v>
          </cell>
          <cell r="AT414" t="str">
            <v>EURO CHEP</v>
          </cell>
          <cell r="AU414" t="str">
            <v>3383260017948</v>
          </cell>
          <cell r="AV414" t="str">
            <v/>
          </cell>
          <cell r="AW414" t="str">
            <v/>
          </cell>
          <cell r="AX414" t="str">
            <v/>
          </cell>
          <cell r="AY414" t="str">
            <v/>
          </cell>
          <cell r="AZ414" t="str">
            <v/>
          </cell>
          <cell r="BA414" t="str">
            <v/>
          </cell>
          <cell r="BB414" t="str">
            <v/>
          </cell>
          <cell r="BC414" t="str">
            <v>Trianval (TRIA)</v>
          </cell>
          <cell r="BD414" t="str">
            <v/>
          </cell>
          <cell r="BE414" t="str">
            <v>BeLux</v>
          </cell>
          <cell r="BF414" t="str">
            <v/>
          </cell>
          <cell r="BG414" t="str">
            <v>PSS-19634</v>
          </cell>
          <cell r="BH414" t="str">
            <v>22021000</v>
          </cell>
          <cell r="BI414" t="str">
            <v>BE</v>
          </cell>
          <cell r="BJ414" t="str">
            <v/>
          </cell>
          <cell r="BK414" t="str">
            <v>ZD</v>
          </cell>
          <cell r="BL414" t="str">
            <v>56</v>
          </cell>
          <cell r="BM414">
            <v>1.18E-2</v>
          </cell>
        </row>
        <row r="415">
          <cell r="A415">
            <v>642951</v>
          </cell>
          <cell r="B415" t="str">
            <v>5754</v>
          </cell>
          <cell r="C415" t="str">
            <v>COCA-COLA ZERO NO CAFFEINE BLIK 0.33L 4X6 SLEEK EURO</v>
          </cell>
          <cell r="D415" t="str">
            <v>COCA COLA ZERO NO CAFFEINE BOITE 0.33L 4X6 SLEEK EURO</v>
          </cell>
          <cell r="E415" t="str">
            <v>Coca-Cola Zero</v>
          </cell>
          <cell r="F415" t="str">
            <v>No Caffeine</v>
          </cell>
          <cell r="G415" t="str">
            <v>SLEEKCAN</v>
          </cell>
          <cell r="H415" t="str">
            <v xml:space="preserve"> %</v>
          </cell>
          <cell r="I415" t="str">
            <v>4 x 6 x 0.33L</v>
          </cell>
          <cell r="J415" t="str">
            <v/>
          </cell>
          <cell r="K415">
            <v>24</v>
          </cell>
          <cell r="L415" t="str">
            <v>6% - 3%</v>
          </cell>
          <cell r="M415" t="str">
            <v>6</v>
          </cell>
          <cell r="N415" t="str">
            <v>M</v>
          </cell>
          <cell r="O415" t="str">
            <v>0</v>
          </cell>
          <cell r="P415">
            <v>0.33</v>
          </cell>
          <cell r="Q415" t="str">
            <v>5449000233295</v>
          </cell>
          <cell r="R415" t="str">
            <v>5.85 x 5.85 x 14.55</v>
          </cell>
          <cell r="S415">
            <v>0.32900000000000001</v>
          </cell>
          <cell r="T415">
            <v>0.34100000000000003</v>
          </cell>
          <cell r="U415">
            <v>0</v>
          </cell>
          <cell r="V415" t="str">
            <v>6 x 0.33L</v>
          </cell>
          <cell r="W415" t="str">
            <v>SHRINK</v>
          </cell>
          <cell r="X415" t="str">
            <v>5449000233721</v>
          </cell>
          <cell r="Y415" t="str">
            <v>17.55 x 11.7 x 14.55</v>
          </cell>
          <cell r="Z415">
            <v>1.976</v>
          </cell>
          <cell r="AA415">
            <v>2.0550000000000002</v>
          </cell>
          <cell r="AB415">
            <v>0</v>
          </cell>
          <cell r="AC415" t="str">
            <v>4 x 6 x 0.33L</v>
          </cell>
          <cell r="AD415" t="str">
            <v>TRAY WITHOUT SHRINK</v>
          </cell>
          <cell r="AE415" t="str">
            <v>5449000304339</v>
          </cell>
          <cell r="AF415" t="str">
            <v>35.8 x 23.7 x 14.75</v>
          </cell>
          <cell r="AG415">
            <v>7.9029999999999996</v>
          </cell>
          <cell r="AH415">
            <v>8.2829999999999995</v>
          </cell>
          <cell r="AI415">
            <v>0</v>
          </cell>
          <cell r="AJ415">
            <v>10</v>
          </cell>
          <cell r="AK415">
            <v>9</v>
          </cell>
          <cell r="AL415">
            <v>90</v>
          </cell>
          <cell r="AM415">
            <v>1200</v>
          </cell>
          <cell r="AN415">
            <v>800</v>
          </cell>
          <cell r="AO415">
            <v>1467</v>
          </cell>
          <cell r="AP415">
            <v>711.27</v>
          </cell>
          <cell r="AQ415">
            <v>770.76599999999996</v>
          </cell>
          <cell r="AR415">
            <v>1.5</v>
          </cell>
          <cell r="AS415">
            <v>0</v>
          </cell>
          <cell r="AT415" t="str">
            <v>EURO CHEP</v>
          </cell>
          <cell r="AU415" t="str">
            <v>3383260017931</v>
          </cell>
          <cell r="AV415" t="str">
            <v/>
          </cell>
          <cell r="AW415" t="str">
            <v/>
          </cell>
          <cell r="AX415" t="str">
            <v/>
          </cell>
          <cell r="AY415" t="str">
            <v/>
          </cell>
          <cell r="AZ415" t="str">
            <v/>
          </cell>
          <cell r="BA415" t="str">
            <v/>
          </cell>
          <cell r="BB415" t="str">
            <v/>
          </cell>
          <cell r="BC415" t="str">
            <v>Trianval (TRIA)</v>
          </cell>
          <cell r="BD415" t="str">
            <v/>
          </cell>
          <cell r="BE415" t="str">
            <v>BeLux</v>
          </cell>
          <cell r="BF415" t="str">
            <v/>
          </cell>
          <cell r="BG415" t="str">
            <v>PSS-19634</v>
          </cell>
          <cell r="BH415" t="str">
            <v>22021000</v>
          </cell>
          <cell r="BI415" t="str">
            <v>BE</v>
          </cell>
          <cell r="BJ415" t="str">
            <v/>
          </cell>
          <cell r="BK415" t="str">
            <v>ZD</v>
          </cell>
          <cell r="BL415" t="str">
            <v>56</v>
          </cell>
          <cell r="BM415">
            <v>1.18E-2</v>
          </cell>
        </row>
        <row r="416">
          <cell r="A416">
            <v>642954</v>
          </cell>
          <cell r="B416" t="str">
            <v>5756</v>
          </cell>
          <cell r="C416" t="str">
            <v>COCA-COLA CHERRY BLIK 0.33L 4X6 SLEEK EURO</v>
          </cell>
          <cell r="D416" t="str">
            <v>COCA-COLA CHERRY BOITE 0.33L 4X6 SLEEK EURO</v>
          </cell>
          <cell r="E416" t="str">
            <v>Coca-Cola</v>
          </cell>
          <cell r="F416" t="str">
            <v>Cherry</v>
          </cell>
          <cell r="G416" t="str">
            <v>SLEEKCAN</v>
          </cell>
          <cell r="H416" t="str">
            <v xml:space="preserve"> %</v>
          </cell>
          <cell r="I416" t="str">
            <v>4 x 6 x 0.33L</v>
          </cell>
          <cell r="J416" t="str">
            <v/>
          </cell>
          <cell r="K416">
            <v>24</v>
          </cell>
          <cell r="L416" t="str">
            <v>6% - 3%</v>
          </cell>
          <cell r="M416" t="str">
            <v>12</v>
          </cell>
          <cell r="N416" t="str">
            <v>M</v>
          </cell>
          <cell r="O416" t="str">
            <v>0</v>
          </cell>
          <cell r="P416">
            <v>0.33</v>
          </cell>
          <cell r="Q416" t="str">
            <v>5449000214843</v>
          </cell>
          <cell r="R416" t="str">
            <v>5.85 x 5.85 x 14.55</v>
          </cell>
          <cell r="S416">
            <v>0.34399999999999997</v>
          </cell>
          <cell r="T416">
            <v>0.35599999999999998</v>
          </cell>
          <cell r="U416">
            <v>0</v>
          </cell>
          <cell r="V416" t="str">
            <v>6 x 0.33L</v>
          </cell>
          <cell r="W416" t="str">
            <v>SHRINK</v>
          </cell>
          <cell r="X416" t="str">
            <v>5449000287489</v>
          </cell>
          <cell r="Y416" t="str">
            <v>17.55 x 11.7 x 14.55</v>
          </cell>
          <cell r="Z416">
            <v>2.0619999999999998</v>
          </cell>
          <cell r="AA416">
            <v>2.141</v>
          </cell>
          <cell r="AB416">
            <v>0</v>
          </cell>
          <cell r="AC416" t="str">
            <v>4 x 6 x 0.33L</v>
          </cell>
          <cell r="AD416" t="str">
            <v>TRAY WITHOUT SHRINK</v>
          </cell>
          <cell r="AE416" t="str">
            <v>5449000314925</v>
          </cell>
          <cell r="AF416" t="str">
            <v>35.8 x 23.7 x 14.75</v>
          </cell>
          <cell r="AG416">
            <v>8.2479999999999993</v>
          </cell>
          <cell r="AH416">
            <v>8.6280000000000001</v>
          </cell>
          <cell r="AI416">
            <v>0</v>
          </cell>
          <cell r="AJ416">
            <v>10</v>
          </cell>
          <cell r="AK416">
            <v>9</v>
          </cell>
          <cell r="AL416">
            <v>90</v>
          </cell>
          <cell r="AM416">
            <v>1200</v>
          </cell>
          <cell r="AN416">
            <v>800</v>
          </cell>
          <cell r="AO416">
            <v>1467</v>
          </cell>
          <cell r="AP416">
            <v>742.32</v>
          </cell>
          <cell r="AQ416">
            <v>801.80799999999999</v>
          </cell>
          <cell r="AR416">
            <v>1.5</v>
          </cell>
          <cell r="AS416">
            <v>0</v>
          </cell>
          <cell r="AT416" t="str">
            <v>EURO CHEP</v>
          </cell>
          <cell r="AU416" t="str">
            <v>3383260017955</v>
          </cell>
          <cell r="AV416" t="str">
            <v/>
          </cell>
          <cell r="AW416" t="str">
            <v/>
          </cell>
          <cell r="AX416" t="str">
            <v/>
          </cell>
          <cell r="AY416" t="str">
            <v/>
          </cell>
          <cell r="AZ416" t="str">
            <v/>
          </cell>
          <cell r="BA416" t="str">
            <v/>
          </cell>
          <cell r="BB416" t="str">
            <v/>
          </cell>
          <cell r="BC416" t="str">
            <v>Trianval (TRIA)</v>
          </cell>
          <cell r="BD416" t="str">
            <v/>
          </cell>
          <cell r="BE416" t="str">
            <v>BeLux</v>
          </cell>
          <cell r="BF416" t="str">
            <v/>
          </cell>
          <cell r="BG416" t="str">
            <v>PSS-19634</v>
          </cell>
          <cell r="BH416" t="str">
            <v>22021000</v>
          </cell>
          <cell r="BI416" t="str">
            <v>BE</v>
          </cell>
          <cell r="BJ416" t="str">
            <v/>
          </cell>
          <cell r="BK416" t="str">
            <v>ZD</v>
          </cell>
          <cell r="BL416" t="str">
            <v>56</v>
          </cell>
          <cell r="BM416">
            <v>1.18E-2</v>
          </cell>
        </row>
        <row r="417">
          <cell r="A417">
            <v>642955</v>
          </cell>
          <cell r="B417" t="str">
            <v>5757</v>
          </cell>
          <cell r="C417" t="str">
            <v>COCA-COLA ZERO LEMON BLIK 0.33L 4X6 SLEEK EURO</v>
          </cell>
          <cell r="D417" t="str">
            <v>COCA-COLA ZERO LEMON BOITE 0.33L 4X6 SLEEK EURO</v>
          </cell>
          <cell r="E417" t="str">
            <v>Coca-Cola Zero</v>
          </cell>
          <cell r="F417" t="str">
            <v>Lemon</v>
          </cell>
          <cell r="G417" t="str">
            <v>SLEEKCAN</v>
          </cell>
          <cell r="H417" t="str">
            <v xml:space="preserve"> %</v>
          </cell>
          <cell r="I417" t="str">
            <v>4 x 6 x 0.33L</v>
          </cell>
          <cell r="J417" t="str">
            <v/>
          </cell>
          <cell r="K417">
            <v>24</v>
          </cell>
          <cell r="L417" t="str">
            <v>6% - 3%</v>
          </cell>
          <cell r="M417" t="str">
            <v>6</v>
          </cell>
          <cell r="N417" t="str">
            <v>M</v>
          </cell>
          <cell r="O417" t="str">
            <v>0</v>
          </cell>
          <cell r="P417">
            <v>0.33</v>
          </cell>
          <cell r="Q417" t="str">
            <v>5449000227041</v>
          </cell>
          <cell r="R417" t="str">
            <v>5.85 x 5.85 x 14.55</v>
          </cell>
          <cell r="S417">
            <v>0.32900000000000001</v>
          </cell>
          <cell r="T417">
            <v>0.34100000000000003</v>
          </cell>
          <cell r="U417">
            <v>0</v>
          </cell>
          <cell r="V417" t="str">
            <v>6 x 0.33L</v>
          </cell>
          <cell r="W417" t="str">
            <v>SHRINK</v>
          </cell>
          <cell r="X417" t="str">
            <v>5449000227584</v>
          </cell>
          <cell r="Y417" t="str">
            <v>17.55 x 11.7 x 14.55</v>
          </cell>
          <cell r="Z417">
            <v>1.976</v>
          </cell>
          <cell r="AA417">
            <v>2.0550000000000002</v>
          </cell>
          <cell r="AB417">
            <v>0</v>
          </cell>
          <cell r="AC417" t="str">
            <v>4 x 6 x 0.33L</v>
          </cell>
          <cell r="AD417" t="str">
            <v>TRAY WITHOUT SHRINK</v>
          </cell>
          <cell r="AE417" t="str">
            <v>5449000314949</v>
          </cell>
          <cell r="AF417" t="str">
            <v>35.8 x 23.7 x 14.75</v>
          </cell>
          <cell r="AG417">
            <v>7.9020000000000001</v>
          </cell>
          <cell r="AH417">
            <v>8.282</v>
          </cell>
          <cell r="AI417">
            <v>0</v>
          </cell>
          <cell r="AJ417">
            <v>10</v>
          </cell>
          <cell r="AK417">
            <v>9</v>
          </cell>
          <cell r="AL417">
            <v>90</v>
          </cell>
          <cell r="AM417">
            <v>1200</v>
          </cell>
          <cell r="AN417">
            <v>800</v>
          </cell>
          <cell r="AO417">
            <v>1467</v>
          </cell>
          <cell r="AP417">
            <v>711.18</v>
          </cell>
          <cell r="AQ417">
            <v>770.68700000000001</v>
          </cell>
          <cell r="AR417">
            <v>1.5</v>
          </cell>
          <cell r="AS417">
            <v>0</v>
          </cell>
          <cell r="AT417" t="str">
            <v>EURO CHEP</v>
          </cell>
          <cell r="AU417" t="str">
            <v>3383260017962</v>
          </cell>
          <cell r="AV417" t="str">
            <v/>
          </cell>
          <cell r="AW417" t="str">
            <v/>
          </cell>
          <cell r="AX417" t="str">
            <v/>
          </cell>
          <cell r="AY417" t="str">
            <v/>
          </cell>
          <cell r="AZ417" t="str">
            <v/>
          </cell>
          <cell r="BA417" t="str">
            <v/>
          </cell>
          <cell r="BB417" t="str">
            <v/>
          </cell>
          <cell r="BC417" t="str">
            <v>Trianval (TRIA)</v>
          </cell>
          <cell r="BD417" t="str">
            <v/>
          </cell>
          <cell r="BE417" t="str">
            <v>BeLux</v>
          </cell>
          <cell r="BF417" t="str">
            <v/>
          </cell>
          <cell r="BG417" t="str">
            <v>PSS-19634</v>
          </cell>
          <cell r="BH417" t="str">
            <v>22021000</v>
          </cell>
          <cell r="BI417" t="str">
            <v>BE</v>
          </cell>
          <cell r="BJ417" t="str">
            <v/>
          </cell>
          <cell r="BK417" t="str">
            <v>ZD</v>
          </cell>
          <cell r="BL417" t="str">
            <v>56</v>
          </cell>
          <cell r="BM417">
            <v>1.18E-2</v>
          </cell>
        </row>
        <row r="418">
          <cell r="A418">
            <v>642956</v>
          </cell>
          <cell r="B418" t="str">
            <v>6322</v>
          </cell>
          <cell r="C418" t="str">
            <v>COSTA EXPRESS SYRUP STRAWBERRY - LIME PET 0.77L X2 FDL</v>
          </cell>
          <cell r="D418" t="str">
            <v>COSTA EXPRESS SYRUP STRAWBERRY - LIME PET 0.77L X2 FDL</v>
          </cell>
          <cell r="E418" t="str">
            <v>Costa Syrup</v>
          </cell>
          <cell r="F418" t="str">
            <v>Strawberry-Lime</v>
          </cell>
          <cell r="G418" t="str">
            <v>PET</v>
          </cell>
          <cell r="H418" t="str">
            <v xml:space="preserve"> %</v>
          </cell>
          <cell r="I418" t="str">
            <v>2 x 0.77L</v>
          </cell>
          <cell r="J418" t="str">
            <v/>
          </cell>
          <cell r="K418">
            <v>2</v>
          </cell>
          <cell r="L418" t="str">
            <v>6% - 3%</v>
          </cell>
          <cell r="M418" t="str">
            <v>12</v>
          </cell>
          <cell r="N418" t="str">
            <v>M</v>
          </cell>
          <cell r="O418" t="str">
            <v>0</v>
          </cell>
          <cell r="P418">
            <v>0.77</v>
          </cell>
          <cell r="Q418" t="str">
            <v>5022972008094</v>
          </cell>
          <cell r="R418" t="str">
            <v>40 x 12.2 x 2</v>
          </cell>
          <cell r="S418">
            <v>0.93200000000000005</v>
          </cell>
          <cell r="T418">
            <v>0.98199999999999998</v>
          </cell>
          <cell r="U418">
            <v>0</v>
          </cell>
          <cell r="V418" t="str">
            <v>1 x 0.77L</v>
          </cell>
          <cell r="W418" t="str">
            <v>PET</v>
          </cell>
          <cell r="X418" t="str">
            <v>5022972008094</v>
          </cell>
          <cell r="Y418" t="str">
            <v>40 x 12.2 x 2</v>
          </cell>
          <cell r="Z418">
            <v>0.93200000000000005</v>
          </cell>
          <cell r="AA418">
            <v>0.98199999999999998</v>
          </cell>
          <cell r="AB418">
            <v>0</v>
          </cell>
          <cell r="AC418" t="str">
            <v>2 x 0.77L</v>
          </cell>
          <cell r="AD418" t="str">
            <v>CARDBOARD</v>
          </cell>
          <cell r="AE418" t="str">
            <v>15022972008091</v>
          </cell>
          <cell r="AF418" t="str">
            <v>33 x 10 x 8.3</v>
          </cell>
          <cell r="AG418">
            <v>1.863</v>
          </cell>
          <cell r="AH418">
            <v>2.093</v>
          </cell>
          <cell r="AI418">
            <v>0</v>
          </cell>
          <cell r="AJ418">
            <v>20</v>
          </cell>
          <cell r="AK418">
            <v>10</v>
          </cell>
          <cell r="AL418">
            <v>200</v>
          </cell>
          <cell r="AM418">
            <v>1200</v>
          </cell>
          <cell r="AN418">
            <v>800</v>
          </cell>
          <cell r="AO418">
            <v>974</v>
          </cell>
          <cell r="AP418">
            <v>372.6</v>
          </cell>
          <cell r="AQ418">
            <v>455.18</v>
          </cell>
          <cell r="AR418">
            <v>1</v>
          </cell>
          <cell r="AS418">
            <v>0</v>
          </cell>
          <cell r="AT418" t="str">
            <v xml:space="preserve">EURO White </v>
          </cell>
          <cell r="AU418" t="str">
            <v>n/a</v>
          </cell>
          <cell r="AV418" t="str">
            <v/>
          </cell>
          <cell r="AW418" t="str">
            <v/>
          </cell>
          <cell r="AX418" t="str">
            <v/>
          </cell>
          <cell r="AY418" t="str">
            <v/>
          </cell>
          <cell r="AZ418" t="str">
            <v/>
          </cell>
          <cell r="BA418" t="str">
            <v/>
          </cell>
          <cell r="BB418" t="str">
            <v/>
          </cell>
          <cell r="BC418" t="str">
            <v/>
          </cell>
          <cell r="BD418" t="str">
            <v/>
          </cell>
          <cell r="BE418" t="str">
            <v>BeLux</v>
          </cell>
          <cell r="BF418" t="str">
            <v/>
          </cell>
          <cell r="BG418" t="str">
            <v>PSS-21726</v>
          </cell>
          <cell r="BH418" t="str">
            <v>21069059</v>
          </cell>
          <cell r="BI418" t="str">
            <v>GB</v>
          </cell>
          <cell r="BJ418" t="str">
            <v/>
          </cell>
          <cell r="BK418" t="str">
            <v>ZD</v>
          </cell>
          <cell r="BL418" t="str">
            <v>56</v>
          </cell>
          <cell r="BM418" t="str">
            <v/>
          </cell>
        </row>
        <row r="419">
          <cell r="A419">
            <v>642957</v>
          </cell>
          <cell r="B419" t="str">
            <v>6323</v>
          </cell>
          <cell r="C419" t="str">
            <v>COSTA MANGO PASSION SYRUP PET 0.77L X2 FDL</v>
          </cell>
          <cell r="D419" t="str">
            <v>COSTA MANGO PASSION SYRUP PET 0.77L X2 FDL</v>
          </cell>
          <cell r="E419" t="str">
            <v>Costa Syrup</v>
          </cell>
          <cell r="F419" t="str">
            <v>Mango Passion</v>
          </cell>
          <cell r="G419" t="str">
            <v>PET</v>
          </cell>
          <cell r="H419" t="str">
            <v xml:space="preserve"> %</v>
          </cell>
          <cell r="I419" t="str">
            <v>2 x 0.77L</v>
          </cell>
          <cell r="J419" t="str">
            <v/>
          </cell>
          <cell r="K419">
            <v>2</v>
          </cell>
          <cell r="L419" t="str">
            <v>6% - 3%</v>
          </cell>
          <cell r="M419" t="str">
            <v>12</v>
          </cell>
          <cell r="N419" t="str">
            <v>M</v>
          </cell>
          <cell r="O419" t="str">
            <v>0</v>
          </cell>
          <cell r="P419">
            <v>0.77</v>
          </cell>
          <cell r="Q419" t="str">
            <v>5022972008117</v>
          </cell>
          <cell r="R419" t="str">
            <v>40 x 12.2 x 2</v>
          </cell>
          <cell r="S419">
            <v>0.93200000000000005</v>
          </cell>
          <cell r="T419">
            <v>0.98199999999999998</v>
          </cell>
          <cell r="U419">
            <v>0</v>
          </cell>
          <cell r="V419" t="str">
            <v>1 x 0.77L</v>
          </cell>
          <cell r="W419" t="str">
            <v>PET</v>
          </cell>
          <cell r="X419" t="str">
            <v>5022972008117</v>
          </cell>
          <cell r="Y419" t="str">
            <v>40 x 12.2 x 2</v>
          </cell>
          <cell r="Z419">
            <v>0.93200000000000005</v>
          </cell>
          <cell r="AA419">
            <v>0.98199999999999998</v>
          </cell>
          <cell r="AB419">
            <v>0</v>
          </cell>
          <cell r="AC419" t="str">
            <v>2 x 0.77L</v>
          </cell>
          <cell r="AD419" t="str">
            <v>CARDBOARD</v>
          </cell>
          <cell r="AE419" t="str">
            <v>15022972008114</v>
          </cell>
          <cell r="AF419" t="str">
            <v>33 x 10 x 8.3</v>
          </cell>
          <cell r="AG419">
            <v>1.863</v>
          </cell>
          <cell r="AH419">
            <v>2.093</v>
          </cell>
          <cell r="AI419">
            <v>0</v>
          </cell>
          <cell r="AJ419">
            <v>20</v>
          </cell>
          <cell r="AK419">
            <v>10</v>
          </cell>
          <cell r="AL419">
            <v>200</v>
          </cell>
          <cell r="AM419">
            <v>1200</v>
          </cell>
          <cell r="AN419">
            <v>800</v>
          </cell>
          <cell r="AO419">
            <v>974</v>
          </cell>
          <cell r="AP419">
            <v>372.6</v>
          </cell>
          <cell r="AQ419">
            <v>455.18</v>
          </cell>
          <cell r="AR419">
            <v>1</v>
          </cell>
          <cell r="AS419">
            <v>0</v>
          </cell>
          <cell r="AT419" t="str">
            <v xml:space="preserve">EURO White </v>
          </cell>
          <cell r="AU419" t="str">
            <v>n/a</v>
          </cell>
          <cell r="AV419" t="str">
            <v/>
          </cell>
          <cell r="AW419" t="str">
            <v/>
          </cell>
          <cell r="AX419" t="str">
            <v/>
          </cell>
          <cell r="AY419" t="str">
            <v/>
          </cell>
          <cell r="AZ419" t="str">
            <v/>
          </cell>
          <cell r="BA419" t="str">
            <v/>
          </cell>
          <cell r="BB419" t="str">
            <v/>
          </cell>
          <cell r="BC419" t="str">
            <v/>
          </cell>
          <cell r="BD419" t="str">
            <v/>
          </cell>
          <cell r="BE419" t="str">
            <v>BeLux</v>
          </cell>
          <cell r="BF419" t="str">
            <v/>
          </cell>
          <cell r="BG419" t="str">
            <v>PSS-21726</v>
          </cell>
          <cell r="BH419" t="str">
            <v>21069059</v>
          </cell>
          <cell r="BI419" t="str">
            <v>GB</v>
          </cell>
          <cell r="BJ419" t="str">
            <v/>
          </cell>
          <cell r="BK419" t="str">
            <v>ZD</v>
          </cell>
          <cell r="BL419" t="str">
            <v>56</v>
          </cell>
          <cell r="BM419" t="str">
            <v/>
          </cell>
        </row>
        <row r="420">
          <cell r="A420">
            <v>642964</v>
          </cell>
          <cell r="B420" t="str">
            <v>9976</v>
          </cell>
          <cell r="C420" t="str">
            <v>INSTANT LEMON TEA BAG 1KG X1</v>
          </cell>
          <cell r="D420" t="str">
            <v>INSTANT LEMON TEA BAG 1KG X1</v>
          </cell>
          <cell r="E420" t="str">
            <v>Instant Lemon Tea</v>
          </cell>
          <cell r="F420" t="str">
            <v/>
          </cell>
          <cell r="G420" t="str">
            <v>BAG</v>
          </cell>
          <cell r="H420" t="str">
            <v xml:space="preserve"> %</v>
          </cell>
          <cell r="I420" t="str">
            <v>1 x 10L</v>
          </cell>
          <cell r="J420" t="str">
            <v/>
          </cell>
          <cell r="K420">
            <v>1</v>
          </cell>
          <cell r="L420" t="str">
            <v>6% - 3%</v>
          </cell>
          <cell r="M420" t="str">
            <v>18</v>
          </cell>
          <cell r="N420" t="str">
            <v>M</v>
          </cell>
          <cell r="O420" t="str">
            <v>0</v>
          </cell>
          <cell r="P420">
            <v>10</v>
          </cell>
          <cell r="Q420" t="str">
            <v>7350022390720</v>
          </cell>
          <cell r="R420" t="str">
            <v>10 x 5 x 22</v>
          </cell>
          <cell r="S420">
            <v>1</v>
          </cell>
          <cell r="T420">
            <v>1.0149999999999999</v>
          </cell>
          <cell r="U420">
            <v>0</v>
          </cell>
          <cell r="V420" t="str">
            <v>1 x 10L</v>
          </cell>
          <cell r="W420" t="str">
            <v>PLASTIC BAG</v>
          </cell>
          <cell r="X420" t="str">
            <v>7350022390720</v>
          </cell>
          <cell r="Y420" t="str">
            <v>10 x 5 x 22</v>
          </cell>
          <cell r="Z420">
            <v>1</v>
          </cell>
          <cell r="AA420">
            <v>1.0149999999999999</v>
          </cell>
          <cell r="AB420">
            <v>0</v>
          </cell>
          <cell r="AC420" t="str">
            <v>1 x 10L</v>
          </cell>
          <cell r="AD420" t="str">
            <v>CARDBOARD</v>
          </cell>
          <cell r="AE420" t="str">
            <v>7350022390720</v>
          </cell>
          <cell r="AF420" t="str">
            <v>10 x 5 x 22</v>
          </cell>
          <cell r="AG420">
            <v>1</v>
          </cell>
          <cell r="AH420">
            <v>1.0149999999999999</v>
          </cell>
          <cell r="AI420">
            <v>0</v>
          </cell>
          <cell r="AJ420">
            <v>120</v>
          </cell>
          <cell r="AK420">
            <v>6</v>
          </cell>
          <cell r="AL420">
            <v>720</v>
          </cell>
          <cell r="AM420">
            <v>1200</v>
          </cell>
          <cell r="AN420">
            <v>800</v>
          </cell>
          <cell r="AO420">
            <v>1620</v>
          </cell>
          <cell r="AP420">
            <v>720</v>
          </cell>
          <cell r="AQ420">
            <v>775.97</v>
          </cell>
          <cell r="AR420">
            <v>1</v>
          </cell>
          <cell r="AS420">
            <v>0</v>
          </cell>
          <cell r="AT420" t="str">
            <v xml:space="preserve">EURO White </v>
          </cell>
          <cell r="AU420" t="str">
            <v>n/a</v>
          </cell>
          <cell r="AV420" t="str">
            <v/>
          </cell>
          <cell r="AW420" t="str">
            <v/>
          </cell>
          <cell r="AX420" t="str">
            <v/>
          </cell>
          <cell r="AY420" t="str">
            <v/>
          </cell>
          <cell r="AZ420" t="str">
            <v/>
          </cell>
          <cell r="BA420" t="str">
            <v/>
          </cell>
          <cell r="BB420" t="str">
            <v/>
          </cell>
          <cell r="BC420" t="str">
            <v/>
          </cell>
          <cell r="BD420" t="str">
            <v/>
          </cell>
          <cell r="BE420" t="str">
            <v>BeLux</v>
          </cell>
          <cell r="BF420" t="str">
            <v/>
          </cell>
          <cell r="BG420" t="str">
            <v>PSS-21702</v>
          </cell>
          <cell r="BH420" t="str">
            <v>21012092</v>
          </cell>
          <cell r="BI420" t="str">
            <v>BE</v>
          </cell>
          <cell r="BJ420" t="str">
            <v/>
          </cell>
          <cell r="BK420" t="str">
            <v>ZD</v>
          </cell>
          <cell r="BL420" t="str">
            <v>56</v>
          </cell>
          <cell r="BM420" t="str">
            <v/>
          </cell>
        </row>
        <row r="421">
          <cell r="A421">
            <v>642965</v>
          </cell>
          <cell r="B421" t="str">
            <v>9955</v>
          </cell>
          <cell r="C421" t="str">
            <v>FINE GRAINED MILK POWDER BAG 500G X10</v>
          </cell>
          <cell r="D421" t="str">
            <v>FINE GRAINED MILK POWDER BAG 500G X10</v>
          </cell>
          <cell r="E421" t="str">
            <v>Fine Grained Milk Powder</v>
          </cell>
          <cell r="F421" t="str">
            <v/>
          </cell>
          <cell r="G421" t="str">
            <v>BAG</v>
          </cell>
          <cell r="H421" t="str">
            <v xml:space="preserve"> %</v>
          </cell>
          <cell r="I421" t="str">
            <v>10 x 0.1L</v>
          </cell>
          <cell r="J421" t="str">
            <v/>
          </cell>
          <cell r="K421">
            <v>10</v>
          </cell>
          <cell r="L421" t="str">
            <v>6% - 3%</v>
          </cell>
          <cell r="M421" t="str">
            <v>18</v>
          </cell>
          <cell r="N421" t="str">
            <v>M</v>
          </cell>
          <cell r="O421" t="str">
            <v>0</v>
          </cell>
          <cell r="P421">
            <v>0.1</v>
          </cell>
          <cell r="Q421" t="str">
            <v>7340161400022</v>
          </cell>
          <cell r="R421" t="str">
            <v>10 x 5 x 28</v>
          </cell>
          <cell r="S421">
            <v>0.5</v>
          </cell>
          <cell r="T421">
            <v>0.5</v>
          </cell>
          <cell r="U421">
            <v>0</v>
          </cell>
          <cell r="V421" t="str">
            <v>1 x 0.1L</v>
          </cell>
          <cell r="W421" t="str">
            <v>PLASTIC BAG</v>
          </cell>
          <cell r="X421" t="str">
            <v>7340161400022</v>
          </cell>
          <cell r="Y421" t="str">
            <v>10 x 5 x 28</v>
          </cell>
          <cell r="Z421">
            <v>0.5</v>
          </cell>
          <cell r="AA421">
            <v>0.5</v>
          </cell>
          <cell r="AB421">
            <v>0</v>
          </cell>
          <cell r="AC421" t="str">
            <v>10 x 0.1L</v>
          </cell>
          <cell r="AD421" t="str">
            <v>CARDBOARD</v>
          </cell>
          <cell r="AE421" t="str">
            <v>27340161400026</v>
          </cell>
          <cell r="AF421" t="str">
            <v>39.9 x 20.3 x 24.6</v>
          </cell>
          <cell r="AG421">
            <v>5</v>
          </cell>
          <cell r="AH421">
            <v>5.0999999999999996</v>
          </cell>
          <cell r="AI421">
            <v>0</v>
          </cell>
          <cell r="AJ421">
            <v>12</v>
          </cell>
          <cell r="AK421">
            <v>6</v>
          </cell>
          <cell r="AL421">
            <v>72</v>
          </cell>
          <cell r="AM421">
            <v>1200</v>
          </cell>
          <cell r="AN421">
            <v>800</v>
          </cell>
          <cell r="AO421">
            <v>1620</v>
          </cell>
          <cell r="AP421">
            <v>360</v>
          </cell>
          <cell r="AQ421">
            <v>392.4</v>
          </cell>
          <cell r="AR421">
            <v>1</v>
          </cell>
          <cell r="AS421">
            <v>0</v>
          </cell>
          <cell r="AT421" t="str">
            <v xml:space="preserve">EURO White </v>
          </cell>
          <cell r="AU421" t="str">
            <v>n/a</v>
          </cell>
          <cell r="AV421" t="str">
            <v/>
          </cell>
          <cell r="AW421" t="str">
            <v/>
          </cell>
          <cell r="AX421" t="str">
            <v/>
          </cell>
          <cell r="AY421" t="str">
            <v/>
          </cell>
          <cell r="AZ421" t="str">
            <v/>
          </cell>
          <cell r="BA421" t="str">
            <v/>
          </cell>
          <cell r="BB421" t="str">
            <v/>
          </cell>
          <cell r="BC421" t="str">
            <v/>
          </cell>
          <cell r="BD421" t="str">
            <v/>
          </cell>
          <cell r="BE421" t="str">
            <v>BeLux</v>
          </cell>
          <cell r="BF421" t="str">
            <v/>
          </cell>
          <cell r="BG421" t="str">
            <v>PSS-21700</v>
          </cell>
          <cell r="BH421" t="str">
            <v>04021011</v>
          </cell>
          <cell r="BI421" t="str">
            <v>BE</v>
          </cell>
          <cell r="BJ421" t="str">
            <v/>
          </cell>
          <cell r="BK421" t="str">
            <v>ZD</v>
          </cell>
          <cell r="BL421" t="str">
            <v>56</v>
          </cell>
          <cell r="BM421" t="str">
            <v/>
          </cell>
        </row>
        <row r="422">
          <cell r="A422">
            <v>642967</v>
          </cell>
          <cell r="B422" t="str">
            <v>6324</v>
          </cell>
          <cell r="C422" t="str">
            <v>COSTA EXPRESS SYRUP CARAMEL PET 0.77L X4 BENNETT</v>
          </cell>
          <cell r="D422" t="str">
            <v>COSTA EXPRESS SYRUP CARAMEL PET 0.77L X4 BENNETT</v>
          </cell>
          <cell r="E422" t="str">
            <v>Costa Syrup</v>
          </cell>
          <cell r="F422" t="str">
            <v xml:space="preserve">Caramel </v>
          </cell>
          <cell r="G422" t="str">
            <v>PET</v>
          </cell>
          <cell r="H422" t="str">
            <v xml:space="preserve"> %</v>
          </cell>
          <cell r="I422" t="str">
            <v>4 x 0.77L</v>
          </cell>
          <cell r="J422" t="str">
            <v/>
          </cell>
          <cell r="K422">
            <v>4</v>
          </cell>
          <cell r="L422" t="str">
            <v>6% - 3%</v>
          </cell>
          <cell r="M422" t="str">
            <v>18</v>
          </cell>
          <cell r="N422" t="str">
            <v>M</v>
          </cell>
          <cell r="O422" t="str">
            <v>0</v>
          </cell>
          <cell r="P422">
            <v>0.77</v>
          </cell>
          <cell r="Q422" t="str">
            <v>5060133972044</v>
          </cell>
          <cell r="R422" t="str">
            <v>40 x 12.2 x 2</v>
          </cell>
          <cell r="S422">
            <v>0.93500000000000005</v>
          </cell>
          <cell r="T422">
            <v>0.98499999999999999</v>
          </cell>
          <cell r="U422">
            <v>0</v>
          </cell>
          <cell r="V422" t="str">
            <v>1 x 0.77L</v>
          </cell>
          <cell r="W422" t="str">
            <v>PET</v>
          </cell>
          <cell r="X422" t="str">
            <v>5060133972044</v>
          </cell>
          <cell r="Y422" t="str">
            <v>40 x 12.2 x 2</v>
          </cell>
          <cell r="Z422">
            <v>0.93500000000000005</v>
          </cell>
          <cell r="AA422">
            <v>0.98499999999999999</v>
          </cell>
          <cell r="AB422">
            <v>0</v>
          </cell>
          <cell r="AC422" t="str">
            <v>4 x 0.77L</v>
          </cell>
          <cell r="AD422" t="str">
            <v>CARDBOARD</v>
          </cell>
          <cell r="AE422" t="str">
            <v>5060133971948</v>
          </cell>
          <cell r="AF422" t="str">
            <v>36.2 x 21.2 x 8.3</v>
          </cell>
          <cell r="AG422">
            <v>3.7389999999999999</v>
          </cell>
          <cell r="AH422">
            <v>4.149</v>
          </cell>
          <cell r="AI422">
            <v>0</v>
          </cell>
          <cell r="AJ422">
            <v>11</v>
          </cell>
          <cell r="AK422">
            <v>10</v>
          </cell>
          <cell r="AL422">
            <v>110</v>
          </cell>
          <cell r="AM422">
            <v>1200</v>
          </cell>
          <cell r="AN422">
            <v>800</v>
          </cell>
          <cell r="AO422">
            <v>974</v>
          </cell>
          <cell r="AP422">
            <v>411.29</v>
          </cell>
          <cell r="AQ422">
            <v>481.40300000000002</v>
          </cell>
          <cell r="AR422">
            <v>1</v>
          </cell>
          <cell r="AS422">
            <v>0</v>
          </cell>
          <cell r="AT422" t="str">
            <v xml:space="preserve">EURO White </v>
          </cell>
          <cell r="AU422" t="str">
            <v>n/a</v>
          </cell>
          <cell r="AV422" t="str">
            <v/>
          </cell>
          <cell r="AW422" t="str">
            <v/>
          </cell>
          <cell r="AX422" t="str">
            <v/>
          </cell>
          <cell r="AY422" t="str">
            <v/>
          </cell>
          <cell r="AZ422" t="str">
            <v/>
          </cell>
          <cell r="BA422" t="str">
            <v/>
          </cell>
          <cell r="BB422" t="str">
            <v/>
          </cell>
          <cell r="BC422" t="str">
            <v/>
          </cell>
          <cell r="BD422" t="str">
            <v/>
          </cell>
          <cell r="BE422" t="str">
            <v>BeLux</v>
          </cell>
          <cell r="BF422" t="str">
            <v/>
          </cell>
          <cell r="BG422" t="str">
            <v>PSS-19752</v>
          </cell>
          <cell r="BH422" t="str">
            <v>21069059</v>
          </cell>
          <cell r="BI422" t="str">
            <v>GB</v>
          </cell>
          <cell r="BJ422" t="str">
            <v/>
          </cell>
          <cell r="BK422" t="str">
            <v>ZD</v>
          </cell>
          <cell r="BL422" t="str">
            <v>56</v>
          </cell>
          <cell r="BM422" t="str">
            <v/>
          </cell>
        </row>
        <row r="423">
          <cell r="A423">
            <v>642968</v>
          </cell>
          <cell r="B423" t="str">
            <v>6325</v>
          </cell>
          <cell r="C423" t="str">
            <v>COSTA EXPRESS SYRUP VANILLA PET 0.77L X4 FDL</v>
          </cell>
          <cell r="D423" t="str">
            <v>COSTA EXPRESS SYRUP VANILLA PET 0.77L X4 FDL</v>
          </cell>
          <cell r="E423" t="str">
            <v>Costa Syrup</v>
          </cell>
          <cell r="F423" t="str">
            <v>Vanilla</v>
          </cell>
          <cell r="G423" t="str">
            <v>PET</v>
          </cell>
          <cell r="H423" t="str">
            <v xml:space="preserve"> %</v>
          </cell>
          <cell r="I423" t="str">
            <v>4 x 0.77L</v>
          </cell>
          <cell r="J423" t="str">
            <v/>
          </cell>
          <cell r="K423">
            <v>4</v>
          </cell>
          <cell r="L423" t="str">
            <v>6% - 3%</v>
          </cell>
          <cell r="M423" t="str">
            <v>18</v>
          </cell>
          <cell r="N423" t="str">
            <v>M</v>
          </cell>
          <cell r="O423" t="str">
            <v>0</v>
          </cell>
          <cell r="P423">
            <v>0.77</v>
          </cell>
          <cell r="Q423" t="str">
            <v>5022972008087</v>
          </cell>
          <cell r="R423" t="str">
            <v>40 x 12.2 x 2</v>
          </cell>
          <cell r="S423">
            <v>0.90900000000000003</v>
          </cell>
          <cell r="T423">
            <v>0.95899999999999996</v>
          </cell>
          <cell r="U423">
            <v>0</v>
          </cell>
          <cell r="V423" t="str">
            <v>1 x 0.77L</v>
          </cell>
          <cell r="W423" t="str">
            <v>PET</v>
          </cell>
          <cell r="X423" t="str">
            <v>5022972008087</v>
          </cell>
          <cell r="Y423" t="str">
            <v>40 x 12.2 x 2</v>
          </cell>
          <cell r="Z423">
            <v>0.90900000000000003</v>
          </cell>
          <cell r="AA423">
            <v>0.95899999999999996</v>
          </cell>
          <cell r="AB423">
            <v>0</v>
          </cell>
          <cell r="AC423" t="str">
            <v>4 x 0.77L</v>
          </cell>
          <cell r="AD423" t="str">
            <v>CARDBOARD</v>
          </cell>
          <cell r="AE423" t="str">
            <v>15022972008084</v>
          </cell>
          <cell r="AF423" t="str">
            <v>33 x 20 x 8.3</v>
          </cell>
          <cell r="AG423">
            <v>3.6339999999999999</v>
          </cell>
          <cell r="AH423">
            <v>4.0439999999999996</v>
          </cell>
          <cell r="AI423">
            <v>0</v>
          </cell>
          <cell r="AJ423">
            <v>11</v>
          </cell>
          <cell r="AK423">
            <v>10</v>
          </cell>
          <cell r="AL423">
            <v>110</v>
          </cell>
          <cell r="AM423">
            <v>1200</v>
          </cell>
          <cell r="AN423">
            <v>800</v>
          </cell>
          <cell r="AO423">
            <v>974</v>
          </cell>
          <cell r="AP423">
            <v>399.74</v>
          </cell>
          <cell r="AQ423">
            <v>469.88400000000001</v>
          </cell>
          <cell r="AR423">
            <v>1</v>
          </cell>
          <cell r="AS423">
            <v>0</v>
          </cell>
          <cell r="AT423" t="str">
            <v xml:space="preserve">EURO White </v>
          </cell>
          <cell r="AU423" t="str">
            <v>n/a</v>
          </cell>
          <cell r="AV423" t="str">
            <v/>
          </cell>
          <cell r="AW423" t="str">
            <v/>
          </cell>
          <cell r="AX423" t="str">
            <v/>
          </cell>
          <cell r="AY423" t="str">
            <v/>
          </cell>
          <cell r="AZ423" t="str">
            <v/>
          </cell>
          <cell r="BA423" t="str">
            <v/>
          </cell>
          <cell r="BB423" t="str">
            <v/>
          </cell>
          <cell r="BC423" t="str">
            <v/>
          </cell>
          <cell r="BD423" t="str">
            <v/>
          </cell>
          <cell r="BE423" t="str">
            <v>BeLux</v>
          </cell>
          <cell r="BF423" t="str">
            <v/>
          </cell>
          <cell r="BG423" t="str">
            <v>PSS-21725</v>
          </cell>
          <cell r="BH423" t="str">
            <v>21069059</v>
          </cell>
          <cell r="BI423" t="str">
            <v>GB</v>
          </cell>
          <cell r="BJ423" t="str">
            <v/>
          </cell>
          <cell r="BK423" t="str">
            <v>ZD</v>
          </cell>
          <cell r="BL423" t="str">
            <v>56</v>
          </cell>
          <cell r="BM423" t="str">
            <v/>
          </cell>
        </row>
        <row r="424">
          <cell r="A424">
            <v>642974</v>
          </cell>
          <cell r="B424" t="str">
            <v>3213</v>
          </cell>
          <cell r="C424" t="str">
            <v>COSTA HOT CHOCOLATE POWDER PODS 16G X48</v>
          </cell>
          <cell r="D424" t="str">
            <v>COSTA HOT CHOCOLATE POWDER PODS 16G X48</v>
          </cell>
          <cell r="E424" t="str">
            <v>Costa Chocolate</v>
          </cell>
          <cell r="F424" t="str">
            <v/>
          </cell>
          <cell r="G424" t="str">
            <v>POD</v>
          </cell>
          <cell r="H424" t="str">
            <v xml:space="preserve"> %</v>
          </cell>
          <cell r="I424" t="str">
            <v>48 x16G</v>
          </cell>
          <cell r="J424" t="str">
            <v/>
          </cell>
          <cell r="K424">
            <v>48</v>
          </cell>
          <cell r="L424" t="str">
            <v>6% - 3%</v>
          </cell>
          <cell r="M424" t="str">
            <v>12</v>
          </cell>
          <cell r="N424" t="str">
            <v>M</v>
          </cell>
          <cell r="O424" t="str">
            <v>0</v>
          </cell>
          <cell r="P424" t="str">
            <v>16G</v>
          </cell>
          <cell r="Q424" t="str">
            <v>0.0016</v>
          </cell>
          <cell r="R424" t="str">
            <v>0.1 x 0.1 x 0.1</v>
          </cell>
          <cell r="S424">
            <v>1.9E-2</v>
          </cell>
          <cell r="T424">
            <v>0</v>
          </cell>
          <cell r="U424">
            <v>0</v>
          </cell>
          <cell r="V424" t="str">
            <v>1 x 16G</v>
          </cell>
          <cell r="W424" t="str">
            <v>PODS</v>
          </cell>
          <cell r="X424" t="str">
            <v>n/a</v>
          </cell>
          <cell r="Y424" t="str">
            <v>0.1 x 0.1 x 0.1</v>
          </cell>
          <cell r="Z424">
            <v>1.9E-2</v>
          </cell>
          <cell r="AA424">
            <v>0</v>
          </cell>
          <cell r="AB424">
            <v>0</v>
          </cell>
          <cell r="AC424" t="str">
            <v>48 x 0.12L</v>
          </cell>
          <cell r="AD424" t="str">
            <v>CARDBOARD</v>
          </cell>
          <cell r="AE424" t="str">
            <v>5012547005450</v>
          </cell>
          <cell r="AF424" t="str">
            <v>25.6 x 17.4 x 7.8</v>
          </cell>
          <cell r="AG424">
            <v>0.93100000000000005</v>
          </cell>
          <cell r="AH424">
            <v>1.0349999999999999</v>
          </cell>
          <cell r="AI424">
            <v>0</v>
          </cell>
          <cell r="AJ424">
            <v>24.066666666666663</v>
          </cell>
          <cell r="AK424">
            <v>15</v>
          </cell>
          <cell r="AL424">
            <v>361</v>
          </cell>
          <cell r="AM424">
            <v>1200</v>
          </cell>
          <cell r="AN424">
            <v>800</v>
          </cell>
          <cell r="AO424">
            <v>1626</v>
          </cell>
          <cell r="AP424">
            <v>336.09100000000001</v>
          </cell>
          <cell r="AQ424">
            <v>398.83499999999998</v>
          </cell>
          <cell r="AR424">
            <v>1</v>
          </cell>
          <cell r="AS424">
            <v>0</v>
          </cell>
          <cell r="AT424" t="str">
            <v xml:space="preserve">EURO White </v>
          </cell>
          <cell r="AU424" t="str">
            <v>n/a</v>
          </cell>
          <cell r="AV424" t="str">
            <v/>
          </cell>
          <cell r="AW424" t="str">
            <v/>
          </cell>
          <cell r="AX424" t="str">
            <v/>
          </cell>
          <cell r="AY424" t="str">
            <v/>
          </cell>
          <cell r="AZ424" t="str">
            <v/>
          </cell>
          <cell r="BA424" t="str">
            <v/>
          </cell>
          <cell r="BB424" t="str">
            <v/>
          </cell>
          <cell r="BC424" t="str">
            <v/>
          </cell>
          <cell r="BD424" t="str">
            <v/>
          </cell>
          <cell r="BE424" t="str">
            <v>BeLux</v>
          </cell>
          <cell r="BF424" t="str">
            <v/>
          </cell>
          <cell r="BG424" t="str">
            <v>PSS-21713</v>
          </cell>
          <cell r="BH424" t="str">
            <v>18069070</v>
          </cell>
          <cell r="BI424" t="str">
            <v>PL</v>
          </cell>
          <cell r="BJ424" t="str">
            <v/>
          </cell>
          <cell r="BK424" t="str">
            <v>ZD</v>
          </cell>
          <cell r="BL424" t="str">
            <v>56</v>
          </cell>
          <cell r="BM424" t="str">
            <v/>
          </cell>
        </row>
        <row r="425">
          <cell r="A425">
            <v>642976</v>
          </cell>
          <cell r="B425" t="str">
            <v>3355</v>
          </cell>
          <cell r="C425" t="str">
            <v>COSTA DECAF BLEND MEDIUM ROAST PODS 8.5G X48</v>
          </cell>
          <cell r="D425" t="str">
            <v>COSTA DECAF BLEND MEDIUM ROAST PODS  8.5G X48</v>
          </cell>
          <cell r="E425" t="str">
            <v>Costa Decaf Blend</v>
          </cell>
          <cell r="F425" t="str">
            <v/>
          </cell>
          <cell r="G425" t="str">
            <v>POD</v>
          </cell>
          <cell r="H425" t="str">
            <v xml:space="preserve"> %</v>
          </cell>
          <cell r="I425" t="str">
            <v>48 x 8.5G</v>
          </cell>
          <cell r="J425" t="str">
            <v/>
          </cell>
          <cell r="K425">
            <v>48</v>
          </cell>
          <cell r="L425" t="str">
            <v>6% - 3%</v>
          </cell>
          <cell r="M425" t="str">
            <v>24</v>
          </cell>
          <cell r="N425" t="str">
            <v>M</v>
          </cell>
          <cell r="O425" t="str">
            <v>0</v>
          </cell>
          <cell r="P425" t="str">
            <v>8.5G</v>
          </cell>
          <cell r="Q425" t="str">
            <v>0.0085</v>
          </cell>
          <cell r="R425" t="str">
            <v>0.1 x 0.1 x 0.1</v>
          </cell>
          <cell r="S425">
            <v>1.9E-2</v>
          </cell>
          <cell r="T425">
            <v>0</v>
          </cell>
          <cell r="U425">
            <v>0</v>
          </cell>
          <cell r="V425" t="str">
            <v>1 x 8.5G</v>
          </cell>
          <cell r="W425" t="str">
            <v>PODS</v>
          </cell>
          <cell r="X425" t="str">
            <v>n/a</v>
          </cell>
          <cell r="Y425" t="str">
            <v>0.1 x 0.1 x 0.1</v>
          </cell>
          <cell r="Z425">
            <v>1.9E-2</v>
          </cell>
          <cell r="AA425">
            <v>0</v>
          </cell>
          <cell r="AB425">
            <v>0</v>
          </cell>
          <cell r="AC425" t="str">
            <v>48 x 0.12L</v>
          </cell>
          <cell r="AD425" t="str">
            <v>CARDBOARD</v>
          </cell>
          <cell r="AE425" t="str">
            <v>5012547004095</v>
          </cell>
          <cell r="AF425" t="str">
            <v>25.6 x 17.4 x 7.8</v>
          </cell>
          <cell r="AG425">
            <v>0.93100000000000005</v>
          </cell>
          <cell r="AH425">
            <v>1.0349999999999999</v>
          </cell>
          <cell r="AI425">
            <v>0</v>
          </cell>
          <cell r="AJ425">
            <v>24.066666666666663</v>
          </cell>
          <cell r="AK425">
            <v>15</v>
          </cell>
          <cell r="AL425">
            <v>361</v>
          </cell>
          <cell r="AM425">
            <v>1200</v>
          </cell>
          <cell r="AN425">
            <v>800</v>
          </cell>
          <cell r="AO425">
            <v>1626</v>
          </cell>
          <cell r="AP425">
            <v>336.09100000000001</v>
          </cell>
          <cell r="AQ425">
            <v>398.83499999999998</v>
          </cell>
          <cell r="AR425">
            <v>1</v>
          </cell>
          <cell r="AS425">
            <v>0</v>
          </cell>
          <cell r="AT425" t="str">
            <v xml:space="preserve">EURO White </v>
          </cell>
          <cell r="AU425" t="str">
            <v>n/a</v>
          </cell>
          <cell r="AV425" t="str">
            <v/>
          </cell>
          <cell r="AW425" t="str">
            <v/>
          </cell>
          <cell r="AX425" t="str">
            <v/>
          </cell>
          <cell r="AY425" t="str">
            <v/>
          </cell>
          <cell r="AZ425" t="str">
            <v/>
          </cell>
          <cell r="BA425" t="str">
            <v/>
          </cell>
          <cell r="BB425" t="str">
            <v/>
          </cell>
          <cell r="BC425" t="str">
            <v/>
          </cell>
          <cell r="BD425" t="str">
            <v/>
          </cell>
          <cell r="BE425" t="str">
            <v>BeLux</v>
          </cell>
          <cell r="BF425" t="str">
            <v/>
          </cell>
          <cell r="BG425" t="str">
            <v>PSS-21713</v>
          </cell>
          <cell r="BH425" t="str">
            <v>09012100</v>
          </cell>
          <cell r="BI425" t="str">
            <v>PL</v>
          </cell>
          <cell r="BJ425" t="str">
            <v/>
          </cell>
          <cell r="BK425" t="str">
            <v>ZD</v>
          </cell>
          <cell r="BL425" t="str">
            <v>56</v>
          </cell>
          <cell r="BM425" t="str">
            <v/>
          </cell>
        </row>
        <row r="426">
          <cell r="A426">
            <v>642995</v>
          </cell>
          <cell r="B426" t="str">
            <v>9977</v>
          </cell>
          <cell r="C426" t="str">
            <v>INSTANT COCOA BAG 1KG X1</v>
          </cell>
          <cell r="D426" t="str">
            <v>INSTANT COCOA BAG 1KG X1</v>
          </cell>
          <cell r="E426" t="str">
            <v>Instant Cocoa</v>
          </cell>
          <cell r="F426" t="str">
            <v/>
          </cell>
          <cell r="G426" t="str">
            <v>BAG</v>
          </cell>
          <cell r="H426" t="str">
            <v xml:space="preserve"> %</v>
          </cell>
          <cell r="I426" t="str">
            <v>1 x 7.9997L</v>
          </cell>
          <cell r="J426" t="str">
            <v/>
          </cell>
          <cell r="K426">
            <v>1</v>
          </cell>
          <cell r="L426" t="str">
            <v>6% - 3%</v>
          </cell>
          <cell r="M426" t="str">
            <v>18</v>
          </cell>
          <cell r="N426" t="str">
            <v>M</v>
          </cell>
          <cell r="O426" t="str">
            <v>0</v>
          </cell>
          <cell r="P426">
            <v>7.9996999999999998</v>
          </cell>
          <cell r="Q426" t="str">
            <v>7340161402002</v>
          </cell>
          <cell r="R426" t="str">
            <v>10 x 5 x 28</v>
          </cell>
          <cell r="S426">
            <v>1</v>
          </cell>
          <cell r="T426">
            <v>1.012</v>
          </cell>
          <cell r="U426">
            <v>0</v>
          </cell>
          <cell r="V426" t="str">
            <v>1 x 7.9997L</v>
          </cell>
          <cell r="W426" t="str">
            <v>PLASTIC BAG</v>
          </cell>
          <cell r="X426" t="str">
            <v>7340161402002</v>
          </cell>
          <cell r="Y426" t="str">
            <v>10 x 5 x 28</v>
          </cell>
          <cell r="Z426">
            <v>1</v>
          </cell>
          <cell r="AA426">
            <v>1.012</v>
          </cell>
          <cell r="AB426">
            <v>0</v>
          </cell>
          <cell r="AC426" t="str">
            <v>1 x 7.9997L</v>
          </cell>
          <cell r="AD426" t="str">
            <v>CARDBOARD</v>
          </cell>
          <cell r="AE426" t="str">
            <v>7340161402002</v>
          </cell>
          <cell r="AF426" t="str">
            <v>10 x 5 x 28</v>
          </cell>
          <cell r="AG426">
            <v>1</v>
          </cell>
          <cell r="AH426">
            <v>1.012</v>
          </cell>
          <cell r="AI426">
            <v>0</v>
          </cell>
          <cell r="AJ426">
            <v>120</v>
          </cell>
          <cell r="AK426">
            <v>6</v>
          </cell>
          <cell r="AL426">
            <v>720</v>
          </cell>
          <cell r="AM426">
            <v>1200</v>
          </cell>
          <cell r="AN426">
            <v>800</v>
          </cell>
          <cell r="AO426">
            <v>1620</v>
          </cell>
          <cell r="AP426">
            <v>720</v>
          </cell>
          <cell r="AQ426">
            <v>773.81</v>
          </cell>
          <cell r="AR426">
            <v>1</v>
          </cell>
          <cell r="AS426">
            <v>0</v>
          </cell>
          <cell r="AT426" t="str">
            <v xml:space="preserve">EURO White </v>
          </cell>
          <cell r="AU426" t="str">
            <v>n/a</v>
          </cell>
          <cell r="AV426" t="str">
            <v/>
          </cell>
          <cell r="AW426" t="str">
            <v/>
          </cell>
          <cell r="AX426" t="str">
            <v/>
          </cell>
          <cell r="AY426" t="str">
            <v/>
          </cell>
          <cell r="AZ426" t="str">
            <v/>
          </cell>
          <cell r="BA426" t="str">
            <v/>
          </cell>
          <cell r="BB426" t="str">
            <v/>
          </cell>
          <cell r="BC426" t="str">
            <v/>
          </cell>
          <cell r="BD426" t="str">
            <v/>
          </cell>
          <cell r="BE426" t="str">
            <v>BeLux</v>
          </cell>
          <cell r="BF426" t="str">
            <v/>
          </cell>
          <cell r="BG426" t="str">
            <v>PSS-21701</v>
          </cell>
          <cell r="BH426" t="str">
            <v>18069070</v>
          </cell>
          <cell r="BI426" t="str">
            <v>BE</v>
          </cell>
          <cell r="BJ426" t="str">
            <v/>
          </cell>
          <cell r="BK426" t="str">
            <v>ZD</v>
          </cell>
          <cell r="BL426" t="str">
            <v>56</v>
          </cell>
          <cell r="BM426" t="str">
            <v/>
          </cell>
        </row>
        <row r="427">
          <cell r="A427">
            <v>643006</v>
          </cell>
          <cell r="B427" t="str">
            <v>6326</v>
          </cell>
          <cell r="C427" t="str">
            <v>COSTA EXPRESS SUGAR SYRUP PET 0.77L X2 FDL</v>
          </cell>
          <cell r="D427" t="str">
            <v>COSTA EXPRESS SUGAR SYRUP PET 0.77L X2 FDL</v>
          </cell>
          <cell r="E427" t="str">
            <v>Costa Syrup</v>
          </cell>
          <cell r="F427" t="str">
            <v>Express Sugar</v>
          </cell>
          <cell r="G427" t="str">
            <v>PET</v>
          </cell>
          <cell r="H427" t="str">
            <v xml:space="preserve"> %</v>
          </cell>
          <cell r="I427" t="str">
            <v>2 x 0.77L</v>
          </cell>
          <cell r="J427" t="str">
            <v/>
          </cell>
          <cell r="K427">
            <v>2</v>
          </cell>
          <cell r="L427" t="str">
            <v>6% - 3%</v>
          </cell>
          <cell r="M427" t="str">
            <v>18</v>
          </cell>
          <cell r="N427" t="str">
            <v>M</v>
          </cell>
          <cell r="O427" t="str">
            <v>0</v>
          </cell>
          <cell r="P427">
            <v>0.77</v>
          </cell>
          <cell r="Q427" t="str">
            <v>5022972008100</v>
          </cell>
          <cell r="R427" t="str">
            <v>40 x 12.2 x 2</v>
          </cell>
          <cell r="S427">
            <v>0.93200000000000005</v>
          </cell>
          <cell r="T427">
            <v>0.98199999999999998</v>
          </cell>
          <cell r="U427">
            <v>0</v>
          </cell>
          <cell r="V427" t="str">
            <v>1 x 0.77L</v>
          </cell>
          <cell r="W427" t="str">
            <v>PET</v>
          </cell>
          <cell r="X427" t="str">
            <v>5022972008100</v>
          </cell>
          <cell r="Y427" t="str">
            <v>40 x 12.2 x 2</v>
          </cell>
          <cell r="Z427">
            <v>0.93200000000000005</v>
          </cell>
          <cell r="AA427">
            <v>0.98199999999999998</v>
          </cell>
          <cell r="AB427">
            <v>0</v>
          </cell>
          <cell r="AC427" t="str">
            <v>2 x 0.77L</v>
          </cell>
          <cell r="AD427" t="str">
            <v>CARDBOARD</v>
          </cell>
          <cell r="AE427" t="str">
            <v>15022972008107</v>
          </cell>
          <cell r="AF427" t="str">
            <v>33 x 10 x 8.3</v>
          </cell>
          <cell r="AG427">
            <v>1.863</v>
          </cell>
          <cell r="AH427">
            <v>2.093</v>
          </cell>
          <cell r="AI427">
            <v>0</v>
          </cell>
          <cell r="AJ427">
            <v>20</v>
          </cell>
          <cell r="AK427">
            <v>10</v>
          </cell>
          <cell r="AL427">
            <v>200</v>
          </cell>
          <cell r="AM427">
            <v>1200</v>
          </cell>
          <cell r="AN427">
            <v>800</v>
          </cell>
          <cell r="AO427">
            <v>974</v>
          </cell>
          <cell r="AP427">
            <v>372.6</v>
          </cell>
          <cell r="AQ427">
            <v>455.18</v>
          </cell>
          <cell r="AR427">
            <v>1</v>
          </cell>
          <cell r="AS427">
            <v>0</v>
          </cell>
          <cell r="AT427" t="str">
            <v xml:space="preserve">EURO White </v>
          </cell>
          <cell r="AU427" t="str">
            <v>n/a</v>
          </cell>
          <cell r="AV427" t="str">
            <v/>
          </cell>
          <cell r="AW427" t="str">
            <v/>
          </cell>
          <cell r="AX427" t="str">
            <v/>
          </cell>
          <cell r="AY427" t="str">
            <v/>
          </cell>
          <cell r="AZ427" t="str">
            <v/>
          </cell>
          <cell r="BA427" t="str">
            <v/>
          </cell>
          <cell r="BB427" t="str">
            <v/>
          </cell>
          <cell r="BC427" t="str">
            <v/>
          </cell>
          <cell r="BD427" t="str">
            <v/>
          </cell>
          <cell r="BE427" t="str">
            <v>BeLux</v>
          </cell>
          <cell r="BF427" t="str">
            <v/>
          </cell>
          <cell r="BG427" t="str">
            <v>PSS-19751</v>
          </cell>
          <cell r="BH427" t="str">
            <v>21069059</v>
          </cell>
          <cell r="BI427" t="str">
            <v>GB</v>
          </cell>
          <cell r="BJ427" t="str">
            <v/>
          </cell>
          <cell r="BK427" t="str">
            <v>ZD</v>
          </cell>
          <cell r="BL427" t="str">
            <v>56</v>
          </cell>
          <cell r="BM427" t="str">
            <v/>
          </cell>
        </row>
        <row r="428">
          <cell r="A428">
            <v>643018</v>
          </cell>
          <cell r="B428" t="str">
            <v>6327</v>
          </cell>
          <cell r="C428" t="str">
            <v>COSTA EXPRESS SYRUP STRAWBERRY - VANILLA PET 0.77L X2 BENNETT</v>
          </cell>
          <cell r="D428" t="str">
            <v>COSTA EXPRESS SYRUP STRAWBERRY - VANILLA PET 0.77L X2 BENNETT</v>
          </cell>
          <cell r="E428" t="str">
            <v>Costa Syrup</v>
          </cell>
          <cell r="F428" t="str">
            <v>Strawberry-Vanilla</v>
          </cell>
          <cell r="G428" t="str">
            <v>PET</v>
          </cell>
          <cell r="H428" t="str">
            <v xml:space="preserve"> %</v>
          </cell>
          <cell r="I428" t="str">
            <v>2 x 0.77L</v>
          </cell>
          <cell r="J428" t="str">
            <v/>
          </cell>
          <cell r="K428">
            <v>2</v>
          </cell>
          <cell r="L428" t="str">
            <v>6% - 3%</v>
          </cell>
          <cell r="M428" t="str">
            <v>18</v>
          </cell>
          <cell r="N428" t="str">
            <v>M</v>
          </cell>
          <cell r="O428" t="str">
            <v>0</v>
          </cell>
          <cell r="P428">
            <v>0.77</v>
          </cell>
          <cell r="Q428" t="str">
            <v>5060133972075</v>
          </cell>
          <cell r="R428" t="str">
            <v>40 x 12.2 x 2</v>
          </cell>
          <cell r="S428">
            <v>0.93200000000000005</v>
          </cell>
          <cell r="T428">
            <v>0.98199999999999998</v>
          </cell>
          <cell r="U428">
            <v>0</v>
          </cell>
          <cell r="V428" t="str">
            <v>1 x 0.77L</v>
          </cell>
          <cell r="W428" t="str">
            <v>PET</v>
          </cell>
          <cell r="X428" t="str">
            <v>5060133972075</v>
          </cell>
          <cell r="Y428" t="str">
            <v>40 x 12.2 x 2</v>
          </cell>
          <cell r="Z428">
            <v>0.93200000000000005</v>
          </cell>
          <cell r="AA428">
            <v>0.98199999999999998</v>
          </cell>
          <cell r="AB428">
            <v>0</v>
          </cell>
          <cell r="AC428" t="str">
            <v>2 x 0.77L</v>
          </cell>
          <cell r="AD428" t="str">
            <v>CARDBOARD</v>
          </cell>
          <cell r="AE428" t="str">
            <v>5060133971979</v>
          </cell>
          <cell r="AF428" t="str">
            <v>36.2 x 11.2 x 8.3</v>
          </cell>
          <cell r="AG428">
            <v>1.863</v>
          </cell>
          <cell r="AH428">
            <v>2.093</v>
          </cell>
          <cell r="AI428">
            <v>0</v>
          </cell>
          <cell r="AJ428">
            <v>20</v>
          </cell>
          <cell r="AK428">
            <v>10</v>
          </cell>
          <cell r="AL428">
            <v>200</v>
          </cell>
          <cell r="AM428">
            <v>1200</v>
          </cell>
          <cell r="AN428">
            <v>800</v>
          </cell>
          <cell r="AO428">
            <v>974</v>
          </cell>
          <cell r="AP428">
            <v>372.6</v>
          </cell>
          <cell r="AQ428">
            <v>443.68</v>
          </cell>
          <cell r="AR428">
            <v>1</v>
          </cell>
          <cell r="AS428">
            <v>0</v>
          </cell>
          <cell r="AT428" t="str">
            <v xml:space="preserve">EURO White </v>
          </cell>
          <cell r="AU428" t="str">
            <v>n/a</v>
          </cell>
          <cell r="AV428" t="str">
            <v/>
          </cell>
          <cell r="AW428" t="str">
            <v/>
          </cell>
          <cell r="AX428" t="str">
            <v/>
          </cell>
          <cell r="AY428" t="str">
            <v/>
          </cell>
          <cell r="AZ428" t="str">
            <v/>
          </cell>
          <cell r="BA428" t="str">
            <v/>
          </cell>
          <cell r="BB428" t="str">
            <v/>
          </cell>
          <cell r="BC428" t="str">
            <v/>
          </cell>
          <cell r="BD428" t="str">
            <v/>
          </cell>
          <cell r="BE428" t="str">
            <v>BeLux</v>
          </cell>
          <cell r="BF428" t="str">
            <v/>
          </cell>
          <cell r="BG428" t="str">
            <v>PSS-19751</v>
          </cell>
          <cell r="BH428" t="str">
            <v>21069059</v>
          </cell>
          <cell r="BI428" t="str">
            <v>GB</v>
          </cell>
          <cell r="BJ428" t="str">
            <v/>
          </cell>
          <cell r="BK428" t="str">
            <v>ZD</v>
          </cell>
          <cell r="BL428" t="str">
            <v>56</v>
          </cell>
          <cell r="BM428" t="str">
            <v/>
          </cell>
        </row>
        <row r="429">
          <cell r="A429">
            <v>643019</v>
          </cell>
          <cell r="B429" t="str">
            <v>6328</v>
          </cell>
          <cell r="C429" t="str">
            <v>COSTA EXPRESS SYRUP HAZELNUT PET 0.77L X2 BENNETT</v>
          </cell>
          <cell r="D429" t="str">
            <v>COSTA EXPRESS SYRUP HAZELNUT PET 0.77L X2 BENNETT</v>
          </cell>
          <cell r="E429" t="str">
            <v>Costa Syrup</v>
          </cell>
          <cell r="F429" t="str">
            <v>Hazelnut</v>
          </cell>
          <cell r="G429" t="str">
            <v>PET</v>
          </cell>
          <cell r="H429" t="str">
            <v xml:space="preserve"> %</v>
          </cell>
          <cell r="I429" t="str">
            <v>2 x 0.77L</v>
          </cell>
          <cell r="J429" t="str">
            <v/>
          </cell>
          <cell r="K429">
            <v>2</v>
          </cell>
          <cell r="L429" t="str">
            <v>6% - 3%</v>
          </cell>
          <cell r="M429" t="str">
            <v>18</v>
          </cell>
          <cell r="N429" t="str">
            <v>M</v>
          </cell>
          <cell r="O429" t="str">
            <v>0</v>
          </cell>
          <cell r="P429">
            <v>0.77</v>
          </cell>
          <cell r="Q429" t="str">
            <v>5060133972051</v>
          </cell>
          <cell r="R429" t="str">
            <v>40 x 12.2 x 2</v>
          </cell>
          <cell r="S429">
            <v>0.92400000000000004</v>
          </cell>
          <cell r="T429">
            <v>0.97399999999999998</v>
          </cell>
          <cell r="U429">
            <v>0</v>
          </cell>
          <cell r="V429" t="str">
            <v>1 x 0.77L</v>
          </cell>
          <cell r="W429" t="str">
            <v>PET</v>
          </cell>
          <cell r="X429" t="str">
            <v>5060133972051</v>
          </cell>
          <cell r="Y429" t="str">
            <v>40 x 12.2 x 2</v>
          </cell>
          <cell r="Z429">
            <v>0.92400000000000004</v>
          </cell>
          <cell r="AA429">
            <v>0.97399999999999998</v>
          </cell>
          <cell r="AB429">
            <v>0</v>
          </cell>
          <cell r="AC429" t="str">
            <v>2 x 0.77L</v>
          </cell>
          <cell r="AD429" t="str">
            <v>CARDBOARD</v>
          </cell>
          <cell r="AE429" t="str">
            <v>5060133971955</v>
          </cell>
          <cell r="AF429" t="str">
            <v>36.2 x 11.2 x 8.3</v>
          </cell>
          <cell r="AG429">
            <v>1.8480000000000001</v>
          </cell>
          <cell r="AH429">
            <v>2.0779999999999998</v>
          </cell>
          <cell r="AI429">
            <v>0</v>
          </cell>
          <cell r="AJ429">
            <v>20</v>
          </cell>
          <cell r="AK429">
            <v>10</v>
          </cell>
          <cell r="AL429">
            <v>200</v>
          </cell>
          <cell r="AM429">
            <v>1200</v>
          </cell>
          <cell r="AN429">
            <v>800</v>
          </cell>
          <cell r="AO429">
            <v>974</v>
          </cell>
          <cell r="AP429">
            <v>369.6</v>
          </cell>
          <cell r="AQ429">
            <v>440.6</v>
          </cell>
          <cell r="AR429">
            <v>1</v>
          </cell>
          <cell r="AS429">
            <v>0</v>
          </cell>
          <cell r="AT429" t="str">
            <v xml:space="preserve">EURO White </v>
          </cell>
          <cell r="AU429" t="str">
            <v>n/a</v>
          </cell>
          <cell r="AV429" t="str">
            <v/>
          </cell>
          <cell r="AW429" t="str">
            <v/>
          </cell>
          <cell r="AX429" t="str">
            <v/>
          </cell>
          <cell r="AY429" t="str">
            <v/>
          </cell>
          <cell r="AZ429" t="str">
            <v/>
          </cell>
          <cell r="BA429" t="str">
            <v/>
          </cell>
          <cell r="BB429" t="str">
            <v/>
          </cell>
          <cell r="BC429" t="str">
            <v/>
          </cell>
          <cell r="BD429" t="str">
            <v/>
          </cell>
          <cell r="BE429" t="str">
            <v>BeLux</v>
          </cell>
          <cell r="BF429" t="str">
            <v/>
          </cell>
          <cell r="BG429" t="str">
            <v>PSS-19751</v>
          </cell>
          <cell r="BH429" t="str">
            <v>21069059</v>
          </cell>
          <cell r="BI429" t="str">
            <v>GB</v>
          </cell>
          <cell r="BJ429" t="str">
            <v/>
          </cell>
          <cell r="BK429" t="str">
            <v>ZD</v>
          </cell>
          <cell r="BL429" t="str">
            <v>56</v>
          </cell>
          <cell r="BM429" t="str">
            <v/>
          </cell>
        </row>
        <row r="430">
          <cell r="A430">
            <v>643020</v>
          </cell>
          <cell r="B430" t="str">
            <v>9151</v>
          </cell>
          <cell r="C430" t="str">
            <v>NALU ORIGINAL(56)/NALU EXOTIC(10)/NALU FROST(6) BLIK 0.25L 72X6 PPD</v>
          </cell>
          <cell r="D430" t="str">
            <v>NALU ORIGINAL(56)/NALU EXOTIC(10)/NALU FROST(6) BOITE 0.25L 72X6 PPD</v>
          </cell>
          <cell r="E430" t="str">
            <v>Nalu</v>
          </cell>
          <cell r="F430" t="str">
            <v>Mix</v>
          </cell>
          <cell r="G430" t="str">
            <v xml:space="preserve">SLIMCAN </v>
          </cell>
          <cell r="H430" t="str">
            <v xml:space="preserve"> %</v>
          </cell>
          <cell r="I430" t="str">
            <v>72 x 6 x 0.25L</v>
          </cell>
          <cell r="J430" t="str">
            <v/>
          </cell>
          <cell r="K430">
            <v>432</v>
          </cell>
          <cell r="L430" t="str">
            <v>6% - 3%</v>
          </cell>
          <cell r="M430" t="str">
            <v>12</v>
          </cell>
          <cell r="N430" t="str">
            <v>M</v>
          </cell>
          <cell r="O430" t="str">
            <v>0</v>
          </cell>
          <cell r="P430">
            <v>0.25</v>
          </cell>
          <cell r="Q430" t="str">
            <v>n/a</v>
          </cell>
          <cell r="R430" t="str">
            <v>5.35 x 5.35 x 13.43</v>
          </cell>
          <cell r="S430">
            <v>0.254</v>
          </cell>
          <cell r="T430">
            <v>0.26500000000000001</v>
          </cell>
          <cell r="U430">
            <v>0</v>
          </cell>
          <cell r="V430" t="str">
            <v>6 x 0.25L</v>
          </cell>
          <cell r="W430" t="str">
            <v>SHRINK</v>
          </cell>
          <cell r="X430" t="str">
            <v>n/a</v>
          </cell>
          <cell r="Y430" t="str">
            <v>16.05 x 10.7 x 13.43</v>
          </cell>
          <cell r="Z430">
            <v>1.5249999999999999</v>
          </cell>
          <cell r="AA430">
            <v>1.597</v>
          </cell>
          <cell r="AB430">
            <v>0</v>
          </cell>
          <cell r="AC430" t="str">
            <v>72 x 6 x 0.25L</v>
          </cell>
          <cell r="AD430" t="str">
            <v>QUARTER PALLET DISPLAY</v>
          </cell>
          <cell r="AE430" t="str">
            <v>3383260017986</v>
          </cell>
          <cell r="AF430" t="str">
            <v>60 x 40 x 134</v>
          </cell>
          <cell r="AG430">
            <v>109.78</v>
          </cell>
          <cell r="AH430">
            <v>122.146</v>
          </cell>
          <cell r="AI430">
            <v>0</v>
          </cell>
          <cell r="AJ430">
            <v>4</v>
          </cell>
          <cell r="AK430">
            <v>1</v>
          </cell>
          <cell r="AL430">
            <v>4</v>
          </cell>
          <cell r="AM430">
            <v>1200</v>
          </cell>
          <cell r="AN430">
            <v>800</v>
          </cell>
          <cell r="AO430">
            <v>1484</v>
          </cell>
          <cell r="AP430">
            <v>439.12</v>
          </cell>
          <cell r="AQ430">
            <v>513.59500000000003</v>
          </cell>
          <cell r="AR430">
            <v>1</v>
          </cell>
          <cell r="AS430">
            <v>0</v>
          </cell>
          <cell r="AT430" t="str">
            <v>1xECHEP + 4x1/4 CHEP</v>
          </cell>
          <cell r="AU430" t="str">
            <v>3383260017993</v>
          </cell>
          <cell r="AV430" t="str">
            <v/>
          </cell>
          <cell r="AW430" t="str">
            <v/>
          </cell>
          <cell r="AX430" t="str">
            <v/>
          </cell>
          <cell r="AY430" t="str">
            <v/>
          </cell>
          <cell r="AZ430" t="str">
            <v/>
          </cell>
          <cell r="BA430" t="str">
            <v/>
          </cell>
          <cell r="BB430" t="str">
            <v/>
          </cell>
          <cell r="BC430" t="str">
            <v>GANDAE VZW (GANS)</v>
          </cell>
          <cell r="BD430" t="str">
            <v/>
          </cell>
          <cell r="BE430" t="str">
            <v>BeLux</v>
          </cell>
          <cell r="BF430" t="str">
            <v/>
          </cell>
          <cell r="BG430" t="str">
            <v xml:space="preserve">PSS-21737 </v>
          </cell>
          <cell r="BH430" t="str">
            <v>22021000</v>
          </cell>
          <cell r="BI430" t="str">
            <v>BE</v>
          </cell>
          <cell r="BJ430" t="str">
            <v/>
          </cell>
          <cell r="BK430" t="str">
            <v>ZD</v>
          </cell>
          <cell r="BL430" t="str">
            <v>56</v>
          </cell>
          <cell r="BM430" t="str">
            <v/>
          </cell>
        </row>
        <row r="431">
          <cell r="A431">
            <v>643023</v>
          </cell>
          <cell r="B431" t="str">
            <v>9042</v>
          </cell>
          <cell r="C431" t="str">
            <v>MONSTER ENERGY(27)/ENERGY ZERO(16)/ULTRA(11) BLIK 0.50L 54X4 PPD</v>
          </cell>
          <cell r="D431" t="str">
            <v>MONSTER ENERGY(27)/ENERGY ZERO(16)/ULTRA(11) BOITE 0.50L 54X4 PPD</v>
          </cell>
          <cell r="E431" t="str">
            <v>Monster</v>
          </cell>
          <cell r="F431" t="str">
            <v>Mix</v>
          </cell>
          <cell r="G431" t="str">
            <v xml:space="preserve">CAN </v>
          </cell>
          <cell r="H431" t="str">
            <v xml:space="preserve"> %</v>
          </cell>
          <cell r="I431" t="str">
            <v>54 x 4 x 0.5L</v>
          </cell>
          <cell r="J431" t="str">
            <v/>
          </cell>
          <cell r="K431">
            <v>216</v>
          </cell>
          <cell r="L431" t="str">
            <v>6% - 3%</v>
          </cell>
          <cell r="M431" t="str">
            <v>24</v>
          </cell>
          <cell r="N431" t="str">
            <v>M</v>
          </cell>
          <cell r="O431" t="str">
            <v>0</v>
          </cell>
          <cell r="P431">
            <v>0.5</v>
          </cell>
          <cell r="Q431" t="str">
            <v>n/a</v>
          </cell>
          <cell r="R431" t="str">
            <v>6.65 x 6.65 x 16.8</v>
          </cell>
          <cell r="S431">
            <v>0.51300000000000001</v>
          </cell>
          <cell r="T431">
            <v>0.52900000000000003</v>
          </cell>
          <cell r="U431">
            <v>0</v>
          </cell>
          <cell r="V431" t="str">
            <v>4 x 0.5L</v>
          </cell>
          <cell r="W431" t="str">
            <v>CARDBOARD</v>
          </cell>
          <cell r="X431" t="str">
            <v>n/a</v>
          </cell>
          <cell r="Y431" t="str">
            <v>13.3 x 13.3 x 16.83</v>
          </cell>
          <cell r="Z431">
            <v>2.052</v>
          </cell>
          <cell r="AA431">
            <v>2.1800000000000002</v>
          </cell>
          <cell r="AB431">
            <v>0</v>
          </cell>
          <cell r="AC431" t="str">
            <v>54 x 4 x 0.5L</v>
          </cell>
          <cell r="AD431" t="str">
            <v>QUARTER PALLET DISPLAY</v>
          </cell>
          <cell r="AE431" t="str">
            <v>3383260018044</v>
          </cell>
          <cell r="AF431" t="str">
            <v>60 x 40 x 115.48</v>
          </cell>
          <cell r="AG431">
            <v>110.794</v>
          </cell>
          <cell r="AH431">
            <v>124.53700000000001</v>
          </cell>
          <cell r="AI431">
            <v>0</v>
          </cell>
          <cell r="AJ431">
            <v>4</v>
          </cell>
          <cell r="AK431">
            <v>1</v>
          </cell>
          <cell r="AL431">
            <v>4</v>
          </cell>
          <cell r="AM431">
            <v>1200</v>
          </cell>
          <cell r="AN431">
            <v>800</v>
          </cell>
          <cell r="AO431">
            <v>1298.8</v>
          </cell>
          <cell r="AP431">
            <v>443.17599999999999</v>
          </cell>
          <cell r="AQ431">
            <v>523.37199999999996</v>
          </cell>
          <cell r="AR431">
            <v>1</v>
          </cell>
          <cell r="AS431">
            <v>0</v>
          </cell>
          <cell r="AT431" t="str">
            <v>1xECHEP + 4x1/4 CHEP</v>
          </cell>
          <cell r="AU431" t="str">
            <v>3383260018037</v>
          </cell>
          <cell r="AV431" t="str">
            <v/>
          </cell>
          <cell r="AW431" t="str">
            <v/>
          </cell>
          <cell r="AX431" t="str">
            <v/>
          </cell>
          <cell r="AY431" t="str">
            <v/>
          </cell>
          <cell r="AZ431" t="str">
            <v/>
          </cell>
          <cell r="BA431" t="str">
            <v/>
          </cell>
          <cell r="BB431" t="str">
            <v/>
          </cell>
          <cell r="BC431" t="str">
            <v>Arop (AROP)</v>
          </cell>
          <cell r="BD431" t="str">
            <v/>
          </cell>
          <cell r="BE431" t="str">
            <v>BeLux</v>
          </cell>
          <cell r="BF431" t="str">
            <v>DF25355BE</v>
          </cell>
          <cell r="BG431" t="str">
            <v>PSS-20426</v>
          </cell>
          <cell r="BH431" t="str">
            <v>22021000</v>
          </cell>
          <cell r="BI431" t="str">
            <v>BE</v>
          </cell>
          <cell r="BJ431" t="str">
            <v/>
          </cell>
          <cell r="BK431" t="str">
            <v>ZD</v>
          </cell>
          <cell r="BL431" t="str">
            <v>56</v>
          </cell>
          <cell r="BM431" t="str">
            <v/>
          </cell>
        </row>
        <row r="432">
          <cell r="A432">
            <v>643035</v>
          </cell>
          <cell r="B432" t="str">
            <v>3165</v>
          </cell>
          <cell r="C432" t="str">
            <v>MONSTER ENERGY BLIK 0.50L X24</v>
          </cell>
          <cell r="D432" t="str">
            <v>MONSTER ENERGY BOITE 0.50L X24</v>
          </cell>
          <cell r="E432" t="str">
            <v>Monster</v>
          </cell>
          <cell r="F432" t="str">
            <v>Energy</v>
          </cell>
          <cell r="G432" t="str">
            <v xml:space="preserve">CAN </v>
          </cell>
          <cell r="H432" t="str">
            <v xml:space="preserve"> %</v>
          </cell>
          <cell r="I432" t="str">
            <v>24 x 0.5L</v>
          </cell>
          <cell r="J432" t="str">
            <v/>
          </cell>
          <cell r="K432">
            <v>24</v>
          </cell>
          <cell r="L432" t="str">
            <v>6% - 3%</v>
          </cell>
          <cell r="M432" t="str">
            <v>24</v>
          </cell>
          <cell r="N432" t="str">
            <v>M</v>
          </cell>
          <cell r="O432" t="str">
            <v>0</v>
          </cell>
          <cell r="P432">
            <v>0.5</v>
          </cell>
          <cell r="Q432" t="str">
            <v>5060166690144</v>
          </cell>
          <cell r="R432" t="str">
            <v>6.65 x 6.65 x 16.8</v>
          </cell>
          <cell r="S432">
            <v>0.52300000000000002</v>
          </cell>
          <cell r="T432">
            <v>0.53900000000000003</v>
          </cell>
          <cell r="U432">
            <v>0</v>
          </cell>
          <cell r="V432" t="str">
            <v>1 x 0.5L</v>
          </cell>
          <cell r="W432" t="str">
            <v>CAN</v>
          </cell>
          <cell r="X432" t="str">
            <v>5060166690144</v>
          </cell>
          <cell r="Y432" t="str">
            <v>6.65 x 6.65 x 16.8</v>
          </cell>
          <cell r="Z432">
            <v>0.52300000000000002</v>
          </cell>
          <cell r="AA432">
            <v>0.53900000000000003</v>
          </cell>
          <cell r="AB432">
            <v>0</v>
          </cell>
          <cell r="AC432" t="str">
            <v>24 x 0.5L</v>
          </cell>
          <cell r="AD432" t="str">
            <v>TRAY WITH SHRINK</v>
          </cell>
          <cell r="AE432" t="str">
            <v>5060166690151</v>
          </cell>
          <cell r="AF432" t="str">
            <v>40.4 x 27.1 x 17.1</v>
          </cell>
          <cell r="AG432">
            <v>12.548999999999999</v>
          </cell>
          <cell r="AH432">
            <v>13.052</v>
          </cell>
          <cell r="AI432">
            <v>0</v>
          </cell>
          <cell r="AJ432">
            <v>9</v>
          </cell>
          <cell r="AK432">
            <v>7</v>
          </cell>
          <cell r="AL432">
            <v>63</v>
          </cell>
          <cell r="AM432">
            <v>1200</v>
          </cell>
          <cell r="AN432">
            <v>800</v>
          </cell>
          <cell r="AO432">
            <v>1341</v>
          </cell>
          <cell r="AP432">
            <v>790.58699999999999</v>
          </cell>
          <cell r="AQ432">
            <v>847.55700000000002</v>
          </cell>
          <cell r="AR432">
            <v>2</v>
          </cell>
          <cell r="AS432">
            <v>0</v>
          </cell>
          <cell r="AT432" t="str">
            <v>EURO CHEP</v>
          </cell>
          <cell r="AU432" t="str">
            <v>3383260018051</v>
          </cell>
          <cell r="AV432" t="str">
            <v/>
          </cell>
          <cell r="AW432" t="str">
            <v/>
          </cell>
          <cell r="AX432" t="str">
            <v/>
          </cell>
          <cell r="AY432" t="str">
            <v/>
          </cell>
          <cell r="AZ432" t="str">
            <v/>
          </cell>
          <cell r="BA432" t="str">
            <v/>
          </cell>
          <cell r="BB432" t="str">
            <v/>
          </cell>
          <cell r="BC432" t="str">
            <v>Antwerp Repack (ANTW)</v>
          </cell>
          <cell r="BD432" t="str">
            <v/>
          </cell>
          <cell r="BE432" t="str">
            <v>BeLux</v>
          </cell>
          <cell r="BF432" t="str">
            <v/>
          </cell>
          <cell r="BG432" t="str">
            <v>PSS-21786</v>
          </cell>
          <cell r="BH432" t="str">
            <v>22021000</v>
          </cell>
          <cell r="BI432" t="str">
            <v>BE</v>
          </cell>
          <cell r="BJ432" t="str">
            <v/>
          </cell>
          <cell r="BK432" t="str">
            <v>ZD</v>
          </cell>
          <cell r="BL432" t="str">
            <v>56</v>
          </cell>
          <cell r="BM432">
            <v>1.6099999999999996E-2</v>
          </cell>
        </row>
        <row r="433">
          <cell r="A433">
            <v>643045</v>
          </cell>
          <cell r="B433" t="str">
            <v>9997</v>
          </cell>
          <cell r="C433" t="str">
            <v>COCA-COLA ZERO BLIK 0.25L X24 PRINTED FILM EURO</v>
          </cell>
          <cell r="D433" t="str">
            <v>COCA-COLA ZERO BOITE 0.25L X24 PRINTED FILM EURO</v>
          </cell>
          <cell r="E433" t="str">
            <v>Coca-Cola Zero</v>
          </cell>
          <cell r="F433" t="str">
            <v/>
          </cell>
          <cell r="G433" t="str">
            <v xml:space="preserve">SLIMCAN </v>
          </cell>
          <cell r="H433" t="str">
            <v xml:space="preserve"> %</v>
          </cell>
          <cell r="I433" t="str">
            <v>24 x 0.25L</v>
          </cell>
          <cell r="J433" t="str">
            <v/>
          </cell>
          <cell r="K433">
            <v>24</v>
          </cell>
          <cell r="L433" t="str">
            <v>6% - 3%</v>
          </cell>
          <cell r="M433" t="str">
            <v>6</v>
          </cell>
          <cell r="N433" t="str">
            <v>M</v>
          </cell>
          <cell r="O433" t="str">
            <v>0</v>
          </cell>
          <cell r="P433">
            <v>0.25</v>
          </cell>
          <cell r="Q433" t="str">
            <v>5449000020987</v>
          </cell>
          <cell r="R433" t="str">
            <v>5.35 x 5.35 x 13.4</v>
          </cell>
          <cell r="S433">
            <v>0.25</v>
          </cell>
          <cell r="T433">
            <v>0.26</v>
          </cell>
          <cell r="U433">
            <v>0</v>
          </cell>
          <cell r="V433" t="str">
            <v>24 x 0.25L</v>
          </cell>
          <cell r="W433" t="str">
            <v>TRAY WITH SHRINK</v>
          </cell>
          <cell r="X433" t="str">
            <v>5449000330239</v>
          </cell>
          <cell r="Y433" t="str">
            <v>32.4 x 21.5 x 13.5</v>
          </cell>
          <cell r="Z433">
            <v>5.9880000000000004</v>
          </cell>
          <cell r="AA433">
            <v>6.2960000000000003</v>
          </cell>
          <cell r="AB433">
            <v>0</v>
          </cell>
          <cell r="AC433" t="str">
            <v>24 x 0.25L</v>
          </cell>
          <cell r="AD433" t="str">
            <v>TRAY WITH SHRINK</v>
          </cell>
          <cell r="AE433" t="str">
            <v>5449000330239</v>
          </cell>
          <cell r="AF433" t="str">
            <v>32.4 x 21.5 x 13.5</v>
          </cell>
          <cell r="AG433">
            <v>5.9880000000000004</v>
          </cell>
          <cell r="AH433">
            <v>6.2960000000000003</v>
          </cell>
          <cell r="AI433">
            <v>0</v>
          </cell>
          <cell r="AJ433">
            <v>12</v>
          </cell>
          <cell r="AK433">
            <v>10</v>
          </cell>
          <cell r="AL433">
            <v>120</v>
          </cell>
          <cell r="AM433">
            <v>1200</v>
          </cell>
          <cell r="AN433">
            <v>800</v>
          </cell>
          <cell r="AO433">
            <v>1514</v>
          </cell>
          <cell r="AP433">
            <v>718.56</v>
          </cell>
          <cell r="AQ433">
            <v>780.83</v>
          </cell>
          <cell r="AR433">
            <v>3</v>
          </cell>
          <cell r="AS433">
            <v>0</v>
          </cell>
          <cell r="AT433" t="str">
            <v>EURO CHEP</v>
          </cell>
          <cell r="AU433" t="str">
            <v>5449000328212</v>
          </cell>
          <cell r="AV433" t="str">
            <v/>
          </cell>
          <cell r="AW433" t="str">
            <v>GHE</v>
          </cell>
          <cell r="AX433" t="str">
            <v/>
          </cell>
          <cell r="AY433" t="str">
            <v/>
          </cell>
          <cell r="AZ433" t="str">
            <v/>
          </cell>
          <cell r="BA433" t="str">
            <v/>
          </cell>
          <cell r="BB433" t="str">
            <v/>
          </cell>
          <cell r="BC433" t="str">
            <v/>
          </cell>
          <cell r="BD433" t="str">
            <v/>
          </cell>
          <cell r="BE433" t="str">
            <v>BeLux</v>
          </cell>
          <cell r="BF433" t="str">
            <v/>
          </cell>
          <cell r="BG433" t="str">
            <v>PSS-21785</v>
          </cell>
          <cell r="BH433" t="str">
            <v>22021000</v>
          </cell>
          <cell r="BI433" t="str">
            <v>BE</v>
          </cell>
          <cell r="BJ433" t="str">
            <v/>
          </cell>
          <cell r="BK433" t="str">
            <v>ZD</v>
          </cell>
          <cell r="BL433" t="str">
            <v>56</v>
          </cell>
          <cell r="BM433">
            <v>1.04E-2</v>
          </cell>
        </row>
        <row r="434">
          <cell r="A434">
            <v>643048</v>
          </cell>
          <cell r="B434" t="str">
            <v>9998</v>
          </cell>
          <cell r="C434" t="str">
            <v>COCA-COLA BLIK 0.25L X24 PRINTED FILM EURO</v>
          </cell>
          <cell r="D434" t="str">
            <v>COCA-COLA BOITE 0.25L X24 PRINTED FILM EURO</v>
          </cell>
          <cell r="E434" t="str">
            <v>Coca-Cola</v>
          </cell>
          <cell r="F434" t="str">
            <v/>
          </cell>
          <cell r="G434" t="str">
            <v xml:space="preserve">SLIMCAN </v>
          </cell>
          <cell r="H434" t="str">
            <v xml:space="preserve"> %</v>
          </cell>
          <cell r="I434" t="str">
            <v>24 x 0.25L</v>
          </cell>
          <cell r="J434" t="str">
            <v/>
          </cell>
          <cell r="K434">
            <v>24</v>
          </cell>
          <cell r="L434" t="str">
            <v>6% - 3%</v>
          </cell>
          <cell r="M434" t="str">
            <v>12</v>
          </cell>
          <cell r="N434" t="str">
            <v>M</v>
          </cell>
          <cell r="O434" t="str">
            <v>0</v>
          </cell>
          <cell r="P434">
            <v>0.25</v>
          </cell>
          <cell r="Q434" t="str">
            <v>5449000008046</v>
          </cell>
          <cell r="R434" t="str">
            <v>5.35 x 5.35 x 13.4</v>
          </cell>
          <cell r="S434">
            <v>0.26</v>
          </cell>
          <cell r="T434">
            <v>0.27</v>
          </cell>
          <cell r="U434">
            <v>0</v>
          </cell>
          <cell r="V434" t="str">
            <v>24 x 0.25L</v>
          </cell>
          <cell r="W434" t="str">
            <v>TRAY WITH SHRINK</v>
          </cell>
          <cell r="X434" t="str">
            <v>5449000330222</v>
          </cell>
          <cell r="Y434" t="str">
            <v>32.4 x 21.5 x 13.5</v>
          </cell>
          <cell r="Z434">
            <v>6.2309999999999999</v>
          </cell>
          <cell r="AA434">
            <v>6.54</v>
          </cell>
          <cell r="AB434">
            <v>0</v>
          </cell>
          <cell r="AC434" t="str">
            <v>24 x 0.25L</v>
          </cell>
          <cell r="AD434" t="str">
            <v>TRAY WITH SHRINK</v>
          </cell>
          <cell r="AE434" t="str">
            <v>5449000330222</v>
          </cell>
          <cell r="AF434" t="str">
            <v>32.4 x 21.5 x 13.5</v>
          </cell>
          <cell r="AG434">
            <v>6.2309999999999999</v>
          </cell>
          <cell r="AH434">
            <v>6.54</v>
          </cell>
          <cell r="AI434">
            <v>0</v>
          </cell>
          <cell r="AJ434">
            <v>12</v>
          </cell>
          <cell r="AK434">
            <v>10</v>
          </cell>
          <cell r="AL434">
            <v>120</v>
          </cell>
          <cell r="AM434">
            <v>1200</v>
          </cell>
          <cell r="AN434">
            <v>800</v>
          </cell>
          <cell r="AO434">
            <v>1514</v>
          </cell>
          <cell r="AP434">
            <v>747.72</v>
          </cell>
          <cell r="AQ434">
            <v>810.06200000000001</v>
          </cell>
          <cell r="AR434">
            <v>3</v>
          </cell>
          <cell r="AS434">
            <v>0</v>
          </cell>
          <cell r="AT434" t="str">
            <v>EURO CHEP</v>
          </cell>
          <cell r="AU434" t="str">
            <v>5449000328205</v>
          </cell>
          <cell r="AV434" t="str">
            <v/>
          </cell>
          <cell r="AW434" t="str">
            <v>GHE</v>
          </cell>
          <cell r="AX434" t="str">
            <v/>
          </cell>
          <cell r="AY434" t="str">
            <v/>
          </cell>
          <cell r="AZ434" t="str">
            <v/>
          </cell>
          <cell r="BA434" t="str">
            <v/>
          </cell>
          <cell r="BB434" t="str">
            <v/>
          </cell>
          <cell r="BC434" t="str">
            <v/>
          </cell>
          <cell r="BD434" t="str">
            <v/>
          </cell>
          <cell r="BE434" t="str">
            <v>BeLux</v>
          </cell>
          <cell r="BF434" t="str">
            <v/>
          </cell>
          <cell r="BG434" t="str">
            <v>PSS-21785</v>
          </cell>
          <cell r="BH434" t="str">
            <v>22021000</v>
          </cell>
          <cell r="BI434" t="str">
            <v>BE</v>
          </cell>
          <cell r="BJ434" t="str">
            <v/>
          </cell>
          <cell r="BK434" t="str">
            <v>ZD</v>
          </cell>
          <cell r="BL434" t="str">
            <v>56</v>
          </cell>
          <cell r="BM434">
            <v>1.04E-2</v>
          </cell>
        </row>
        <row r="435">
          <cell r="A435">
            <v>643162</v>
          </cell>
          <cell r="B435" t="str">
            <v>9995</v>
          </cell>
          <cell r="C435" t="str">
            <v>COCA-COLA BLIK 0.33L X24 SLEEK TOMORROWLAND 10 LAYERS</v>
          </cell>
          <cell r="D435" t="str">
            <v>COCA-COLA BOITE 0.33L X24 SLEEK TOMORROWLAND 10 LAYERS</v>
          </cell>
          <cell r="E435" t="str">
            <v>Coca-Cola</v>
          </cell>
          <cell r="F435" t="str">
            <v/>
          </cell>
          <cell r="G435" t="str">
            <v>SLEEKCAN</v>
          </cell>
          <cell r="H435" t="str">
            <v xml:space="preserve"> %</v>
          </cell>
          <cell r="I435" t="str">
            <v>24 x 0.33L</v>
          </cell>
          <cell r="J435" t="str">
            <v/>
          </cell>
          <cell r="K435">
            <v>24</v>
          </cell>
          <cell r="L435" t="str">
            <v>6% - 3%</v>
          </cell>
          <cell r="M435" t="str">
            <v>12</v>
          </cell>
          <cell r="N435" t="str">
            <v>M</v>
          </cell>
          <cell r="O435" t="str">
            <v>0</v>
          </cell>
          <cell r="P435">
            <v>0.33</v>
          </cell>
          <cell r="Q435" t="str">
            <v>5000112672589</v>
          </cell>
          <cell r="R435" t="str">
            <v>5.85 x 5.85 x 14.55</v>
          </cell>
          <cell r="S435">
            <v>0.34300000000000003</v>
          </cell>
          <cell r="T435">
            <v>0.35499999999999998</v>
          </cell>
          <cell r="U435">
            <v>0</v>
          </cell>
          <cell r="V435" t="str">
            <v>1 x 0.33L</v>
          </cell>
          <cell r="W435" t="str">
            <v>CAN</v>
          </cell>
          <cell r="X435" t="str">
            <v>5000112672589</v>
          </cell>
          <cell r="Y435" t="str">
            <v>5.85 x 5.85 x 14.55</v>
          </cell>
          <cell r="Z435">
            <v>0.34300000000000003</v>
          </cell>
          <cell r="AA435">
            <v>0.35499999999999998</v>
          </cell>
          <cell r="AB435">
            <v>0</v>
          </cell>
          <cell r="AC435" t="str">
            <v>24 x 0.33L</v>
          </cell>
          <cell r="AD435" t="str">
            <v>TRAY WITH SHRINK</v>
          </cell>
          <cell r="AE435" t="str">
            <v>5000112672596</v>
          </cell>
          <cell r="AF435" t="str">
            <v>35.8 x 23.7 x 14.75</v>
          </cell>
          <cell r="AG435">
            <v>8.2260000000000009</v>
          </cell>
          <cell r="AH435">
            <v>8.5920000000000005</v>
          </cell>
          <cell r="AI435">
            <v>0</v>
          </cell>
          <cell r="AJ435">
            <v>13</v>
          </cell>
          <cell r="AK435">
            <v>10</v>
          </cell>
          <cell r="AL435">
            <v>130</v>
          </cell>
          <cell r="AM435">
            <v>1200</v>
          </cell>
          <cell r="AN435">
            <v>1000</v>
          </cell>
          <cell r="AO435">
            <v>1638</v>
          </cell>
          <cell r="AP435">
            <v>1069.3800000000001</v>
          </cell>
          <cell r="AQ435">
            <v>1147.2629999999999</v>
          </cell>
          <cell r="AR435">
            <v>3</v>
          </cell>
          <cell r="AS435">
            <v>0</v>
          </cell>
          <cell r="AT435" t="str">
            <v>CHEP</v>
          </cell>
          <cell r="AU435" t="str">
            <v>5000112464832</v>
          </cell>
          <cell r="AV435" t="str">
            <v/>
          </cell>
          <cell r="AW435" t="str">
            <v>GHE</v>
          </cell>
          <cell r="AX435" t="str">
            <v/>
          </cell>
          <cell r="AY435" t="str">
            <v/>
          </cell>
          <cell r="AZ435" t="str">
            <v/>
          </cell>
          <cell r="BA435" t="str">
            <v/>
          </cell>
          <cell r="BB435" t="str">
            <v/>
          </cell>
          <cell r="BC435" t="str">
            <v/>
          </cell>
          <cell r="BD435" t="str">
            <v/>
          </cell>
          <cell r="BE435" t="str">
            <v>BeLux</v>
          </cell>
          <cell r="BF435" t="str">
            <v/>
          </cell>
          <cell r="BG435" t="str">
            <v>PSS-18118</v>
          </cell>
          <cell r="BH435" t="str">
            <v>22021000</v>
          </cell>
          <cell r="BI435" t="str">
            <v>BE</v>
          </cell>
          <cell r="BJ435" t="str">
            <v/>
          </cell>
          <cell r="BK435" t="str">
            <v>ZD</v>
          </cell>
          <cell r="BL435" t="str">
            <v>56</v>
          </cell>
          <cell r="BM435">
            <v>1.18E-2</v>
          </cell>
        </row>
        <row r="436">
          <cell r="A436">
            <v>643163</v>
          </cell>
          <cell r="B436" t="str">
            <v>9996</v>
          </cell>
          <cell r="C436" t="str">
            <v>COCA-COLA ZERO BLIK 0.33L X24 SLEEK TOMORROWLAND 10 LAYERS</v>
          </cell>
          <cell r="D436" t="str">
            <v>COCA-COLA ZERO BOITE 0.33L X24 SLEEK TOMORROWLAND 10 LAYERS</v>
          </cell>
          <cell r="E436" t="str">
            <v>Coca-Cola Zero</v>
          </cell>
          <cell r="F436" t="str">
            <v/>
          </cell>
          <cell r="G436" t="str">
            <v>SLEEKCAN</v>
          </cell>
          <cell r="H436" t="str">
            <v xml:space="preserve"> %</v>
          </cell>
          <cell r="I436" t="str">
            <v>24 x 0.33L</v>
          </cell>
          <cell r="J436" t="str">
            <v/>
          </cell>
          <cell r="K436">
            <v>24</v>
          </cell>
          <cell r="L436" t="str">
            <v>6% - 3%</v>
          </cell>
          <cell r="M436" t="str">
            <v>6</v>
          </cell>
          <cell r="N436" t="str">
            <v>M</v>
          </cell>
          <cell r="O436" t="str">
            <v>0</v>
          </cell>
          <cell r="P436">
            <v>0.33</v>
          </cell>
          <cell r="Q436" t="str">
            <v>5000112672602</v>
          </cell>
          <cell r="R436" t="str">
            <v>5.85 x 5.85 x 14.55</v>
          </cell>
          <cell r="S436">
            <v>0.32900000000000001</v>
          </cell>
          <cell r="T436">
            <v>0.34100000000000003</v>
          </cell>
          <cell r="U436">
            <v>0</v>
          </cell>
          <cell r="V436" t="str">
            <v>1 x 0.33L</v>
          </cell>
          <cell r="W436" t="str">
            <v>CAN</v>
          </cell>
          <cell r="X436" t="str">
            <v>5000112672602</v>
          </cell>
          <cell r="Y436" t="str">
            <v>5.85 x 5.85 x 14.55</v>
          </cell>
          <cell r="Z436">
            <v>0.32900000000000001</v>
          </cell>
          <cell r="AA436">
            <v>0.34100000000000003</v>
          </cell>
          <cell r="AB436">
            <v>0</v>
          </cell>
          <cell r="AC436" t="str">
            <v>24 x 0.33L</v>
          </cell>
          <cell r="AD436" t="str">
            <v>TRAY WITH SHRINK</v>
          </cell>
          <cell r="AE436" t="str">
            <v>5000112672619</v>
          </cell>
          <cell r="AF436" t="str">
            <v>35.8 x 23.7 x 14.75</v>
          </cell>
          <cell r="AG436">
            <v>7.9039999999999999</v>
          </cell>
          <cell r="AH436">
            <v>8.27</v>
          </cell>
          <cell r="AI436">
            <v>0</v>
          </cell>
          <cell r="AJ436">
            <v>13</v>
          </cell>
          <cell r="AK436">
            <v>10</v>
          </cell>
          <cell r="AL436">
            <v>130</v>
          </cell>
          <cell r="AM436">
            <v>1200</v>
          </cell>
          <cell r="AN436">
            <v>1000</v>
          </cell>
          <cell r="AO436">
            <v>1638</v>
          </cell>
          <cell r="AP436">
            <v>1027.52</v>
          </cell>
          <cell r="AQ436">
            <v>1105.461</v>
          </cell>
          <cell r="AR436">
            <v>3</v>
          </cell>
          <cell r="AS436">
            <v>0</v>
          </cell>
          <cell r="AT436" t="str">
            <v>CHEP</v>
          </cell>
          <cell r="AU436" t="str">
            <v>5000112464849</v>
          </cell>
          <cell r="AV436" t="str">
            <v/>
          </cell>
          <cell r="AW436" t="str">
            <v>GHE</v>
          </cell>
          <cell r="AX436" t="str">
            <v/>
          </cell>
          <cell r="AY436" t="str">
            <v/>
          </cell>
          <cell r="AZ436" t="str">
            <v/>
          </cell>
          <cell r="BA436" t="str">
            <v/>
          </cell>
          <cell r="BB436" t="str">
            <v/>
          </cell>
          <cell r="BC436" t="str">
            <v/>
          </cell>
          <cell r="BD436" t="str">
            <v/>
          </cell>
          <cell r="BE436" t="str">
            <v>BeLux</v>
          </cell>
          <cell r="BF436" t="str">
            <v/>
          </cell>
          <cell r="BG436" t="str">
            <v>PSS-18118</v>
          </cell>
          <cell r="BH436" t="str">
            <v>22021000</v>
          </cell>
          <cell r="BI436" t="str">
            <v>BE</v>
          </cell>
          <cell r="BJ436" t="str">
            <v/>
          </cell>
          <cell r="BK436" t="str">
            <v>ZD</v>
          </cell>
          <cell r="BL436" t="str">
            <v>56</v>
          </cell>
          <cell r="BM436">
            <v>1.18E-2</v>
          </cell>
        </row>
        <row r="437">
          <cell r="A437">
            <v>643174</v>
          </cell>
          <cell r="B437" t="str">
            <v>9933</v>
          </cell>
          <cell r="C437" t="str">
            <v>COSTA PREMIUM BREWED MEDIUM ROAST &amp; GROUND BAG 1KG X1</v>
          </cell>
          <cell r="D437" t="str">
            <v>COSTA PREMIUM BREWED MEDIUM ROAST &amp; GROUND BAG 1KG X1</v>
          </cell>
          <cell r="E437" t="str">
            <v>Costa Premium Brewed Medium Roast &amp; Ground</v>
          </cell>
          <cell r="F437" t="str">
            <v/>
          </cell>
          <cell r="G437" t="str">
            <v>BAG</v>
          </cell>
          <cell r="H437" t="str">
            <v xml:space="preserve"> %</v>
          </cell>
          <cell r="I437" t="str">
            <v>1 x 1KG</v>
          </cell>
          <cell r="J437" t="str">
            <v/>
          </cell>
          <cell r="K437">
            <v>1</v>
          </cell>
          <cell r="L437" t="str">
            <v>6% - 3%</v>
          </cell>
          <cell r="M437" t="str">
            <v>12</v>
          </cell>
          <cell r="N437" t="str">
            <v>M</v>
          </cell>
          <cell r="O437" t="str">
            <v>0</v>
          </cell>
          <cell r="P437" t="str">
            <v>1KG</v>
          </cell>
          <cell r="Q437" t="str">
            <v>5012547004149</v>
          </cell>
          <cell r="R437" t="str">
            <v>13.5 x 8 x 19.5</v>
          </cell>
          <cell r="S437">
            <v>1</v>
          </cell>
          <cell r="T437">
            <v>1</v>
          </cell>
          <cell r="U437">
            <v>0</v>
          </cell>
          <cell r="V437" t="str">
            <v>1 x 1KG</v>
          </cell>
          <cell r="W437" t="str">
            <v>PLASTIC BAG</v>
          </cell>
          <cell r="X437" t="str">
            <v>5012547004149</v>
          </cell>
          <cell r="Y437" t="str">
            <v>13.5 x 8 x 19.5</v>
          </cell>
          <cell r="Z437">
            <v>1</v>
          </cell>
          <cell r="AA437">
            <v>1</v>
          </cell>
          <cell r="AB437">
            <v>0</v>
          </cell>
          <cell r="AC437" t="str">
            <v>1 x 1KG</v>
          </cell>
          <cell r="AD437" t="str">
            <v>PLASTIC BAG</v>
          </cell>
          <cell r="AE437" t="str">
            <v>5012547004149</v>
          </cell>
          <cell r="AF437" t="str">
            <v>0.1 x 0.1 x 0.1</v>
          </cell>
          <cell r="AG437">
            <v>1</v>
          </cell>
          <cell r="AH437">
            <v>1</v>
          </cell>
          <cell r="AI437">
            <v>0</v>
          </cell>
          <cell r="AJ437">
            <v>64</v>
          </cell>
          <cell r="AK437">
            <v>5</v>
          </cell>
          <cell r="AL437">
            <v>320</v>
          </cell>
          <cell r="AM437">
            <v>1200</v>
          </cell>
          <cell r="AN437">
            <v>800</v>
          </cell>
          <cell r="AO437">
            <v>1700</v>
          </cell>
          <cell r="AP437">
            <v>320</v>
          </cell>
          <cell r="AQ437">
            <v>345.2</v>
          </cell>
          <cell r="AR437">
            <v>1</v>
          </cell>
          <cell r="AS437">
            <v>0</v>
          </cell>
          <cell r="AT437" t="str">
            <v xml:space="preserve">EURO White </v>
          </cell>
          <cell r="AU437" t="str">
            <v>n/a</v>
          </cell>
          <cell r="AV437" t="str">
            <v/>
          </cell>
          <cell r="AW437" t="str">
            <v/>
          </cell>
          <cell r="AX437" t="str">
            <v/>
          </cell>
          <cell r="AY437" t="str">
            <v/>
          </cell>
          <cell r="AZ437" t="str">
            <v/>
          </cell>
          <cell r="BA437" t="str">
            <v/>
          </cell>
          <cell r="BB437" t="str">
            <v/>
          </cell>
          <cell r="BC437" t="str">
            <v/>
          </cell>
          <cell r="BD437" t="str">
            <v/>
          </cell>
          <cell r="BE437" t="str">
            <v>BeLux</v>
          </cell>
          <cell r="BF437" t="str">
            <v/>
          </cell>
          <cell r="BG437" t="str">
            <v>PSS-21810</v>
          </cell>
          <cell r="BH437" t="str">
            <v>09012100</v>
          </cell>
          <cell r="BI437" t="str">
            <v>IE</v>
          </cell>
          <cell r="BJ437" t="str">
            <v/>
          </cell>
          <cell r="BK437" t="str">
            <v>ZD</v>
          </cell>
          <cell r="BL437" t="str">
            <v>56</v>
          </cell>
          <cell r="BM437" t="str">
            <v/>
          </cell>
        </row>
        <row r="438">
          <cell r="A438">
            <v>643187</v>
          </cell>
          <cell r="B438" t="str">
            <v>3689</v>
          </cell>
          <cell r="C438" t="str">
            <v>COCA-COLA PET 2L X6 HP DD</v>
          </cell>
          <cell r="D438" t="str">
            <v>COCA-COLA PET 2L X6 HP DD</v>
          </cell>
          <cell r="E438" t="str">
            <v>Coca-Cola</v>
          </cell>
          <cell r="F438" t="str">
            <v/>
          </cell>
          <cell r="G438" t="str">
            <v>PET</v>
          </cell>
          <cell r="H438" t="str">
            <v xml:space="preserve"> %</v>
          </cell>
          <cell r="I438" t="str">
            <v>24 x 6 x 2L</v>
          </cell>
          <cell r="J438" t="str">
            <v/>
          </cell>
          <cell r="K438">
            <v>144</v>
          </cell>
          <cell r="L438" t="str">
            <v>6% - 3%</v>
          </cell>
          <cell r="M438" t="str">
            <v>6</v>
          </cell>
          <cell r="N438" t="str">
            <v>M</v>
          </cell>
          <cell r="O438" t="str">
            <v>0</v>
          </cell>
          <cell r="P438">
            <v>2</v>
          </cell>
          <cell r="Q438" t="str">
            <v>5449000000286</v>
          </cell>
          <cell r="R438" t="str">
            <v>10 x 10 x 35.7</v>
          </cell>
          <cell r="S438">
            <v>2.077</v>
          </cell>
          <cell r="T438">
            <v>2.1219999999999999</v>
          </cell>
          <cell r="U438">
            <v>0</v>
          </cell>
          <cell r="V438" t="str">
            <v>6 x 2L</v>
          </cell>
          <cell r="W438" t="str">
            <v>SHRINK</v>
          </cell>
          <cell r="X438" t="str">
            <v>5449000008862</v>
          </cell>
          <cell r="Y438" t="str">
            <v>30 x 20 x 35.7</v>
          </cell>
          <cell r="Z438">
            <v>12.462999999999999</v>
          </cell>
          <cell r="AA438">
            <v>12.763999999999999</v>
          </cell>
          <cell r="AB438">
            <v>0</v>
          </cell>
          <cell r="AC438" t="str">
            <v>24 x 6 x 2L</v>
          </cell>
          <cell r="AD438" t="str">
            <v>HALF PALLET</v>
          </cell>
          <cell r="AE438" t="str">
            <v>5449000328533</v>
          </cell>
          <cell r="AF438" t="str">
            <v>80 x 60 x 123.9</v>
          </cell>
          <cell r="AG438">
            <v>299.11200000000002</v>
          </cell>
          <cell r="AH438">
            <v>319.98599999999999</v>
          </cell>
          <cell r="AI438">
            <v>0</v>
          </cell>
          <cell r="AJ438">
            <v>2</v>
          </cell>
          <cell r="AK438">
            <v>1</v>
          </cell>
          <cell r="AL438">
            <v>2</v>
          </cell>
          <cell r="AM438">
            <v>1200</v>
          </cell>
          <cell r="AN438">
            <v>800</v>
          </cell>
          <cell r="AO438">
            <v>1383</v>
          </cell>
          <cell r="AP438">
            <v>598.22400000000005</v>
          </cell>
          <cell r="AQ438">
            <v>669.97199999999998</v>
          </cell>
          <cell r="AR438">
            <v>2</v>
          </cell>
          <cell r="AS438">
            <v>0</v>
          </cell>
          <cell r="AT438" t="str">
            <v>1xECHEP + 2x Dusseldorfer CHEP</v>
          </cell>
          <cell r="AU438" t="str">
            <v>5449000328571</v>
          </cell>
          <cell r="AV438" t="str">
            <v>ANT</v>
          </cell>
          <cell r="AW438" t="str">
            <v/>
          </cell>
          <cell r="AX438" t="str">
            <v/>
          </cell>
          <cell r="AY438" t="str">
            <v/>
          </cell>
          <cell r="AZ438" t="str">
            <v/>
          </cell>
          <cell r="BA438" t="str">
            <v/>
          </cell>
          <cell r="BB438" t="str">
            <v/>
          </cell>
          <cell r="BC438" t="str">
            <v/>
          </cell>
          <cell r="BD438" t="str">
            <v/>
          </cell>
          <cell r="BE438" t="str">
            <v>BeLux</v>
          </cell>
          <cell r="BF438" t="str">
            <v/>
          </cell>
          <cell r="BG438" t="str">
            <v>PSS-21790</v>
          </cell>
          <cell r="BH438" t="str">
            <v>22021000</v>
          </cell>
          <cell r="BI438" t="str">
            <v>BE</v>
          </cell>
          <cell r="BJ438" t="str">
            <v/>
          </cell>
          <cell r="BK438" t="str">
            <v>ZD</v>
          </cell>
          <cell r="BL438" t="str">
            <v>56</v>
          </cell>
          <cell r="BM438">
            <v>4.5177000000000002E-2</v>
          </cell>
        </row>
        <row r="439">
          <cell r="A439">
            <v>643188</v>
          </cell>
          <cell r="B439" t="str">
            <v>3690</v>
          </cell>
          <cell r="C439" t="str">
            <v>COCA-COLA ZERO PET 2L X6 HP DD</v>
          </cell>
          <cell r="D439" t="str">
            <v>COCA-COLA ZERO PET 2L X6 HP DD</v>
          </cell>
          <cell r="E439" t="str">
            <v>Coca-Cola Zero</v>
          </cell>
          <cell r="F439" t="str">
            <v/>
          </cell>
          <cell r="G439" t="str">
            <v>PET</v>
          </cell>
          <cell r="H439" t="str">
            <v xml:space="preserve"> %</v>
          </cell>
          <cell r="I439" t="str">
            <v>24 x 6 x 2L</v>
          </cell>
          <cell r="J439" t="str">
            <v/>
          </cell>
          <cell r="K439">
            <v>144</v>
          </cell>
          <cell r="L439" t="str">
            <v>6% - 3%</v>
          </cell>
          <cell r="M439" t="str">
            <v>6</v>
          </cell>
          <cell r="N439" t="str">
            <v>M</v>
          </cell>
          <cell r="O439" t="str">
            <v>0</v>
          </cell>
          <cell r="P439">
            <v>2</v>
          </cell>
          <cell r="Q439" t="str">
            <v>5449000131843</v>
          </cell>
          <cell r="R439" t="str">
            <v>10 x 10 x 35.7</v>
          </cell>
          <cell r="S439">
            <v>1.996</v>
          </cell>
          <cell r="T439">
            <v>2.0409999999999999</v>
          </cell>
          <cell r="U439">
            <v>0</v>
          </cell>
          <cell r="V439" t="str">
            <v>6 x 2L</v>
          </cell>
          <cell r="W439" t="str">
            <v>SHRINK</v>
          </cell>
          <cell r="X439" t="str">
            <v>5449000134561</v>
          </cell>
          <cell r="Y439" t="str">
            <v>30 x 20 x 35.7</v>
          </cell>
          <cell r="Z439">
            <v>11.976000000000001</v>
          </cell>
          <cell r="AA439">
            <v>12.276999999999999</v>
          </cell>
          <cell r="AB439">
            <v>0</v>
          </cell>
          <cell r="AC439" t="str">
            <v>24 x 6 x 2L</v>
          </cell>
          <cell r="AD439" t="str">
            <v>HALF PALLET</v>
          </cell>
          <cell r="AE439" t="str">
            <v>5449000328526</v>
          </cell>
          <cell r="AF439" t="str">
            <v>80 x 60 x 123.9</v>
          </cell>
          <cell r="AG439">
            <v>287.42399999999998</v>
          </cell>
          <cell r="AH439">
            <v>308.29300000000001</v>
          </cell>
          <cell r="AI439">
            <v>0</v>
          </cell>
          <cell r="AJ439">
            <v>2</v>
          </cell>
          <cell r="AK439">
            <v>1</v>
          </cell>
          <cell r="AL439">
            <v>2</v>
          </cell>
          <cell r="AM439">
            <v>1200</v>
          </cell>
          <cell r="AN439">
            <v>800</v>
          </cell>
          <cell r="AO439">
            <v>1383</v>
          </cell>
          <cell r="AP439">
            <v>574.84799999999996</v>
          </cell>
          <cell r="AQ439">
            <v>646.58600000000001</v>
          </cell>
          <cell r="AR439">
            <v>2</v>
          </cell>
          <cell r="AS439">
            <v>0</v>
          </cell>
          <cell r="AT439" t="str">
            <v>1xECHEP + 2x Dusseldorfer CHEP</v>
          </cell>
          <cell r="AU439" t="str">
            <v>5449000328588</v>
          </cell>
          <cell r="AV439" t="str">
            <v>ANT</v>
          </cell>
          <cell r="AW439" t="str">
            <v/>
          </cell>
          <cell r="AX439" t="str">
            <v/>
          </cell>
          <cell r="AY439" t="str">
            <v/>
          </cell>
          <cell r="AZ439" t="str">
            <v/>
          </cell>
          <cell r="BA439" t="str">
            <v/>
          </cell>
          <cell r="BB439" t="str">
            <v/>
          </cell>
          <cell r="BC439" t="str">
            <v/>
          </cell>
          <cell r="BD439" t="str">
            <v/>
          </cell>
          <cell r="BE439" t="str">
            <v>BeLux</v>
          </cell>
          <cell r="BF439" t="str">
            <v/>
          </cell>
          <cell r="BG439" t="str">
            <v>PSS-21790</v>
          </cell>
          <cell r="BH439" t="str">
            <v>22021000</v>
          </cell>
          <cell r="BI439" t="str">
            <v>BE</v>
          </cell>
          <cell r="BJ439" t="str">
            <v/>
          </cell>
          <cell r="BK439" t="str">
            <v>ZD</v>
          </cell>
          <cell r="BL439" t="str">
            <v>56</v>
          </cell>
          <cell r="BM439">
            <v>4.5177000000000002E-2</v>
          </cell>
        </row>
        <row r="440">
          <cell r="A440">
            <v>643240</v>
          </cell>
          <cell r="B440" t="str">
            <v>9680</v>
          </cell>
          <cell r="C440" t="str">
            <v>FUZE TEA BLACK TEA WINTER PEAR &amp; GINGER PET 0.40L 6X4</v>
          </cell>
          <cell r="D440" t="str">
            <v>FUZE TEA BLACK TEA WINTER PEAR &amp; GINGER PET 0.40L 6X4</v>
          </cell>
          <cell r="E440" t="str">
            <v xml:space="preserve">Fuze tea </v>
          </cell>
          <cell r="F440" t="str">
            <v>Black Tea Winter Pear &amp; Ginger</v>
          </cell>
          <cell r="G440" t="str">
            <v>PET</v>
          </cell>
          <cell r="H440" t="str">
            <v xml:space="preserve"> %</v>
          </cell>
          <cell r="I440" t="str">
            <v>6 x 4 x 0.4L</v>
          </cell>
          <cell r="J440" t="str">
            <v/>
          </cell>
          <cell r="K440">
            <v>24</v>
          </cell>
          <cell r="L440" t="str">
            <v>6% - 3%</v>
          </cell>
          <cell r="M440" t="str">
            <v>12</v>
          </cell>
          <cell r="N440" t="str">
            <v>M</v>
          </cell>
          <cell r="O440" t="str">
            <v>10</v>
          </cell>
          <cell r="P440">
            <v>0.4</v>
          </cell>
          <cell r="Q440" t="str">
            <v>5449000330529</v>
          </cell>
          <cell r="R440" t="str">
            <v>6.31 x 6.31 x 19.5</v>
          </cell>
          <cell r="S440">
            <v>0.40600000000000003</v>
          </cell>
          <cell r="T440">
            <v>0.42799999999999999</v>
          </cell>
          <cell r="U440">
            <v>0</v>
          </cell>
          <cell r="V440" t="str">
            <v>4 x 0.4L</v>
          </cell>
          <cell r="W440" t="str">
            <v>SHRINK</v>
          </cell>
          <cell r="X440" t="str">
            <v>5449000330918</v>
          </cell>
          <cell r="Y440" t="str">
            <v>12.7 x 12.7 x 19.5</v>
          </cell>
          <cell r="Z440">
            <v>1.6240000000000001</v>
          </cell>
          <cell r="AA440">
            <v>1.718</v>
          </cell>
          <cell r="AB440">
            <v>0</v>
          </cell>
          <cell r="AC440" t="str">
            <v>6 x 4 x 0.4L</v>
          </cell>
          <cell r="AD440" t="str">
            <v>SHRINKWRAP OVER SHRINKWRAP</v>
          </cell>
          <cell r="AE440" t="str">
            <v>5449000330925</v>
          </cell>
          <cell r="AF440" t="str">
            <v>38 x 25.3 x 19.5</v>
          </cell>
          <cell r="AG440">
            <v>9.7449999999999992</v>
          </cell>
          <cell r="AH440">
            <v>10.34</v>
          </cell>
          <cell r="AI440">
            <v>0</v>
          </cell>
          <cell r="AJ440">
            <v>12</v>
          </cell>
          <cell r="AK440">
            <v>7</v>
          </cell>
          <cell r="AL440">
            <v>84</v>
          </cell>
          <cell r="AM440">
            <v>1200</v>
          </cell>
          <cell r="AN440">
            <v>1013</v>
          </cell>
          <cell r="AO440">
            <v>1535</v>
          </cell>
          <cell r="AP440">
            <v>818.58</v>
          </cell>
          <cell r="AQ440">
            <v>901.48</v>
          </cell>
          <cell r="AR440">
            <v>1</v>
          </cell>
          <cell r="AS440">
            <v>0</v>
          </cell>
          <cell r="AT440" t="str">
            <v>CHEP</v>
          </cell>
          <cell r="AU440" t="str">
            <v>5449000328748</v>
          </cell>
          <cell r="AV440" t="str">
            <v/>
          </cell>
          <cell r="AW440" t="str">
            <v/>
          </cell>
          <cell r="AX440" t="str">
            <v/>
          </cell>
          <cell r="AY440" t="str">
            <v>DON</v>
          </cell>
          <cell r="AZ440" t="str">
            <v/>
          </cell>
          <cell r="BA440" t="str">
            <v/>
          </cell>
          <cell r="BB440" t="str">
            <v/>
          </cell>
          <cell r="BC440" t="str">
            <v/>
          </cell>
          <cell r="BD440" t="str">
            <v/>
          </cell>
          <cell r="BE440" t="str">
            <v>BeLux</v>
          </cell>
          <cell r="BF440" t="str">
            <v>DF24264BE</v>
          </cell>
          <cell r="BG440" t="str">
            <v>PSS-17697</v>
          </cell>
          <cell r="BH440" t="str">
            <v>22021000</v>
          </cell>
          <cell r="BI440" t="str">
            <v>BE</v>
          </cell>
          <cell r="BJ440" t="str">
            <v/>
          </cell>
          <cell r="BK440" t="str">
            <v>ZD</v>
          </cell>
          <cell r="BL440" t="str">
            <v>56</v>
          </cell>
          <cell r="BM440">
            <v>2.2699999999999998E-2</v>
          </cell>
        </row>
        <row r="441">
          <cell r="A441">
            <v>643272</v>
          </cell>
          <cell r="B441" t="str">
            <v>9897</v>
          </cell>
          <cell r="C441" t="str">
            <v>SPRITE NO SUGAR (27) / FANTA ZERO ORANGE (18) BLIK 0.25L 3X8 HP</v>
          </cell>
          <cell r="D441" t="str">
            <v>SPRITE NO SUGAR (27) / FANTA ZERO ORANGE (18) BOITE 0.25L 3X8 HP</v>
          </cell>
          <cell r="E441" t="str">
            <v>Sprite/Fanta</v>
          </cell>
          <cell r="F441" t="str">
            <v>Mix</v>
          </cell>
          <cell r="G441" t="str">
            <v xml:space="preserve">SLIMCAN </v>
          </cell>
          <cell r="H441" t="str">
            <v xml:space="preserve"> %</v>
          </cell>
          <cell r="I441" t="str">
            <v>45 x 3 x 8 x 0.25L</v>
          </cell>
          <cell r="J441" t="str">
            <v/>
          </cell>
          <cell r="K441">
            <v>1080</v>
          </cell>
          <cell r="L441" t="str">
            <v>6% - 3%</v>
          </cell>
          <cell r="M441" t="str">
            <v>6</v>
          </cell>
          <cell r="N441" t="str">
            <v>M</v>
          </cell>
          <cell r="O441" t="str">
            <v>0</v>
          </cell>
          <cell r="P441">
            <v>0.25</v>
          </cell>
          <cell r="Q441" t="str">
            <v>n/a</v>
          </cell>
          <cell r="R441" t="str">
            <v>5.35 x 5.35 x 13.4</v>
          </cell>
          <cell r="S441">
            <v>0.25</v>
          </cell>
          <cell r="T441">
            <v>0.26</v>
          </cell>
          <cell r="U441">
            <v>0</v>
          </cell>
          <cell r="V441" t="str">
            <v>8 x 0.25L</v>
          </cell>
          <cell r="W441" t="str">
            <v>SHRINK</v>
          </cell>
          <cell r="X441" t="str">
            <v>n/a</v>
          </cell>
          <cell r="Y441" t="str">
            <v>21.4 x 10.7 x 13.43</v>
          </cell>
          <cell r="Z441">
            <v>1.9990000000000001</v>
          </cell>
          <cell r="AA441">
            <v>2.0870000000000002</v>
          </cell>
          <cell r="AB441">
            <v>0</v>
          </cell>
          <cell r="AC441" t="str">
            <v>45 x 3 x 8 x 0.25L</v>
          </cell>
          <cell r="AD441" t="str">
            <v>HALF PALLET</v>
          </cell>
          <cell r="AE441" t="str">
            <v>3383260018235</v>
          </cell>
          <cell r="AF441" t="str">
            <v>80 x 60 x 139.6</v>
          </cell>
          <cell r="AG441">
            <v>269.82</v>
          </cell>
          <cell r="AH441">
            <v>293.28399999999999</v>
          </cell>
          <cell r="AI441">
            <v>0</v>
          </cell>
          <cell r="AJ441">
            <v>2</v>
          </cell>
          <cell r="AK441">
            <v>1</v>
          </cell>
          <cell r="AL441">
            <v>2</v>
          </cell>
          <cell r="AM441">
            <v>1200</v>
          </cell>
          <cell r="AN441">
            <v>800</v>
          </cell>
          <cell r="AO441">
            <v>1540</v>
          </cell>
          <cell r="AP441">
            <v>539.64</v>
          </cell>
          <cell r="AQ441">
            <v>611.56899999999996</v>
          </cell>
          <cell r="AR441">
            <v>1</v>
          </cell>
          <cell r="AS441">
            <v>0</v>
          </cell>
          <cell r="AT441" t="str">
            <v>1xECHEP + 2x1/2 TOSCA</v>
          </cell>
          <cell r="AU441" t="str">
            <v>3383260018242</v>
          </cell>
          <cell r="AV441" t="str">
            <v/>
          </cell>
          <cell r="AW441" t="str">
            <v/>
          </cell>
          <cell r="AX441" t="str">
            <v/>
          </cell>
          <cell r="AY441" t="str">
            <v/>
          </cell>
          <cell r="AZ441" t="str">
            <v/>
          </cell>
          <cell r="BA441" t="str">
            <v/>
          </cell>
          <cell r="BB441" t="str">
            <v/>
          </cell>
          <cell r="BC441" t="str">
            <v>GANDAE VZW (GANS)</v>
          </cell>
          <cell r="BD441" t="str">
            <v/>
          </cell>
          <cell r="BE441" t="str">
            <v>BeLux</v>
          </cell>
          <cell r="BF441" t="str">
            <v/>
          </cell>
          <cell r="BG441" t="str">
            <v>PSS-21909</v>
          </cell>
          <cell r="BH441" t="str">
            <v>22021000</v>
          </cell>
          <cell r="BI441" t="str">
            <v>BE</v>
          </cell>
          <cell r="BJ441" t="str">
            <v/>
          </cell>
          <cell r="BK441" t="str">
            <v>ZD</v>
          </cell>
          <cell r="BL441" t="str">
            <v>56</v>
          </cell>
          <cell r="BM441" t="str">
            <v/>
          </cell>
        </row>
        <row r="442">
          <cell r="A442">
            <v>643278</v>
          </cell>
          <cell r="B442" t="str">
            <v>9896</v>
          </cell>
          <cell r="C442" t="str">
            <v>SPRITE ZERO SUGAR BIB 5L</v>
          </cell>
          <cell r="D442" t="str">
            <v>SPRITE ZERO SUGAR BIB 5L</v>
          </cell>
          <cell r="E442" t="str">
            <v>Sprite</v>
          </cell>
          <cell r="F442" t="str">
            <v>Zero Sugar</v>
          </cell>
          <cell r="G442" t="str">
            <v>BIB</v>
          </cell>
          <cell r="H442" t="str">
            <v xml:space="preserve"> %</v>
          </cell>
          <cell r="I442" t="str">
            <v>1 x 5L</v>
          </cell>
          <cell r="J442" t="str">
            <v/>
          </cell>
          <cell r="K442">
            <v>1</v>
          </cell>
          <cell r="L442" t="str">
            <v>6% - 3%</v>
          </cell>
          <cell r="M442" t="str">
            <v>90</v>
          </cell>
          <cell r="N442" t="str">
            <v>D</v>
          </cell>
          <cell r="O442" t="str">
            <v>0</v>
          </cell>
          <cell r="P442">
            <v>5</v>
          </cell>
          <cell r="Q442" t="str">
            <v>5449000118561</v>
          </cell>
          <cell r="R442" t="str">
            <v>23 x 19.5 x 15.1</v>
          </cell>
          <cell r="S442">
            <v>5.0270000000000001</v>
          </cell>
          <cell r="T442">
            <v>5.3</v>
          </cell>
          <cell r="U442">
            <v>0</v>
          </cell>
          <cell r="V442" t="str">
            <v>1 x 5L</v>
          </cell>
          <cell r="W442" t="str">
            <v>BIB</v>
          </cell>
          <cell r="X442" t="str">
            <v>5449000118561</v>
          </cell>
          <cell r="Y442" t="str">
            <v>23 x 19.5 x 15.1</v>
          </cell>
          <cell r="Z442">
            <v>5.0270000000000001</v>
          </cell>
          <cell r="AA442">
            <v>5.3</v>
          </cell>
          <cell r="AB442">
            <v>0</v>
          </cell>
          <cell r="AC442" t="str">
            <v>1 x 5L</v>
          </cell>
          <cell r="AD442" t="str">
            <v>BIB</v>
          </cell>
          <cell r="AE442" t="str">
            <v>5449000118561</v>
          </cell>
          <cell r="AF442" t="str">
            <v>23 x 19.5 x 15.1</v>
          </cell>
          <cell r="AG442">
            <v>5.0270000000000001</v>
          </cell>
          <cell r="AH442">
            <v>5.3</v>
          </cell>
          <cell r="AI442">
            <v>0</v>
          </cell>
          <cell r="AJ442">
            <v>23</v>
          </cell>
          <cell r="AK442">
            <v>4</v>
          </cell>
          <cell r="AL442">
            <v>92</v>
          </cell>
          <cell r="AM442">
            <v>1200</v>
          </cell>
          <cell r="AN442">
            <v>1000</v>
          </cell>
          <cell r="AO442">
            <v>770</v>
          </cell>
          <cell r="AP442">
            <v>462.48399999999998</v>
          </cell>
          <cell r="AQ442">
            <v>518.17700000000002</v>
          </cell>
          <cell r="AR442">
            <v>1</v>
          </cell>
          <cell r="AS442">
            <v>0</v>
          </cell>
          <cell r="AT442" t="str">
            <v>CHEP</v>
          </cell>
          <cell r="AU442" t="str">
            <v>5449000698438</v>
          </cell>
          <cell r="AV442" t="str">
            <v/>
          </cell>
          <cell r="AW442" t="str">
            <v/>
          </cell>
          <cell r="AX442" t="str">
            <v/>
          </cell>
          <cell r="AY442" t="str">
            <v>DON</v>
          </cell>
          <cell r="AZ442" t="str">
            <v/>
          </cell>
          <cell r="BA442" t="str">
            <v/>
          </cell>
          <cell r="BB442" t="str">
            <v>CLA; GRI</v>
          </cell>
          <cell r="BC442" t="str">
            <v/>
          </cell>
          <cell r="BD442" t="str">
            <v/>
          </cell>
          <cell r="BE442" t="str">
            <v>BeLux</v>
          </cell>
          <cell r="BF442" t="str">
            <v/>
          </cell>
          <cell r="BG442" t="str">
            <v>PSS-12761</v>
          </cell>
          <cell r="BH442" t="str">
            <v>21069092</v>
          </cell>
          <cell r="BI442" t="str">
            <v>NL</v>
          </cell>
          <cell r="BJ442" t="str">
            <v/>
          </cell>
          <cell r="BK442" t="str">
            <v>ZD</v>
          </cell>
          <cell r="BL442" t="str">
            <v>42</v>
          </cell>
          <cell r="BM442" t="str">
            <v/>
          </cell>
        </row>
        <row r="443">
          <cell r="A443">
            <v>643285</v>
          </cell>
          <cell r="B443" t="str">
            <v>9971</v>
          </cell>
          <cell r="C443" t="str">
            <v>SPRITE ZERO SUGAR BIB 19L HR</v>
          </cell>
          <cell r="D443" t="str">
            <v>SPRITE ZERO SUGAR BIB 19L HR</v>
          </cell>
          <cell r="E443" t="str">
            <v>Sprite</v>
          </cell>
          <cell r="F443" t="str">
            <v>Zero Sugar</v>
          </cell>
          <cell r="G443" t="str">
            <v>BIB</v>
          </cell>
          <cell r="H443" t="str">
            <v xml:space="preserve"> %</v>
          </cell>
          <cell r="I443" t="str">
            <v>1 x 19L</v>
          </cell>
          <cell r="J443" t="str">
            <v/>
          </cell>
          <cell r="K443">
            <v>1</v>
          </cell>
          <cell r="L443" t="str">
            <v>6% - 3%</v>
          </cell>
          <cell r="M443" t="str">
            <v>90</v>
          </cell>
          <cell r="N443" t="str">
            <v>D</v>
          </cell>
          <cell r="O443" t="str">
            <v>0</v>
          </cell>
          <cell r="P443">
            <v>19</v>
          </cell>
          <cell r="Q443" t="str">
            <v>5449000206541</v>
          </cell>
          <cell r="R443" t="str">
            <v>39.7 x 29.1 x 21.3</v>
          </cell>
          <cell r="S443">
            <v>19.161000000000001</v>
          </cell>
          <cell r="T443">
            <v>19.905000000000001</v>
          </cell>
          <cell r="U443">
            <v>0</v>
          </cell>
          <cell r="V443" t="str">
            <v>1 x 19L</v>
          </cell>
          <cell r="W443" t="str">
            <v>BIB</v>
          </cell>
          <cell r="X443" t="str">
            <v>5449000206541</v>
          </cell>
          <cell r="Y443" t="str">
            <v>39.7 x 29.1 x 21.3</v>
          </cell>
          <cell r="Z443">
            <v>19.161000000000001</v>
          </cell>
          <cell r="AA443">
            <v>19.905000000000001</v>
          </cell>
          <cell r="AB443">
            <v>0</v>
          </cell>
          <cell r="AC443" t="str">
            <v>1 x 19L</v>
          </cell>
          <cell r="AD443" t="str">
            <v>BIB</v>
          </cell>
          <cell r="AE443" t="str">
            <v>5449000206541</v>
          </cell>
          <cell r="AF443" t="str">
            <v>39.7 x 29.1 x 21.3</v>
          </cell>
          <cell r="AG443">
            <v>19.161000000000001</v>
          </cell>
          <cell r="AH443">
            <v>19.905000000000001</v>
          </cell>
          <cell r="AI443">
            <v>0</v>
          </cell>
          <cell r="AJ443">
            <v>10</v>
          </cell>
          <cell r="AK443">
            <v>4</v>
          </cell>
          <cell r="AL443">
            <v>40</v>
          </cell>
          <cell r="AM443">
            <v>1200</v>
          </cell>
          <cell r="AN443">
            <v>1000</v>
          </cell>
          <cell r="AO443">
            <v>1027</v>
          </cell>
          <cell r="AP443">
            <v>766.44</v>
          </cell>
          <cell r="AQ443">
            <v>826.77599999999995</v>
          </cell>
          <cell r="AR443">
            <v>1</v>
          </cell>
          <cell r="AS443">
            <v>0</v>
          </cell>
          <cell r="AT443" t="str">
            <v>CHEP</v>
          </cell>
          <cell r="AU443" t="str">
            <v>5449000728180</v>
          </cell>
          <cell r="AV443" t="str">
            <v/>
          </cell>
          <cell r="AW443" t="str">
            <v/>
          </cell>
          <cell r="AX443" t="str">
            <v/>
          </cell>
          <cell r="AY443" t="str">
            <v>DON</v>
          </cell>
          <cell r="AZ443" t="str">
            <v/>
          </cell>
          <cell r="BA443" t="str">
            <v/>
          </cell>
          <cell r="BB443" t="str">
            <v>CLA; GRI</v>
          </cell>
          <cell r="BC443" t="str">
            <v/>
          </cell>
          <cell r="BD443" t="str">
            <v/>
          </cell>
          <cell r="BE443" t="str">
            <v>BeLux</v>
          </cell>
          <cell r="BF443" t="str">
            <v/>
          </cell>
          <cell r="BG443" t="str">
            <v>PSS-12856</v>
          </cell>
          <cell r="BH443" t="str">
            <v>21069092</v>
          </cell>
          <cell r="BI443" t="str">
            <v>NL</v>
          </cell>
          <cell r="BJ443" t="str">
            <v/>
          </cell>
          <cell r="BK443" t="str">
            <v>ZD</v>
          </cell>
          <cell r="BL443" t="str">
            <v>42</v>
          </cell>
          <cell r="BM443" t="str">
            <v/>
          </cell>
        </row>
        <row r="444">
          <cell r="A444">
            <v>643304</v>
          </cell>
          <cell r="B444" t="str">
            <v>9986</v>
          </cell>
          <cell r="C444" t="str">
            <v>MONSTER ENERGY(54)/MONSTER PIPELINE PUNCH(6)/MONSTER ULTRA WHITE(12) BLIK 0.50L 72X4 PPD</v>
          </cell>
          <cell r="D444" t="str">
            <v>MONSTER ENERGY(54)/MONSTER PIPELINE PUNCH(6)/MONSTER ULTRA WHITE(12) BOITE 0.50L 72X4 PPD</v>
          </cell>
          <cell r="E444" t="str">
            <v>Monster</v>
          </cell>
          <cell r="F444" t="str">
            <v>Mix</v>
          </cell>
          <cell r="G444" t="str">
            <v xml:space="preserve">CAN </v>
          </cell>
          <cell r="H444" t="str">
            <v xml:space="preserve"> %</v>
          </cell>
          <cell r="I444" t="str">
            <v>72 x 4 x 0.5L</v>
          </cell>
          <cell r="J444" t="str">
            <v/>
          </cell>
          <cell r="K444">
            <v>288</v>
          </cell>
          <cell r="L444" t="str">
            <v>6% - 3%</v>
          </cell>
          <cell r="M444" t="str">
            <v>24</v>
          </cell>
          <cell r="N444" t="str">
            <v>M</v>
          </cell>
          <cell r="O444" t="str">
            <v>0</v>
          </cell>
          <cell r="P444">
            <v>0.5</v>
          </cell>
          <cell r="Q444" t="str">
            <v>n/a</v>
          </cell>
          <cell r="R444" t="str">
            <v>6.65 x 6.65 x 16.8</v>
          </cell>
          <cell r="S444">
            <v>0.51900000000000002</v>
          </cell>
          <cell r="T444">
            <v>0.53500000000000003</v>
          </cell>
          <cell r="U444">
            <v>0</v>
          </cell>
          <cell r="V444" t="str">
            <v>4 x 0.5L</v>
          </cell>
          <cell r="W444" t="str">
            <v>SHRINK</v>
          </cell>
          <cell r="X444" t="str">
            <v>n/a</v>
          </cell>
          <cell r="Y444" t="str">
            <v>13.3 x 13.3 x 16.83</v>
          </cell>
          <cell r="Z444">
            <v>2.077</v>
          </cell>
          <cell r="AA444">
            <v>2.1480000000000001</v>
          </cell>
          <cell r="AB444">
            <v>0</v>
          </cell>
          <cell r="AC444" t="str">
            <v>72 x 4 x 0.5L</v>
          </cell>
          <cell r="AD444" t="str">
            <v>QUARTER PALLET DISPLAY</v>
          </cell>
          <cell r="AE444" t="str">
            <v>3383260018297</v>
          </cell>
          <cell r="AF444" t="str">
            <v>60 x 40 x 158.5</v>
          </cell>
          <cell r="AG444">
            <v>149.565</v>
          </cell>
          <cell r="AH444">
            <v>156.88</v>
          </cell>
          <cell r="AI444">
            <v>0</v>
          </cell>
          <cell r="AJ444">
            <v>4</v>
          </cell>
          <cell r="AK444">
            <v>1</v>
          </cell>
          <cell r="AL444">
            <v>4</v>
          </cell>
          <cell r="AM444">
            <v>1200</v>
          </cell>
          <cell r="AN444">
            <v>800</v>
          </cell>
          <cell r="AO444">
            <v>1300</v>
          </cell>
          <cell r="AP444">
            <v>598.26</v>
          </cell>
          <cell r="AQ444">
            <v>652.827</v>
          </cell>
          <cell r="AR444">
            <v>1</v>
          </cell>
          <cell r="AS444">
            <v>0</v>
          </cell>
          <cell r="AT444" t="str">
            <v>1xECHEP + 4x1/4 CHEP</v>
          </cell>
          <cell r="AU444" t="str">
            <v>3383260018303</v>
          </cell>
          <cell r="AV444" t="str">
            <v/>
          </cell>
          <cell r="AW444" t="str">
            <v/>
          </cell>
          <cell r="AX444" t="str">
            <v/>
          </cell>
          <cell r="AY444" t="str">
            <v/>
          </cell>
          <cell r="AZ444" t="str">
            <v/>
          </cell>
          <cell r="BA444" t="str">
            <v/>
          </cell>
          <cell r="BB444" t="str">
            <v/>
          </cell>
          <cell r="BC444" t="str">
            <v>GANDAE VZW (GANS)</v>
          </cell>
          <cell r="BD444" t="str">
            <v/>
          </cell>
          <cell r="BE444" t="str">
            <v>BeLux</v>
          </cell>
          <cell r="BF444" t="str">
            <v/>
          </cell>
          <cell r="BG444" t="str">
            <v>PSS-21921</v>
          </cell>
          <cell r="BH444" t="str">
            <v>22021000</v>
          </cell>
          <cell r="BI444" t="str">
            <v>BE</v>
          </cell>
          <cell r="BJ444" t="str">
            <v/>
          </cell>
          <cell r="BK444" t="str">
            <v>ZD</v>
          </cell>
          <cell r="BL444" t="str">
            <v>56</v>
          </cell>
          <cell r="BM444" t="str">
            <v/>
          </cell>
        </row>
        <row r="445">
          <cell r="A445">
            <v>643325</v>
          </cell>
          <cell r="B445" t="str">
            <v>9992</v>
          </cell>
          <cell r="C445" t="str">
            <v>COCA-COLA CHERRY PET 0.50L 4X6</v>
          </cell>
          <cell r="D445" t="str">
            <v>COCA-COLA CHERRY PET 0.50L 4X6</v>
          </cell>
          <cell r="E445" t="str">
            <v>Coca-Cola</v>
          </cell>
          <cell r="F445" t="str">
            <v>Cherry</v>
          </cell>
          <cell r="G445" t="str">
            <v>PET</v>
          </cell>
          <cell r="H445" t="str">
            <v xml:space="preserve"> %</v>
          </cell>
          <cell r="I445" t="str">
            <v>4 x 6 x 0.5L</v>
          </cell>
          <cell r="J445" t="str">
            <v/>
          </cell>
          <cell r="K445">
            <v>24</v>
          </cell>
          <cell r="L445" t="str">
            <v>6% - 3%</v>
          </cell>
          <cell r="M445" t="str">
            <v>4</v>
          </cell>
          <cell r="N445" t="str">
            <v>M</v>
          </cell>
          <cell r="O445" t="str">
            <v>0</v>
          </cell>
          <cell r="P445">
            <v>0.5</v>
          </cell>
          <cell r="Q445" t="str">
            <v>54492790</v>
          </cell>
          <cell r="R445" t="str">
            <v>6.55 x 6.55 x 23.05</v>
          </cell>
          <cell r="S445">
            <v>0.52100000000000002</v>
          </cell>
          <cell r="T445">
            <v>0.54100000000000004</v>
          </cell>
          <cell r="U445">
            <v>0</v>
          </cell>
          <cell r="V445" t="str">
            <v>6 x 0.5L</v>
          </cell>
          <cell r="W445" t="str">
            <v>SHRINK</v>
          </cell>
          <cell r="X445" t="str">
            <v>5449000006349</v>
          </cell>
          <cell r="Y445" t="str">
            <v>19.65 x 13.1 x 23.05</v>
          </cell>
          <cell r="Z445">
            <v>3.125</v>
          </cell>
          <cell r="AA445">
            <v>3.2559999999999998</v>
          </cell>
          <cell r="AB445">
            <v>0</v>
          </cell>
          <cell r="AC445" t="str">
            <v>4 x 6 x 0.5L</v>
          </cell>
          <cell r="AD445" t="str">
            <v>SHRINKWRAP OVER SHRINKWRAP</v>
          </cell>
          <cell r="AE445" t="str">
            <v>5449000217332</v>
          </cell>
          <cell r="AF445" t="str">
            <v>39.3 x 26.2 x 23.05</v>
          </cell>
          <cell r="AG445">
            <v>12.497999999999999</v>
          </cell>
          <cell r="AH445">
            <v>13.04</v>
          </cell>
          <cell r="AI445">
            <v>0</v>
          </cell>
          <cell r="AJ445">
            <v>12</v>
          </cell>
          <cell r="AK445">
            <v>7</v>
          </cell>
          <cell r="AL445">
            <v>84</v>
          </cell>
          <cell r="AM445">
            <v>1200</v>
          </cell>
          <cell r="AN445">
            <v>1048</v>
          </cell>
          <cell r="AO445">
            <v>1776</v>
          </cell>
          <cell r="AP445">
            <v>1049.8320000000001</v>
          </cell>
          <cell r="AQ445">
            <v>1125.864</v>
          </cell>
          <cell r="AR445">
            <v>2</v>
          </cell>
          <cell r="AS445">
            <v>0</v>
          </cell>
          <cell r="AT445" t="str">
            <v>CHEP</v>
          </cell>
          <cell r="AU445" t="str">
            <v>5449000728203</v>
          </cell>
          <cell r="AV445" t="str">
            <v>ANT</v>
          </cell>
          <cell r="AW445" t="str">
            <v/>
          </cell>
          <cell r="AX445" t="str">
            <v/>
          </cell>
          <cell r="AY445" t="str">
            <v/>
          </cell>
          <cell r="AZ445" t="str">
            <v/>
          </cell>
          <cell r="BA445" t="str">
            <v/>
          </cell>
          <cell r="BB445" t="str">
            <v/>
          </cell>
          <cell r="BC445" t="str">
            <v/>
          </cell>
          <cell r="BD445" t="str">
            <v/>
          </cell>
          <cell r="BE445" t="str">
            <v>BeLux</v>
          </cell>
          <cell r="BF445" t="str">
            <v/>
          </cell>
          <cell r="BG445" t="str">
            <v>PSS-21082</v>
          </cell>
          <cell r="BH445" t="str">
            <v>22021000</v>
          </cell>
          <cell r="BI445" t="str">
            <v>BE</v>
          </cell>
          <cell r="BJ445" t="str">
            <v/>
          </cell>
          <cell r="BK445" t="str">
            <v>ZD</v>
          </cell>
          <cell r="BL445" t="str">
            <v>56</v>
          </cell>
          <cell r="BM445">
            <v>2.2110000000000005E-2</v>
          </cell>
        </row>
        <row r="446">
          <cell r="A446">
            <v>643362</v>
          </cell>
          <cell r="B446" t="str">
            <v>9961</v>
          </cell>
          <cell r="C446" t="str">
            <v>JACK DANIEL'S &amp; COCA-COLA BLIK 0.33L X12</v>
          </cell>
          <cell r="D446" t="str">
            <v>JACK DANIELS &amp; COCA-COLA MIX BOITE 0.33L X12</v>
          </cell>
          <cell r="E446" t="str">
            <v>Jack Daniel's &amp; Coca-Cola</v>
          </cell>
          <cell r="F446" t="str">
            <v/>
          </cell>
          <cell r="G446" t="str">
            <v xml:space="preserve">CAN </v>
          </cell>
          <cell r="H446" t="str">
            <v>5.00 %</v>
          </cell>
          <cell r="I446" t="str">
            <v>12 x 0.33L</v>
          </cell>
          <cell r="J446" t="str">
            <v/>
          </cell>
          <cell r="K446">
            <v>12</v>
          </cell>
          <cell r="L446" t="str">
            <v>21% - 17%</v>
          </cell>
          <cell r="M446" t="str">
            <v>12</v>
          </cell>
          <cell r="N446" t="str">
            <v>M</v>
          </cell>
          <cell r="O446" t="str">
            <v>0</v>
          </cell>
          <cell r="P446">
            <v>0.33</v>
          </cell>
          <cell r="Q446" t="str">
            <v>5449000168481</v>
          </cell>
          <cell r="R446" t="str">
            <v>6.65 x 6.65 x 11.55</v>
          </cell>
          <cell r="S446">
            <v>0.34300000000000003</v>
          </cell>
          <cell r="T446">
            <v>0.35599999999999998</v>
          </cell>
          <cell r="U446">
            <v>0</v>
          </cell>
          <cell r="V446" t="str">
            <v>1 x 0.33L</v>
          </cell>
          <cell r="W446" t="str">
            <v>CAN</v>
          </cell>
          <cell r="X446" t="str">
            <v>5449000168481</v>
          </cell>
          <cell r="Y446" t="str">
            <v>6.65 x 6.65 x 11.55</v>
          </cell>
          <cell r="Z446">
            <v>0.34300000000000003</v>
          </cell>
          <cell r="AA446">
            <v>0.35599999999999998</v>
          </cell>
          <cell r="AB446">
            <v>0</v>
          </cell>
          <cell r="AC446" t="str">
            <v>12 x 0.33L</v>
          </cell>
          <cell r="AD446" t="str">
            <v>TRAY WITH SHRINK</v>
          </cell>
          <cell r="AE446" t="str">
            <v>5449000170095</v>
          </cell>
          <cell r="AF446" t="str">
            <v>27.1 x 20.2 x 11.8</v>
          </cell>
          <cell r="AG446">
            <v>4.1120000000000001</v>
          </cell>
          <cell r="AH446">
            <v>4.3330000000000002</v>
          </cell>
          <cell r="AI446">
            <v>0</v>
          </cell>
          <cell r="AJ446">
            <v>19</v>
          </cell>
          <cell r="AK446">
            <v>12</v>
          </cell>
          <cell r="AL446">
            <v>228</v>
          </cell>
          <cell r="AM446">
            <v>1200</v>
          </cell>
          <cell r="AN446">
            <v>1000</v>
          </cell>
          <cell r="AO446">
            <v>1570</v>
          </cell>
          <cell r="AP446">
            <v>937.53599999999994</v>
          </cell>
          <cell r="AQ446">
            <v>1018.25</v>
          </cell>
          <cell r="AR446">
            <v>2</v>
          </cell>
          <cell r="AS446">
            <v>0</v>
          </cell>
          <cell r="AT446" t="str">
            <v>CHEP</v>
          </cell>
          <cell r="AU446" t="str">
            <v>5449000724656</v>
          </cell>
          <cell r="AV446" t="str">
            <v/>
          </cell>
          <cell r="AW446" t="str">
            <v/>
          </cell>
          <cell r="AX446" t="str">
            <v/>
          </cell>
          <cell r="AY446" t="str">
            <v/>
          </cell>
          <cell r="AZ446" t="str">
            <v/>
          </cell>
          <cell r="BA446" t="str">
            <v/>
          </cell>
          <cell r="BB446" t="str">
            <v/>
          </cell>
          <cell r="BC446" t="str">
            <v>DIS (DISB)</v>
          </cell>
          <cell r="BD446" t="str">
            <v/>
          </cell>
          <cell r="BE446" t="str">
            <v>BeLux</v>
          </cell>
          <cell r="BF446" t="str">
            <v>DF25403BE</v>
          </cell>
          <cell r="BG446" t="str">
            <v>PSS-20488</v>
          </cell>
          <cell r="BH446" t="str">
            <v>22089069</v>
          </cell>
          <cell r="BI446" t="str">
            <v>BE</v>
          </cell>
          <cell r="BJ446" t="str">
            <v/>
          </cell>
          <cell r="BK446" t="str">
            <v>ZD</v>
          </cell>
          <cell r="BL446" t="str">
            <v>56</v>
          </cell>
          <cell r="BM446">
            <v>1.2530000000000001E-2</v>
          </cell>
        </row>
        <row r="447">
          <cell r="A447">
            <v>643405</v>
          </cell>
          <cell r="B447" t="str">
            <v>9956</v>
          </cell>
          <cell r="C447" t="str">
            <v>AQUARIUS DAILY ZERO LEMON PET 0.50L X12 INPUT CONTINGENCY</v>
          </cell>
          <cell r="D447" t="str">
            <v>AQUARIUS DAILY ZERO CITRON PET 0.50L X12 INPUT CONTINGENCY</v>
          </cell>
          <cell r="E447" t="str">
            <v>Aquarius</v>
          </cell>
          <cell r="F447" t="str">
            <v>Zero Lemon</v>
          </cell>
          <cell r="G447" t="str">
            <v>PET</v>
          </cell>
          <cell r="H447" t="str">
            <v xml:space="preserve"> %</v>
          </cell>
          <cell r="I447" t="str">
            <v>12 x 0.5L</v>
          </cell>
          <cell r="J447" t="str">
            <v/>
          </cell>
          <cell r="K447">
            <v>12</v>
          </cell>
          <cell r="L447" t="str">
            <v>6% - 3%</v>
          </cell>
          <cell r="M447" t="str">
            <v>9</v>
          </cell>
          <cell r="N447" t="str">
            <v>M</v>
          </cell>
          <cell r="O447" t="str">
            <v>0</v>
          </cell>
          <cell r="P447">
            <v>0.5</v>
          </cell>
          <cell r="Q447" t="str">
            <v>5449000100726</v>
          </cell>
          <cell r="R447" t="str">
            <v>6.56 x 6.56 x 21.11</v>
          </cell>
          <cell r="S447">
            <v>0.499</v>
          </cell>
          <cell r="T447">
            <v>0.52200000000000002</v>
          </cell>
          <cell r="U447">
            <v>0</v>
          </cell>
          <cell r="V447" t="str">
            <v>1 x 0.5L</v>
          </cell>
          <cell r="W447" t="str">
            <v>PET</v>
          </cell>
          <cell r="X447" t="str">
            <v>5449000100726</v>
          </cell>
          <cell r="Y447" t="str">
            <v>6.56 x 6.56 x 21.11</v>
          </cell>
          <cell r="Z447">
            <v>0.499</v>
          </cell>
          <cell r="AA447">
            <v>0.52200000000000002</v>
          </cell>
          <cell r="AB447">
            <v>0</v>
          </cell>
          <cell r="AC447" t="str">
            <v>12 x 0.5L</v>
          </cell>
          <cell r="AD447" t="str">
            <v>SHRINKWRAPPED</v>
          </cell>
          <cell r="AE447" t="str">
            <v>5449000332059</v>
          </cell>
          <cell r="AF447" t="str">
            <v>26.2 x 19.65 x 21.11</v>
          </cell>
          <cell r="AG447">
            <v>5.992</v>
          </cell>
          <cell r="AH447">
            <v>6.2690000000000001</v>
          </cell>
          <cell r="AI447">
            <v>0</v>
          </cell>
          <cell r="AJ447">
            <v>24</v>
          </cell>
          <cell r="AK447">
            <v>6</v>
          </cell>
          <cell r="AL447">
            <v>144</v>
          </cell>
          <cell r="AM447">
            <v>1200</v>
          </cell>
          <cell r="AN447">
            <v>1049.5999999999999</v>
          </cell>
          <cell r="AO447">
            <v>1431.3</v>
          </cell>
          <cell r="AP447">
            <v>862.84799999999996</v>
          </cell>
          <cell r="AQ447">
            <v>936.98299999999995</v>
          </cell>
          <cell r="AR447">
            <v>1</v>
          </cell>
          <cell r="AS447">
            <v>0</v>
          </cell>
          <cell r="AT447" t="str">
            <v>CHEP</v>
          </cell>
          <cell r="AU447" t="str">
            <v>5449000728531</v>
          </cell>
          <cell r="AV447" t="str">
            <v/>
          </cell>
          <cell r="AW447" t="str">
            <v/>
          </cell>
          <cell r="AX447" t="str">
            <v/>
          </cell>
          <cell r="AY447" t="str">
            <v/>
          </cell>
          <cell r="AZ447" t="str">
            <v/>
          </cell>
          <cell r="BA447" t="str">
            <v/>
          </cell>
          <cell r="BB447" t="str">
            <v/>
          </cell>
          <cell r="BC447" t="str">
            <v/>
          </cell>
          <cell r="BD447" t="str">
            <v/>
          </cell>
          <cell r="BE447" t="str">
            <v>BeLux</v>
          </cell>
          <cell r="BF447" t="str">
            <v>SC26061BNL</v>
          </cell>
          <cell r="BG447" t="str">
            <v>PSS-20898</v>
          </cell>
          <cell r="BH447" t="str">
            <v>22021000</v>
          </cell>
          <cell r="BI447" t="str">
            <v>BE</v>
          </cell>
          <cell r="BJ447" t="str">
            <v/>
          </cell>
          <cell r="BK447" t="str">
            <v>ZD</v>
          </cell>
          <cell r="BL447" t="str">
            <v>56</v>
          </cell>
          <cell r="BM447">
            <v>2.2100000000000002E-2</v>
          </cell>
        </row>
        <row r="448">
          <cell r="A448">
            <v>643406</v>
          </cell>
          <cell r="B448" t="str">
            <v>9957</v>
          </cell>
          <cell r="C448" t="str">
            <v>AQUARIUS DAILY ZERO RED PEACH PET 0.50L X12 INPUT CONTINGENCY</v>
          </cell>
          <cell r="D448" t="str">
            <v>AQUARIUS DAILY ZERO RED PEACH BOITE PET 0.50L X12 INPUT CONTINGENCY</v>
          </cell>
          <cell r="E448" t="str">
            <v>Aquarius</v>
          </cell>
          <cell r="F448" t="str">
            <v>Zero Red Peach</v>
          </cell>
          <cell r="G448" t="str">
            <v>PET</v>
          </cell>
          <cell r="H448" t="str">
            <v xml:space="preserve"> %</v>
          </cell>
          <cell r="I448" t="str">
            <v>12 x 0.5L</v>
          </cell>
          <cell r="J448" t="str">
            <v/>
          </cell>
          <cell r="K448">
            <v>12</v>
          </cell>
          <cell r="L448" t="str">
            <v>6% - 3%</v>
          </cell>
          <cell r="M448" t="str">
            <v>6</v>
          </cell>
          <cell r="N448" t="str">
            <v>M</v>
          </cell>
          <cell r="O448" t="str">
            <v>0</v>
          </cell>
          <cell r="P448">
            <v>0.5</v>
          </cell>
          <cell r="Q448" t="str">
            <v>5449000322524</v>
          </cell>
          <cell r="R448" t="str">
            <v>6.56 x 6.56 x 21.11</v>
          </cell>
          <cell r="S448">
            <v>0.51400000000000001</v>
          </cell>
          <cell r="T448">
            <v>0.53700000000000003</v>
          </cell>
          <cell r="U448">
            <v>0</v>
          </cell>
          <cell r="V448" t="str">
            <v>1 x 0.5L</v>
          </cell>
          <cell r="W448" t="str">
            <v>PET</v>
          </cell>
          <cell r="X448" t="str">
            <v>5449000322524</v>
          </cell>
          <cell r="Y448" t="str">
            <v>6.56 x 6.56 x 21.11</v>
          </cell>
          <cell r="Z448">
            <v>0.51400000000000001</v>
          </cell>
          <cell r="AA448">
            <v>0.53700000000000003</v>
          </cell>
          <cell r="AB448">
            <v>0</v>
          </cell>
          <cell r="AC448" t="str">
            <v>12 x 0.5L</v>
          </cell>
          <cell r="AD448" t="str">
            <v>SHRINKWRAPPED</v>
          </cell>
          <cell r="AE448" t="str">
            <v>5449000332066</v>
          </cell>
          <cell r="AF448" t="str">
            <v>26.2 x 19.65 x 21.11</v>
          </cell>
          <cell r="AG448">
            <v>6.173</v>
          </cell>
          <cell r="AH448">
            <v>6.45</v>
          </cell>
          <cell r="AI448">
            <v>0</v>
          </cell>
          <cell r="AJ448">
            <v>24</v>
          </cell>
          <cell r="AK448">
            <v>6</v>
          </cell>
          <cell r="AL448">
            <v>144</v>
          </cell>
          <cell r="AM448">
            <v>1200</v>
          </cell>
          <cell r="AN448">
            <v>1049.5999999999999</v>
          </cell>
          <cell r="AO448">
            <v>1431.3</v>
          </cell>
          <cell r="AP448">
            <v>888.91200000000003</v>
          </cell>
          <cell r="AQ448">
            <v>963.07600000000002</v>
          </cell>
          <cell r="AR448">
            <v>1</v>
          </cell>
          <cell r="AS448">
            <v>0</v>
          </cell>
          <cell r="AT448" t="str">
            <v>CHEP</v>
          </cell>
          <cell r="AU448" t="str">
            <v>5449000728548</v>
          </cell>
          <cell r="AV448" t="str">
            <v/>
          </cell>
          <cell r="AW448" t="str">
            <v/>
          </cell>
          <cell r="AX448" t="str">
            <v/>
          </cell>
          <cell r="AY448" t="str">
            <v/>
          </cell>
          <cell r="AZ448" t="str">
            <v/>
          </cell>
          <cell r="BA448" t="str">
            <v/>
          </cell>
          <cell r="BB448" t="str">
            <v/>
          </cell>
          <cell r="BC448" t="str">
            <v/>
          </cell>
          <cell r="BD448" t="str">
            <v/>
          </cell>
          <cell r="BE448" t="str">
            <v>BeLux</v>
          </cell>
          <cell r="BF448" t="str">
            <v>SC26061BNL</v>
          </cell>
          <cell r="BG448" t="str">
            <v>PSS-20898</v>
          </cell>
          <cell r="BH448" t="str">
            <v>22021000</v>
          </cell>
          <cell r="BI448" t="str">
            <v>BE</v>
          </cell>
          <cell r="BJ448" t="str">
            <v/>
          </cell>
          <cell r="BK448" t="str">
            <v>ZD</v>
          </cell>
          <cell r="BL448" t="str">
            <v>56</v>
          </cell>
          <cell r="BM448">
            <v>2.2100000000000002E-2</v>
          </cell>
        </row>
        <row r="449">
          <cell r="A449">
            <v>643407</v>
          </cell>
          <cell r="B449" t="str">
            <v>9958</v>
          </cell>
          <cell r="C449" t="str">
            <v>POWERADE MOUNTAIN BLAST PET 0.50L X12 INPUT CONTINGENCY</v>
          </cell>
          <cell r="D449" t="str">
            <v>POWERADE MOUNTAIN BLAST PET 0.50L X12 INPUT CONTINGENCY</v>
          </cell>
          <cell r="E449" t="str">
            <v xml:space="preserve">Powerade </v>
          </cell>
          <cell r="F449" t="str">
            <v>Mountain Blast</v>
          </cell>
          <cell r="G449" t="str">
            <v>PET</v>
          </cell>
          <cell r="H449" t="str">
            <v xml:space="preserve"> %</v>
          </cell>
          <cell r="I449" t="str">
            <v>12 x 0.5L</v>
          </cell>
          <cell r="J449" t="str">
            <v/>
          </cell>
          <cell r="K449">
            <v>12</v>
          </cell>
          <cell r="L449" t="str">
            <v>6% - 3%</v>
          </cell>
          <cell r="M449" t="str">
            <v>9</v>
          </cell>
          <cell r="N449" t="str">
            <v>M</v>
          </cell>
          <cell r="O449" t="str">
            <v>0</v>
          </cell>
          <cell r="P449">
            <v>0.5</v>
          </cell>
          <cell r="Q449" t="str">
            <v>5449000324467</v>
          </cell>
          <cell r="R449" t="str">
            <v>6.58 x 6.58 x 23</v>
          </cell>
          <cell r="S449">
            <v>0.50800000000000001</v>
          </cell>
          <cell r="T449">
            <v>0.53400000000000003</v>
          </cell>
          <cell r="U449">
            <v>0</v>
          </cell>
          <cell r="V449" t="str">
            <v>1 x 0.5L</v>
          </cell>
          <cell r="W449" t="str">
            <v>PET</v>
          </cell>
          <cell r="X449" t="str">
            <v>5449000324467</v>
          </cell>
          <cell r="Y449" t="str">
            <v>6.58 x 6.58 x 23</v>
          </cell>
          <cell r="Z449">
            <v>0.50800000000000001</v>
          </cell>
          <cell r="AA449">
            <v>0.53100000000000003</v>
          </cell>
          <cell r="AB449">
            <v>0</v>
          </cell>
          <cell r="AC449" t="str">
            <v>12 x 0.5L</v>
          </cell>
          <cell r="AD449" t="str">
            <v>SHRINKWRAPPED</v>
          </cell>
          <cell r="AE449" t="str">
            <v>5449000324498</v>
          </cell>
          <cell r="AF449" t="str">
            <v>26.3 x 19.7 x 23</v>
          </cell>
          <cell r="AG449">
            <v>6.093</v>
          </cell>
          <cell r="AH449">
            <v>6.3710000000000004</v>
          </cell>
          <cell r="AI449">
            <v>0</v>
          </cell>
          <cell r="AJ449">
            <v>24</v>
          </cell>
          <cell r="AK449">
            <v>6</v>
          </cell>
          <cell r="AL449">
            <v>144</v>
          </cell>
          <cell r="AM449">
            <v>1200</v>
          </cell>
          <cell r="AN449">
            <v>1053</v>
          </cell>
          <cell r="AO449">
            <v>1556</v>
          </cell>
          <cell r="AP449">
            <v>877.39200000000005</v>
          </cell>
          <cell r="AQ449">
            <v>957.33100000000002</v>
          </cell>
          <cell r="AR449">
            <v>1</v>
          </cell>
          <cell r="AS449">
            <v>0</v>
          </cell>
          <cell r="AT449" t="str">
            <v>CHEP</v>
          </cell>
          <cell r="AU449" t="str">
            <v>5449000728555</v>
          </cell>
          <cell r="AV449" t="str">
            <v/>
          </cell>
          <cell r="AW449" t="str">
            <v/>
          </cell>
          <cell r="AX449" t="str">
            <v/>
          </cell>
          <cell r="AY449" t="str">
            <v/>
          </cell>
          <cell r="AZ449" t="str">
            <v/>
          </cell>
          <cell r="BA449" t="str">
            <v/>
          </cell>
          <cell r="BB449" t="str">
            <v/>
          </cell>
          <cell r="BC449" t="str">
            <v>Cobega (COBE)</v>
          </cell>
          <cell r="BD449" t="str">
            <v/>
          </cell>
          <cell r="BE449" t="str">
            <v>BeLux</v>
          </cell>
          <cell r="BF449" t="str">
            <v/>
          </cell>
          <cell r="BG449" t="str">
            <v>PSS-20898</v>
          </cell>
          <cell r="BH449" t="str">
            <v>22021000</v>
          </cell>
          <cell r="BI449" t="str">
            <v>BE</v>
          </cell>
          <cell r="BJ449" t="str">
            <v/>
          </cell>
          <cell r="BK449" t="str">
            <v>ZD</v>
          </cell>
          <cell r="BL449" t="str">
            <v>56</v>
          </cell>
          <cell r="BM449">
            <v>2.2100000000000002E-2</v>
          </cell>
        </row>
        <row r="450">
          <cell r="A450">
            <v>643408</v>
          </cell>
          <cell r="B450" t="str">
            <v>9959</v>
          </cell>
          <cell r="C450" t="str">
            <v>POWERADE PASSIONFRUIT PET 0.50L X12 INPUT CONTINGENCY</v>
          </cell>
          <cell r="D450" t="str">
            <v>POWERADE PASSIONFRUIT PET 0.50L X12 INPUT CONTINGENCY</v>
          </cell>
          <cell r="E450" t="str">
            <v xml:space="preserve">Powerade </v>
          </cell>
          <cell r="F450" t="str">
            <v>Passionfruit</v>
          </cell>
          <cell r="G450" t="str">
            <v>PET</v>
          </cell>
          <cell r="H450" t="str">
            <v xml:space="preserve"> %</v>
          </cell>
          <cell r="I450" t="str">
            <v>12 x 0.5L</v>
          </cell>
          <cell r="J450" t="str">
            <v/>
          </cell>
          <cell r="K450">
            <v>12</v>
          </cell>
          <cell r="L450" t="str">
            <v>6% - 3%</v>
          </cell>
          <cell r="M450" t="str">
            <v>9</v>
          </cell>
          <cell r="N450" t="str">
            <v>M</v>
          </cell>
          <cell r="O450" t="str">
            <v>0</v>
          </cell>
          <cell r="P450">
            <v>0.5</v>
          </cell>
          <cell r="Q450" t="str">
            <v>5449000325198</v>
          </cell>
          <cell r="R450" t="str">
            <v>6.58 x 6.58 x 23</v>
          </cell>
          <cell r="S450">
            <v>0.50800000000000001</v>
          </cell>
          <cell r="T450">
            <v>0.53400000000000003</v>
          </cell>
          <cell r="U450">
            <v>0</v>
          </cell>
          <cell r="V450" t="str">
            <v>1 x 0.5L</v>
          </cell>
          <cell r="W450" t="str">
            <v>PET</v>
          </cell>
          <cell r="X450" t="str">
            <v>5449000325198</v>
          </cell>
          <cell r="Y450" t="str">
            <v>6.58 x 6.58 x 23</v>
          </cell>
          <cell r="Z450">
            <v>0.50800000000000001</v>
          </cell>
          <cell r="AA450">
            <v>0.53100000000000003</v>
          </cell>
          <cell r="AB450">
            <v>0</v>
          </cell>
          <cell r="AC450" t="str">
            <v>12 x 0.5L</v>
          </cell>
          <cell r="AD450" t="str">
            <v>SHRINKWRAPPED</v>
          </cell>
          <cell r="AE450" t="str">
            <v>5449000332073</v>
          </cell>
          <cell r="AF450" t="str">
            <v>26.3 x 19.7 x 23</v>
          </cell>
          <cell r="AG450">
            <v>6.0949999999999998</v>
          </cell>
          <cell r="AH450">
            <v>6.3719999999999999</v>
          </cell>
          <cell r="AI450">
            <v>0</v>
          </cell>
          <cell r="AJ450">
            <v>24</v>
          </cell>
          <cell r="AK450">
            <v>6</v>
          </cell>
          <cell r="AL450">
            <v>144</v>
          </cell>
          <cell r="AM450">
            <v>1200</v>
          </cell>
          <cell r="AN450">
            <v>1053</v>
          </cell>
          <cell r="AO450">
            <v>1556</v>
          </cell>
          <cell r="AP450">
            <v>877.68</v>
          </cell>
          <cell r="AQ450">
            <v>958.09100000000001</v>
          </cell>
          <cell r="AR450">
            <v>1</v>
          </cell>
          <cell r="AS450">
            <v>0</v>
          </cell>
          <cell r="AT450" t="str">
            <v>CHEP</v>
          </cell>
          <cell r="AU450" t="str">
            <v>5449000728562</v>
          </cell>
          <cell r="AV450" t="str">
            <v/>
          </cell>
          <cell r="AW450" t="str">
            <v/>
          </cell>
          <cell r="AX450" t="str">
            <v/>
          </cell>
          <cell r="AY450" t="str">
            <v/>
          </cell>
          <cell r="AZ450" t="str">
            <v/>
          </cell>
          <cell r="BA450" t="str">
            <v/>
          </cell>
          <cell r="BB450" t="str">
            <v/>
          </cell>
          <cell r="BC450" t="str">
            <v>Cobega (COBE)</v>
          </cell>
          <cell r="BD450" t="str">
            <v/>
          </cell>
          <cell r="BE450" t="str">
            <v>BeLux</v>
          </cell>
          <cell r="BF450" t="str">
            <v/>
          </cell>
          <cell r="BG450" t="str">
            <v>PSS-20898</v>
          </cell>
          <cell r="BH450" t="str">
            <v>22021000</v>
          </cell>
          <cell r="BI450" t="str">
            <v>BE</v>
          </cell>
          <cell r="BJ450" t="str">
            <v/>
          </cell>
          <cell r="BK450" t="str">
            <v>ZD</v>
          </cell>
          <cell r="BL450" t="str">
            <v>56</v>
          </cell>
          <cell r="BM450">
            <v>2.2100000000000002E-2</v>
          </cell>
        </row>
        <row r="451">
          <cell r="A451">
            <v>643412</v>
          </cell>
          <cell r="B451" t="str">
            <v>9960</v>
          </cell>
          <cell r="C451" t="str">
            <v>COCA-COLA BLIK 0.15L 2X12 EURO 14LAY</v>
          </cell>
          <cell r="D451" t="str">
            <v>COCA-COLA BOITE 0.15L 2X12 EURO 14LAY</v>
          </cell>
          <cell r="E451" t="str">
            <v>Coca-Cola</v>
          </cell>
          <cell r="F451" t="str">
            <v/>
          </cell>
          <cell r="G451" t="str">
            <v xml:space="preserve">CAN </v>
          </cell>
          <cell r="H451" t="str">
            <v xml:space="preserve"> %</v>
          </cell>
          <cell r="I451" t="str">
            <v>2 x 12 x 0.15L</v>
          </cell>
          <cell r="J451" t="str">
            <v/>
          </cell>
          <cell r="K451">
            <v>24</v>
          </cell>
          <cell r="L451" t="str">
            <v>6% - 3%</v>
          </cell>
          <cell r="M451" t="str">
            <v>12</v>
          </cell>
          <cell r="N451" t="str">
            <v>M</v>
          </cell>
          <cell r="O451" t="str">
            <v>0</v>
          </cell>
          <cell r="P451">
            <v>0.15</v>
          </cell>
          <cell r="Q451" t="str">
            <v>54491014</v>
          </cell>
          <cell r="R451" t="str">
            <v>5.35 x 5.35 x 8.87</v>
          </cell>
          <cell r="S451">
            <v>0.156</v>
          </cell>
          <cell r="T451">
            <v>0.16500000000000001</v>
          </cell>
          <cell r="U451">
            <v>0</v>
          </cell>
          <cell r="V451" t="str">
            <v>12 x 0.15L</v>
          </cell>
          <cell r="W451" t="str">
            <v>CARDBOARD</v>
          </cell>
          <cell r="X451" t="str">
            <v>5449000034229</v>
          </cell>
          <cell r="Y451" t="str">
            <v>21.4 x 16.2 x 8.95</v>
          </cell>
          <cell r="Z451">
            <v>1.869</v>
          </cell>
          <cell r="AA451">
            <v>2.028</v>
          </cell>
          <cell r="AB451">
            <v>0</v>
          </cell>
          <cell r="AC451" t="str">
            <v>2 x 12 x 0.15L</v>
          </cell>
          <cell r="AD451" t="str">
            <v>TRAY OVER CARDBOARD</v>
          </cell>
          <cell r="AE451" t="str">
            <v>5449000034236</v>
          </cell>
          <cell r="AF451" t="str">
            <v>33.1 x 21.7 x 9.2</v>
          </cell>
          <cell r="AG451">
            <v>3.738</v>
          </cell>
          <cell r="AH451">
            <v>4.1109999999999998</v>
          </cell>
          <cell r="AI451">
            <v>0</v>
          </cell>
          <cell r="AJ451">
            <v>12</v>
          </cell>
          <cell r="AK451">
            <v>14</v>
          </cell>
          <cell r="AL451">
            <v>168</v>
          </cell>
          <cell r="AM451">
            <v>1200</v>
          </cell>
          <cell r="AN451">
            <v>800</v>
          </cell>
          <cell r="AO451">
            <v>1432</v>
          </cell>
          <cell r="AP451">
            <v>627.98400000000004</v>
          </cell>
          <cell r="AQ451">
            <v>716.08399999999995</v>
          </cell>
          <cell r="AR451">
            <v>3</v>
          </cell>
          <cell r="AS451">
            <v>0</v>
          </cell>
          <cell r="AT451" t="str">
            <v>EURO CHEP</v>
          </cell>
          <cell r="AU451" t="str">
            <v>5449000728685</v>
          </cell>
          <cell r="AV451" t="str">
            <v/>
          </cell>
          <cell r="AW451" t="str">
            <v>GHE</v>
          </cell>
          <cell r="AX451" t="str">
            <v/>
          </cell>
          <cell r="AY451" t="str">
            <v/>
          </cell>
          <cell r="AZ451" t="str">
            <v/>
          </cell>
          <cell r="BA451" t="str">
            <v/>
          </cell>
          <cell r="BB451" t="str">
            <v/>
          </cell>
          <cell r="BC451" t="str">
            <v/>
          </cell>
          <cell r="BD451" t="str">
            <v/>
          </cell>
          <cell r="BE451" t="str">
            <v>BeLux</v>
          </cell>
          <cell r="BF451" t="str">
            <v>DF25400BE</v>
          </cell>
          <cell r="BG451" t="str">
            <v>PSS-21945</v>
          </cell>
          <cell r="BH451" t="str">
            <v>22021000</v>
          </cell>
          <cell r="BI451" t="str">
            <v>BE</v>
          </cell>
          <cell r="BJ451" t="str">
            <v/>
          </cell>
          <cell r="BK451" t="str">
            <v>ZD</v>
          </cell>
          <cell r="BL451" t="str">
            <v>56</v>
          </cell>
          <cell r="BM451">
            <v>8.6400000000000001E-3</v>
          </cell>
        </row>
        <row r="452">
          <cell r="A452">
            <v>643413</v>
          </cell>
          <cell r="B452" t="str">
            <v>9962</v>
          </cell>
          <cell r="C452" t="str">
            <v>COCA-COLA ZERO BLIK 0.15L 2X12 EURO 14LAY</v>
          </cell>
          <cell r="D452" t="str">
            <v>COCA-COLA ZERO BOITE 0.15L 2X12 EURO 14LAY</v>
          </cell>
          <cell r="E452" t="str">
            <v>Coca-Cola Zero</v>
          </cell>
          <cell r="F452" t="str">
            <v/>
          </cell>
          <cell r="G452" t="str">
            <v xml:space="preserve">CAN </v>
          </cell>
          <cell r="H452" t="str">
            <v xml:space="preserve"> %</v>
          </cell>
          <cell r="I452" t="str">
            <v>2 x 12 x 0.15L</v>
          </cell>
          <cell r="J452" t="str">
            <v/>
          </cell>
          <cell r="K452">
            <v>24</v>
          </cell>
          <cell r="L452" t="str">
            <v>6% - 3%</v>
          </cell>
          <cell r="M452" t="str">
            <v>6</v>
          </cell>
          <cell r="N452" t="str">
            <v>M</v>
          </cell>
          <cell r="O452" t="str">
            <v>0</v>
          </cell>
          <cell r="P452">
            <v>0.15</v>
          </cell>
          <cell r="Q452" t="str">
            <v>90357473</v>
          </cell>
          <cell r="R452" t="str">
            <v>5.35 x 5.35 x 8.87</v>
          </cell>
          <cell r="S452">
            <v>0.15</v>
          </cell>
          <cell r="T452">
            <v>0.159</v>
          </cell>
          <cell r="U452">
            <v>0</v>
          </cell>
          <cell r="V452" t="str">
            <v>12 x 0.15L</v>
          </cell>
          <cell r="W452" t="str">
            <v>CARDBOARD</v>
          </cell>
          <cell r="X452" t="str">
            <v>5449000138156</v>
          </cell>
          <cell r="Y452" t="str">
            <v>21.4 x 16.2 x 8.95</v>
          </cell>
          <cell r="Z452">
            <v>1.796</v>
          </cell>
          <cell r="AA452">
            <v>1.9550000000000001</v>
          </cell>
          <cell r="AB452">
            <v>0</v>
          </cell>
          <cell r="AC452" t="str">
            <v>2 x 12 x 0.15L</v>
          </cell>
          <cell r="AD452" t="str">
            <v>TRAY OVER CARDBOARD</v>
          </cell>
          <cell r="AE452" t="str">
            <v>5449000138163</v>
          </cell>
          <cell r="AF452" t="str">
            <v>33.1 x 21.7 x 9.2</v>
          </cell>
          <cell r="AG452">
            <v>3.5920000000000001</v>
          </cell>
          <cell r="AH452">
            <v>3.9649999999999999</v>
          </cell>
          <cell r="AI452">
            <v>0</v>
          </cell>
          <cell r="AJ452">
            <v>12</v>
          </cell>
          <cell r="AK452">
            <v>14</v>
          </cell>
          <cell r="AL452">
            <v>168</v>
          </cell>
          <cell r="AM452">
            <v>1200</v>
          </cell>
          <cell r="AN452">
            <v>800</v>
          </cell>
          <cell r="AO452">
            <v>1432</v>
          </cell>
          <cell r="AP452">
            <v>603.45600000000002</v>
          </cell>
          <cell r="AQ452">
            <v>691.529</v>
          </cell>
          <cell r="AR452">
            <v>3</v>
          </cell>
          <cell r="AS452">
            <v>0</v>
          </cell>
          <cell r="AT452" t="str">
            <v>EURO CHEP</v>
          </cell>
          <cell r="AU452" t="str">
            <v>5449000728692</v>
          </cell>
          <cell r="AV452" t="str">
            <v/>
          </cell>
          <cell r="AW452" t="str">
            <v>GHE</v>
          </cell>
          <cell r="AX452" t="str">
            <v/>
          </cell>
          <cell r="AY452" t="str">
            <v/>
          </cell>
          <cell r="AZ452" t="str">
            <v/>
          </cell>
          <cell r="BA452" t="str">
            <v/>
          </cell>
          <cell r="BB452" t="str">
            <v/>
          </cell>
          <cell r="BC452" t="str">
            <v/>
          </cell>
          <cell r="BD452" t="str">
            <v/>
          </cell>
          <cell r="BE452" t="str">
            <v>BeLux</v>
          </cell>
          <cell r="BF452" t="str">
            <v>DF25400BE</v>
          </cell>
          <cell r="BG452" t="str">
            <v>PSS-21945</v>
          </cell>
          <cell r="BH452" t="str">
            <v>22021000</v>
          </cell>
          <cell r="BI452" t="str">
            <v>BE</v>
          </cell>
          <cell r="BJ452" t="str">
            <v/>
          </cell>
          <cell r="BK452" t="str">
            <v>ZD</v>
          </cell>
          <cell r="BL452" t="str">
            <v>56</v>
          </cell>
          <cell r="BM452">
            <v>8.6400000000000001E-3</v>
          </cell>
        </row>
        <row r="453">
          <cell r="A453">
            <v>643434</v>
          </cell>
          <cell r="B453" t="str">
            <v>9918</v>
          </cell>
          <cell r="C453" t="str">
            <v>BARISTA BROS WHITE SUGAR STICKS BOX 4G X1000</v>
          </cell>
          <cell r="D453" t="str">
            <v>BARISTA BROS WHITE SUGAR STICKS BOX 4G X1000</v>
          </cell>
          <cell r="E453" t="str">
            <v>Barista Bros White Sugar</v>
          </cell>
          <cell r="F453" t="str">
            <v/>
          </cell>
          <cell r="G453" t="str">
            <v>BAG</v>
          </cell>
          <cell r="H453" t="str">
            <v xml:space="preserve"> %</v>
          </cell>
          <cell r="I453" t="str">
            <v>1000 x 4G</v>
          </cell>
          <cell r="J453" t="str">
            <v/>
          </cell>
          <cell r="K453">
            <v>1000</v>
          </cell>
          <cell r="L453" t="str">
            <v>6% - 3%</v>
          </cell>
          <cell r="M453" t="str">
            <v>n/a</v>
          </cell>
          <cell r="N453" t="str">
            <v>D</v>
          </cell>
          <cell r="O453" t="str">
            <v>0</v>
          </cell>
          <cell r="P453" t="str">
            <v>4G</v>
          </cell>
          <cell r="Q453" t="str">
            <v>n/a</v>
          </cell>
          <cell r="R453" t="str">
            <v>10.5 x 0.15 x 1.6</v>
          </cell>
          <cell r="S453">
            <v>4.0000000000000001E-3</v>
          </cell>
          <cell r="T453">
            <v>0</v>
          </cell>
          <cell r="U453">
            <v>0</v>
          </cell>
          <cell r="V453" t="str">
            <v>1 x 4G</v>
          </cell>
          <cell r="W453" t="str">
            <v>PAPER BAG</v>
          </cell>
          <cell r="X453" t="str">
            <v>n/a</v>
          </cell>
          <cell r="Y453" t="str">
            <v>10.5 x 0.15 x 1.6</v>
          </cell>
          <cell r="Z453">
            <v>4.0000000000000001E-3</v>
          </cell>
          <cell r="AA453">
            <v>0</v>
          </cell>
          <cell r="AB453">
            <v>0</v>
          </cell>
          <cell r="AC453" t="str">
            <v>1000 x 4G</v>
          </cell>
          <cell r="AD453" t="str">
            <v>CARDBOARD</v>
          </cell>
          <cell r="AE453" t="str">
            <v>4003148250418</v>
          </cell>
          <cell r="AF453" t="str">
            <v>38 x 25.2 x 12</v>
          </cell>
          <cell r="AG453">
            <v>4</v>
          </cell>
          <cell r="AH453">
            <v>4.4800000000000004</v>
          </cell>
          <cell r="AI453">
            <v>0</v>
          </cell>
          <cell r="AJ453">
            <v>11</v>
          </cell>
          <cell r="AK453">
            <v>9</v>
          </cell>
          <cell r="AL453">
            <v>99</v>
          </cell>
          <cell r="AM453">
            <v>1200</v>
          </cell>
          <cell r="AN453">
            <v>800</v>
          </cell>
          <cell r="AO453">
            <v>1225</v>
          </cell>
          <cell r="AP453">
            <v>396</v>
          </cell>
          <cell r="AQ453">
            <v>468.72</v>
          </cell>
          <cell r="AR453">
            <v>1</v>
          </cell>
          <cell r="AS453">
            <v>0</v>
          </cell>
          <cell r="AT453" t="str">
            <v xml:space="preserve">EURO White </v>
          </cell>
          <cell r="AU453" t="str">
            <v>n/a</v>
          </cell>
          <cell r="AV453" t="str">
            <v/>
          </cell>
          <cell r="AW453" t="str">
            <v/>
          </cell>
          <cell r="AX453" t="str">
            <v/>
          </cell>
          <cell r="AY453" t="str">
            <v/>
          </cell>
          <cell r="AZ453" t="str">
            <v/>
          </cell>
          <cell r="BA453" t="str">
            <v/>
          </cell>
          <cell r="BB453" t="str">
            <v/>
          </cell>
          <cell r="BC453" t="str">
            <v/>
          </cell>
          <cell r="BD453" t="str">
            <v/>
          </cell>
          <cell r="BE453" t="str">
            <v>BeLux</v>
          </cell>
          <cell r="BF453" t="str">
            <v/>
          </cell>
          <cell r="BG453" t="str">
            <v>PSS-21944</v>
          </cell>
          <cell r="BH453" t="str">
            <v>17019910</v>
          </cell>
          <cell r="BI453" t="str">
            <v>BE</v>
          </cell>
          <cell r="BJ453" t="str">
            <v/>
          </cell>
          <cell r="BK453" t="str">
            <v>ZD</v>
          </cell>
          <cell r="BL453" t="str">
            <v>56</v>
          </cell>
          <cell r="BM453" t="str">
            <v/>
          </cell>
        </row>
        <row r="454">
          <cell r="A454">
            <v>643500</v>
          </cell>
          <cell r="B454" t="str">
            <v>9917</v>
          </cell>
          <cell r="C454" t="str">
            <v>FANTA CASSIS BLIK 0.33L 4X6 SLEEK</v>
          </cell>
          <cell r="D454" t="str">
            <v>FANTA CASSIS BOITE 0.33L 4X6 SLEEK</v>
          </cell>
          <cell r="E454" t="str">
            <v>Fanta</v>
          </cell>
          <cell r="F454" t="str">
            <v>Cassis</v>
          </cell>
          <cell r="G454" t="str">
            <v>SLEEKCAN</v>
          </cell>
          <cell r="H454" t="str">
            <v xml:space="preserve"> %</v>
          </cell>
          <cell r="I454" t="str">
            <v>4 x 6 x 0.33L</v>
          </cell>
          <cell r="J454" t="str">
            <v/>
          </cell>
          <cell r="K454">
            <v>24</v>
          </cell>
          <cell r="L454" t="str">
            <v>6% - 3%</v>
          </cell>
          <cell r="M454" t="str">
            <v>12</v>
          </cell>
          <cell r="N454" t="str">
            <v>M</v>
          </cell>
          <cell r="O454" t="str">
            <v>0</v>
          </cell>
          <cell r="P454">
            <v>0.33</v>
          </cell>
          <cell r="Q454" t="str">
            <v>5449000293961</v>
          </cell>
          <cell r="R454" t="str">
            <v>5.85 x 5.85 x 14.55</v>
          </cell>
          <cell r="S454">
            <v>0.34399999999999997</v>
          </cell>
          <cell r="T454">
            <v>0.35599999999999998</v>
          </cell>
          <cell r="U454">
            <v>0</v>
          </cell>
          <cell r="V454" t="str">
            <v>6 x 0.33L</v>
          </cell>
          <cell r="W454" t="str">
            <v>SHRINK</v>
          </cell>
          <cell r="X454" t="str">
            <v>5449000332189</v>
          </cell>
          <cell r="Y454" t="str">
            <v>17.55 x 11.7 x 14.55</v>
          </cell>
          <cell r="Z454">
            <v>2.0619999999999998</v>
          </cell>
          <cell r="AA454">
            <v>2.141</v>
          </cell>
          <cell r="AB454">
            <v>0</v>
          </cell>
          <cell r="AC454" t="str">
            <v>4 x 6 x 0.33L</v>
          </cell>
          <cell r="AD454" t="str">
            <v>TRAY WITHOUT SHRINK</v>
          </cell>
          <cell r="AE454" t="str">
            <v>5449000332196</v>
          </cell>
          <cell r="AF454" t="str">
            <v>35.8 x 23.7 x 14.75</v>
          </cell>
          <cell r="AG454">
            <v>8.2460000000000004</v>
          </cell>
          <cell r="AH454">
            <v>8.625</v>
          </cell>
          <cell r="AI454">
            <v>0</v>
          </cell>
          <cell r="AJ454">
            <v>13</v>
          </cell>
          <cell r="AK454">
            <v>10</v>
          </cell>
          <cell r="AL454">
            <v>130</v>
          </cell>
          <cell r="AM454">
            <v>1200</v>
          </cell>
          <cell r="AN454">
            <v>1000</v>
          </cell>
          <cell r="AO454">
            <v>1638</v>
          </cell>
          <cell r="AP454">
            <v>1071.98</v>
          </cell>
          <cell r="AQ454">
            <v>1151.6300000000001</v>
          </cell>
          <cell r="AR454">
            <v>3</v>
          </cell>
          <cell r="AS454">
            <v>0</v>
          </cell>
          <cell r="AT454" t="str">
            <v>CHEP</v>
          </cell>
          <cell r="AU454" t="str">
            <v>5449000728746</v>
          </cell>
          <cell r="AV454" t="str">
            <v/>
          </cell>
          <cell r="AW454" t="str">
            <v>GHE</v>
          </cell>
          <cell r="AX454" t="str">
            <v/>
          </cell>
          <cell r="AY454" t="str">
            <v/>
          </cell>
          <cell r="AZ454" t="str">
            <v/>
          </cell>
          <cell r="BA454" t="str">
            <v/>
          </cell>
          <cell r="BB454" t="str">
            <v/>
          </cell>
          <cell r="BC454" t="str">
            <v/>
          </cell>
          <cell r="BD454" t="str">
            <v/>
          </cell>
          <cell r="BE454" t="str">
            <v>BeLux</v>
          </cell>
          <cell r="BF454" t="str">
            <v/>
          </cell>
          <cell r="BG454" t="str">
            <v>PSS-18120</v>
          </cell>
          <cell r="BH454" t="str">
            <v>22021000</v>
          </cell>
          <cell r="BI454" t="str">
            <v>BE</v>
          </cell>
          <cell r="BJ454" t="str">
            <v/>
          </cell>
          <cell r="BK454" t="str">
            <v>ZD</v>
          </cell>
          <cell r="BL454" t="str">
            <v>56</v>
          </cell>
          <cell r="BM454">
            <v>1.18E-2</v>
          </cell>
        </row>
        <row r="455">
          <cell r="A455">
            <v>643597</v>
          </cell>
          <cell r="B455" t="str">
            <v>3816</v>
          </cell>
          <cell r="C455" t="str">
            <v>FUZE TEA GREEN TEA PET 0.40L 6X4</v>
          </cell>
          <cell r="D455" t="str">
            <v>FUZE TEA GREEN TEA PET 0.40L 6X4</v>
          </cell>
          <cell r="E455" t="str">
            <v>Fuze tea</v>
          </cell>
          <cell r="F455" t="str">
            <v>Green Tea</v>
          </cell>
          <cell r="G455" t="str">
            <v>PET</v>
          </cell>
          <cell r="H455" t="str">
            <v xml:space="preserve"> %</v>
          </cell>
          <cell r="I455" t="str">
            <v>6 x 4 x 0.4L</v>
          </cell>
          <cell r="J455" t="str">
            <v/>
          </cell>
          <cell r="K455">
            <v>24</v>
          </cell>
          <cell r="L455" t="str">
            <v>6% - 3%</v>
          </cell>
          <cell r="M455" t="str">
            <v>7</v>
          </cell>
          <cell r="N455" t="str">
            <v>M</v>
          </cell>
          <cell r="O455" t="str">
            <v>10</v>
          </cell>
          <cell r="P455">
            <v>0.4</v>
          </cell>
          <cell r="Q455" t="str">
            <v>5449000333520</v>
          </cell>
          <cell r="R455" t="str">
            <v>6.31 x 6.31 x 19.5</v>
          </cell>
          <cell r="S455">
            <v>0.40600000000000003</v>
          </cell>
          <cell r="T455">
            <v>0.42799999999999999</v>
          </cell>
          <cell r="U455">
            <v>0</v>
          </cell>
          <cell r="V455" t="str">
            <v>4 x 0.4L</v>
          </cell>
          <cell r="W455" t="str">
            <v>SHRINK</v>
          </cell>
          <cell r="X455" t="str">
            <v>5449000333537</v>
          </cell>
          <cell r="Y455" t="str">
            <v>12.7 x 12.7 x 19.5</v>
          </cell>
          <cell r="Z455">
            <v>1.625</v>
          </cell>
          <cell r="AA455">
            <v>1.7190000000000001</v>
          </cell>
          <cell r="AB455">
            <v>0</v>
          </cell>
          <cell r="AC455" t="str">
            <v>6 x 4 x 0.4L</v>
          </cell>
          <cell r="AD455" t="str">
            <v>SHRINKWRAP OVER SHRINKWRAP</v>
          </cell>
          <cell r="AE455" t="str">
            <v>5449000333544</v>
          </cell>
          <cell r="AF455" t="str">
            <v>38 x 25.3 x 19.5</v>
          </cell>
          <cell r="AG455">
            <v>9.7469999999999999</v>
          </cell>
          <cell r="AH455">
            <v>10.342000000000001</v>
          </cell>
          <cell r="AI455">
            <v>0</v>
          </cell>
          <cell r="AJ455">
            <v>12</v>
          </cell>
          <cell r="AK455">
            <v>7</v>
          </cell>
          <cell r="AL455">
            <v>84</v>
          </cell>
          <cell r="AM455">
            <v>1200</v>
          </cell>
          <cell r="AN455">
            <v>1013</v>
          </cell>
          <cell r="AO455">
            <v>1520</v>
          </cell>
          <cell r="AP455">
            <v>818.74800000000005</v>
          </cell>
          <cell r="AQ455">
            <v>899.12800000000004</v>
          </cell>
          <cell r="AR455">
            <v>1</v>
          </cell>
          <cell r="AS455">
            <v>0</v>
          </cell>
          <cell r="AT455" t="str">
            <v>CHEP</v>
          </cell>
          <cell r="AU455" t="str">
            <v>5449000729545</v>
          </cell>
          <cell r="AV455" t="str">
            <v/>
          </cell>
          <cell r="AW455" t="str">
            <v/>
          </cell>
          <cell r="AX455" t="str">
            <v/>
          </cell>
          <cell r="AY455" t="str">
            <v>DON</v>
          </cell>
          <cell r="AZ455" t="str">
            <v/>
          </cell>
          <cell r="BA455" t="str">
            <v/>
          </cell>
          <cell r="BB455" t="str">
            <v/>
          </cell>
          <cell r="BC455" t="str">
            <v/>
          </cell>
          <cell r="BD455" t="str">
            <v/>
          </cell>
          <cell r="BE455" t="str">
            <v>BeLux</v>
          </cell>
          <cell r="BF455" t="str">
            <v/>
          </cell>
          <cell r="BG455" t="str">
            <v>PSS-17697</v>
          </cell>
          <cell r="BH455" t="str">
            <v>22021000</v>
          </cell>
          <cell r="BI455" t="str">
            <v>NL</v>
          </cell>
          <cell r="BJ455" t="str">
            <v/>
          </cell>
          <cell r="BK455" t="str">
            <v>ZD</v>
          </cell>
          <cell r="BL455" t="str">
            <v>56</v>
          </cell>
          <cell r="BM455">
            <v>2.2699999999999998E-2</v>
          </cell>
        </row>
        <row r="456">
          <cell r="A456">
            <v>643612</v>
          </cell>
          <cell r="B456" t="str">
            <v>5609</v>
          </cell>
          <cell r="C456" t="str">
            <v>FANTA EXOTIC PET 0.50L 4X6</v>
          </cell>
          <cell r="D456" t="str">
            <v>FANTA EXOTIC PET 0.50L 4X6</v>
          </cell>
          <cell r="E456" t="str">
            <v>Fanta</v>
          </cell>
          <cell r="F456" t="str">
            <v>Exotic</v>
          </cell>
          <cell r="G456" t="str">
            <v>PET</v>
          </cell>
          <cell r="H456" t="str">
            <v xml:space="preserve"> %</v>
          </cell>
          <cell r="I456" t="str">
            <v>4 x 6 x 0.5L</v>
          </cell>
          <cell r="J456" t="str">
            <v/>
          </cell>
          <cell r="K456">
            <v>24</v>
          </cell>
          <cell r="L456" t="str">
            <v>6% - 3%</v>
          </cell>
          <cell r="M456" t="str">
            <v>4</v>
          </cell>
          <cell r="N456" t="str">
            <v>M</v>
          </cell>
          <cell r="O456" t="str">
            <v>0</v>
          </cell>
          <cell r="P456">
            <v>0.5</v>
          </cell>
          <cell r="Q456" t="str">
            <v>90490705</v>
          </cell>
          <cell r="R456" t="str">
            <v>6.55 x 6.55 x 23.05</v>
          </cell>
          <cell r="S456">
            <v>0.51100000000000001</v>
          </cell>
          <cell r="T456">
            <v>0.53100000000000003</v>
          </cell>
          <cell r="U456">
            <v>0</v>
          </cell>
          <cell r="V456" t="str">
            <v>6 x 0.5L</v>
          </cell>
          <cell r="W456" t="str">
            <v>SHRINK</v>
          </cell>
          <cell r="X456" t="str">
            <v>5449000123497</v>
          </cell>
          <cell r="Y456" t="str">
            <v>19.65 x 13.1 x 23.05</v>
          </cell>
          <cell r="Z456">
            <v>3.0680000000000001</v>
          </cell>
          <cell r="AA456">
            <v>3.1989999999999998</v>
          </cell>
          <cell r="AB456">
            <v>0</v>
          </cell>
          <cell r="AC456" t="str">
            <v>4 x 6 x 0.5L</v>
          </cell>
          <cell r="AD456" t="str">
            <v>SHRINKWRAP OVER SHRINKWRAP</v>
          </cell>
          <cell r="AE456" t="str">
            <v>5449000334121</v>
          </cell>
          <cell r="AF456" t="str">
            <v>39.3 x 26.2 x 23.05</v>
          </cell>
          <cell r="AG456">
            <v>12.271000000000001</v>
          </cell>
          <cell r="AH456">
            <v>12.813000000000001</v>
          </cell>
          <cell r="AI456">
            <v>0</v>
          </cell>
          <cell r="AJ456">
            <v>12</v>
          </cell>
          <cell r="AK456">
            <v>7</v>
          </cell>
          <cell r="AL456">
            <v>84</v>
          </cell>
          <cell r="AM456">
            <v>1200</v>
          </cell>
          <cell r="AN456">
            <v>1048</v>
          </cell>
          <cell r="AO456">
            <v>1776</v>
          </cell>
          <cell r="AP456">
            <v>1030.7639999999999</v>
          </cell>
          <cell r="AQ456">
            <v>1106.8119999999999</v>
          </cell>
          <cell r="AR456">
            <v>2</v>
          </cell>
          <cell r="AS456">
            <v>0</v>
          </cell>
          <cell r="AT456" t="str">
            <v>CHEP</v>
          </cell>
          <cell r="AU456" t="str">
            <v>5449000729743</v>
          </cell>
          <cell r="AV456" t="str">
            <v>ANT</v>
          </cell>
          <cell r="AW456" t="str">
            <v/>
          </cell>
          <cell r="AX456" t="str">
            <v/>
          </cell>
          <cell r="AY456" t="str">
            <v/>
          </cell>
          <cell r="AZ456" t="str">
            <v/>
          </cell>
          <cell r="BA456" t="str">
            <v/>
          </cell>
          <cell r="BB456" t="str">
            <v/>
          </cell>
          <cell r="BC456" t="str">
            <v/>
          </cell>
          <cell r="BD456" t="str">
            <v/>
          </cell>
          <cell r="BE456" t="str">
            <v>BeLux</v>
          </cell>
          <cell r="BF456" t="str">
            <v/>
          </cell>
          <cell r="BG456" t="str">
            <v>PSS-21091</v>
          </cell>
          <cell r="BH456" t="str">
            <v>22021000</v>
          </cell>
          <cell r="BI456" t="str">
            <v>BE</v>
          </cell>
          <cell r="BJ456" t="str">
            <v/>
          </cell>
          <cell r="BK456" t="str">
            <v>ZD</v>
          </cell>
          <cell r="BL456" t="str">
            <v>56</v>
          </cell>
          <cell r="BM456">
            <v>2.2133000000000003E-2</v>
          </cell>
        </row>
        <row r="457">
          <cell r="A457">
            <v>643639</v>
          </cell>
          <cell r="B457" t="str">
            <v>3741</v>
          </cell>
          <cell r="C457" t="str">
            <v>COSTA PREMIUM BREWED MEDIUM ROAST &amp; GROUND BAG 1KG X1</v>
          </cell>
          <cell r="D457" t="str">
            <v>COSTA PREMIUM BREWED MEDIUM ROAST &amp; GROUND BAG 1KG X1</v>
          </cell>
          <cell r="E457" t="str">
            <v>Costa Premium Brewed Medium Roast &amp; Ground</v>
          </cell>
          <cell r="F457" t="str">
            <v/>
          </cell>
          <cell r="G457" t="str">
            <v>BAG</v>
          </cell>
          <cell r="H457" t="str">
            <v xml:space="preserve"> %</v>
          </cell>
          <cell r="I457" t="str">
            <v>1 x 1KG</v>
          </cell>
          <cell r="J457" t="str">
            <v/>
          </cell>
          <cell r="K457">
            <v>1</v>
          </cell>
          <cell r="L457" t="str">
            <v>6% - 3%</v>
          </cell>
          <cell r="M457" t="str">
            <v>12</v>
          </cell>
          <cell r="N457" t="str">
            <v>M</v>
          </cell>
          <cell r="O457" t="str">
            <v>0</v>
          </cell>
          <cell r="P457" t="str">
            <v>1KG</v>
          </cell>
          <cell r="Q457" t="str">
            <v>5012547004149</v>
          </cell>
          <cell r="R457" t="str">
            <v>13.5 x 8 x 20</v>
          </cell>
          <cell r="S457">
            <v>1</v>
          </cell>
          <cell r="T457">
            <v>1.0149999999999999</v>
          </cell>
          <cell r="U457">
            <v>0</v>
          </cell>
          <cell r="V457" t="str">
            <v>1 x 1KG</v>
          </cell>
          <cell r="W457" t="str">
            <v>PLASTIC BAG</v>
          </cell>
          <cell r="X457" t="str">
            <v>5012547004149</v>
          </cell>
          <cell r="Y457" t="str">
            <v>13.5 x 8 x 20</v>
          </cell>
          <cell r="Z457">
            <v>1</v>
          </cell>
          <cell r="AA457">
            <v>1.0149999999999999</v>
          </cell>
          <cell r="AB457">
            <v>0</v>
          </cell>
          <cell r="AC457" t="str">
            <v>1 x 1KG</v>
          </cell>
          <cell r="AD457" t="str">
            <v>PLASTIC BAG</v>
          </cell>
          <cell r="AE457" t="str">
            <v>5012547004149</v>
          </cell>
          <cell r="AF457" t="str">
            <v>13.5 x 8 x 20</v>
          </cell>
          <cell r="AG457">
            <v>1</v>
          </cell>
          <cell r="AH457">
            <v>1.0149999999999999</v>
          </cell>
          <cell r="AI457">
            <v>0</v>
          </cell>
          <cell r="AJ457">
            <v>64</v>
          </cell>
          <cell r="AK457">
            <v>6</v>
          </cell>
          <cell r="AL457">
            <v>384</v>
          </cell>
          <cell r="AM457">
            <v>1200</v>
          </cell>
          <cell r="AN457">
            <v>800</v>
          </cell>
          <cell r="AO457">
            <v>1524</v>
          </cell>
          <cell r="AP457">
            <v>384</v>
          </cell>
          <cell r="AQ457">
            <v>415.91</v>
          </cell>
          <cell r="AR457">
            <v>1</v>
          </cell>
          <cell r="AS457">
            <v>0</v>
          </cell>
          <cell r="AT457" t="str">
            <v xml:space="preserve">EURO White </v>
          </cell>
          <cell r="AU457" t="str">
            <v>n/a</v>
          </cell>
          <cell r="AV457" t="str">
            <v/>
          </cell>
          <cell r="AW457" t="str">
            <v/>
          </cell>
          <cell r="AX457" t="str">
            <v/>
          </cell>
          <cell r="AY457" t="str">
            <v/>
          </cell>
          <cell r="AZ457" t="str">
            <v/>
          </cell>
          <cell r="BA457" t="str">
            <v/>
          </cell>
          <cell r="BB457" t="str">
            <v/>
          </cell>
          <cell r="BC457" t="str">
            <v/>
          </cell>
          <cell r="BD457" t="str">
            <v/>
          </cell>
          <cell r="BE457" t="str">
            <v>BeLux</v>
          </cell>
          <cell r="BF457" t="str">
            <v/>
          </cell>
          <cell r="BG457" t="str">
            <v>PSS-21590</v>
          </cell>
          <cell r="BH457" t="str">
            <v>09012100</v>
          </cell>
          <cell r="BI457" t="str">
            <v>IE</v>
          </cell>
          <cell r="BJ457" t="str">
            <v/>
          </cell>
          <cell r="BK457" t="str">
            <v>ZD</v>
          </cell>
          <cell r="BL457" t="str">
            <v>56</v>
          </cell>
          <cell r="BM457" t="str">
            <v/>
          </cell>
        </row>
        <row r="458">
          <cell r="A458">
            <v>643642</v>
          </cell>
          <cell r="B458" t="str">
            <v>9702</v>
          </cell>
          <cell r="C458" t="str">
            <v>MONSTER ULTRA STRAWBERRY DREAMS BLIK 0.50L X24</v>
          </cell>
          <cell r="D458" t="str">
            <v>MONSTER ULTRA STRAWBERRY DREAMS BOITE 0.50L X24</v>
          </cell>
          <cell r="E458" t="str">
            <v xml:space="preserve">Monster </v>
          </cell>
          <cell r="F458" t="str">
            <v>Ultra Strawberry Dreams</v>
          </cell>
          <cell r="G458" t="str">
            <v xml:space="preserve">CAN </v>
          </cell>
          <cell r="H458" t="str">
            <v xml:space="preserve"> %</v>
          </cell>
          <cell r="I458" t="str">
            <v>24 x 0.5L</v>
          </cell>
          <cell r="J458" t="str">
            <v/>
          </cell>
          <cell r="K458">
            <v>24</v>
          </cell>
          <cell r="L458" t="str">
            <v>6% - 3%</v>
          </cell>
          <cell r="M458" t="str">
            <v>24</v>
          </cell>
          <cell r="N458" t="str">
            <v>M</v>
          </cell>
          <cell r="O458" t="str">
            <v>8</v>
          </cell>
          <cell r="P458">
            <v>0.5</v>
          </cell>
          <cell r="Q458" t="str">
            <v>5056784901007</v>
          </cell>
          <cell r="R458" t="str">
            <v>6.65 x 6.65 x 16.83</v>
          </cell>
          <cell r="S458">
            <v>0.503</v>
          </cell>
          <cell r="T458">
            <v>0.51900000000000002</v>
          </cell>
          <cell r="U458">
            <v>0</v>
          </cell>
          <cell r="V458" t="str">
            <v>1 x 0.5L</v>
          </cell>
          <cell r="W458" t="str">
            <v>CAN</v>
          </cell>
          <cell r="X458" t="str">
            <v>5056784901007</v>
          </cell>
          <cell r="Y458" t="str">
            <v>6.65 x 6.65 x 16.83</v>
          </cell>
          <cell r="Z458">
            <v>0.503</v>
          </cell>
          <cell r="AA458">
            <v>0.51900000000000002</v>
          </cell>
          <cell r="AB458">
            <v>0</v>
          </cell>
          <cell r="AC458" t="str">
            <v>24 x 0.5L</v>
          </cell>
          <cell r="AD458" t="str">
            <v>TRAY WITH SHRINK</v>
          </cell>
          <cell r="AE458" t="str">
            <v>5056784901014</v>
          </cell>
          <cell r="AF458" t="str">
            <v>40.4 x 27.1 x 17.1</v>
          </cell>
          <cell r="AG458">
            <v>12.066000000000001</v>
          </cell>
          <cell r="AH458">
            <v>12.565</v>
          </cell>
          <cell r="AI458">
            <v>0</v>
          </cell>
          <cell r="AJ458">
            <v>10</v>
          </cell>
          <cell r="AK458">
            <v>8</v>
          </cell>
          <cell r="AL458">
            <v>80</v>
          </cell>
          <cell r="AM458">
            <v>1217</v>
          </cell>
          <cell r="AN458">
            <v>1000</v>
          </cell>
          <cell r="AO458">
            <v>1529</v>
          </cell>
          <cell r="AP458">
            <v>965.28</v>
          </cell>
          <cell r="AQ458">
            <v>1035.6510000000001</v>
          </cell>
          <cell r="AR458">
            <v>3</v>
          </cell>
          <cell r="AS458">
            <v>0</v>
          </cell>
          <cell r="AT458" t="str">
            <v>CHEP</v>
          </cell>
          <cell r="AU458" t="str">
            <v>5056784901021</v>
          </cell>
          <cell r="AV458" t="str">
            <v/>
          </cell>
          <cell r="AW458" t="str">
            <v/>
          </cell>
          <cell r="AX458" t="str">
            <v>DUN</v>
          </cell>
          <cell r="AY458" t="str">
            <v/>
          </cell>
          <cell r="AZ458" t="str">
            <v/>
          </cell>
          <cell r="BA458" t="str">
            <v/>
          </cell>
          <cell r="BB458" t="str">
            <v/>
          </cell>
          <cell r="BC458" t="str">
            <v>DIS (HANS); Dis (MOND)</v>
          </cell>
          <cell r="BD458" t="str">
            <v/>
          </cell>
          <cell r="BE458" t="str">
            <v>BeLux</v>
          </cell>
          <cell r="BF458" t="str">
            <v/>
          </cell>
          <cell r="BG458" t="str">
            <v>PSS-19881</v>
          </cell>
          <cell r="BH458" t="str">
            <v>22021000</v>
          </cell>
          <cell r="BI458" t="str">
            <v>BE</v>
          </cell>
          <cell r="BJ458" t="str">
            <v/>
          </cell>
          <cell r="BK458" t="str">
            <v>ZD</v>
          </cell>
          <cell r="BL458" t="str">
            <v>56</v>
          </cell>
          <cell r="BM458">
            <v>1.6099999999999996E-2</v>
          </cell>
        </row>
        <row r="459">
          <cell r="A459">
            <v>643736</v>
          </cell>
          <cell r="B459" t="str">
            <v>9745</v>
          </cell>
          <cell r="C459" t="str">
            <v>COSTA EXPRESS CHOCOLATE POWDER BAG 1KG X1</v>
          </cell>
          <cell r="D459" t="str">
            <v>COSTA EXPRESS CHOCOLATE POWDER BAG 1KG X1</v>
          </cell>
          <cell r="E459" t="str">
            <v>Costa Chocolate</v>
          </cell>
          <cell r="F459" t="str">
            <v>Express Powder</v>
          </cell>
          <cell r="G459" t="str">
            <v>BAG</v>
          </cell>
          <cell r="H459" t="str">
            <v xml:space="preserve"> %</v>
          </cell>
          <cell r="I459" t="str">
            <v>1 x 1KG</v>
          </cell>
          <cell r="J459" t="str">
            <v/>
          </cell>
          <cell r="K459">
            <v>1</v>
          </cell>
          <cell r="L459" t="str">
            <v>6% - 3%</v>
          </cell>
          <cell r="M459" t="str">
            <v>18</v>
          </cell>
          <cell r="N459" t="str">
            <v>M</v>
          </cell>
          <cell r="O459" t="str">
            <v>0</v>
          </cell>
          <cell r="P459" t="str">
            <v>1KG</v>
          </cell>
          <cell r="Q459" t="str">
            <v>7340161404075</v>
          </cell>
          <cell r="R459" t="str">
            <v>10 x 5 x 28</v>
          </cell>
          <cell r="S459">
            <v>1</v>
          </cell>
          <cell r="T459">
            <v>1.01</v>
          </cell>
          <cell r="U459">
            <v>0</v>
          </cell>
          <cell r="V459" t="str">
            <v>1 x 1KG</v>
          </cell>
          <cell r="W459" t="str">
            <v>FOIL</v>
          </cell>
          <cell r="X459" t="str">
            <v>7340161404075</v>
          </cell>
          <cell r="Y459" t="str">
            <v>10 x 5 x 28</v>
          </cell>
          <cell r="Z459">
            <v>1</v>
          </cell>
          <cell r="AA459">
            <v>1.01</v>
          </cell>
          <cell r="AB459">
            <v>0</v>
          </cell>
          <cell r="AC459" t="str">
            <v>10 x 1KG</v>
          </cell>
          <cell r="AD459" t="str">
            <v>CARDBOARD</v>
          </cell>
          <cell r="AE459" t="str">
            <v>7340161404075</v>
          </cell>
          <cell r="AF459" t="str">
            <v>10 x 5 x 28</v>
          </cell>
          <cell r="AG459">
            <v>1</v>
          </cell>
          <cell r="AH459">
            <v>1.01</v>
          </cell>
          <cell r="AI459">
            <v>0</v>
          </cell>
          <cell r="AJ459">
            <v>120</v>
          </cell>
          <cell r="AK459">
            <v>6</v>
          </cell>
          <cell r="AL459">
            <v>720</v>
          </cell>
          <cell r="AM459">
            <v>1200</v>
          </cell>
          <cell r="AN459">
            <v>800</v>
          </cell>
          <cell r="AO459">
            <v>1620</v>
          </cell>
          <cell r="AP459">
            <v>720</v>
          </cell>
          <cell r="AQ459">
            <v>773.81</v>
          </cell>
          <cell r="AR459">
            <v>1</v>
          </cell>
          <cell r="AS459">
            <v>0</v>
          </cell>
          <cell r="AT459" t="str">
            <v xml:space="preserve">EURO White </v>
          </cell>
          <cell r="AU459" t="str">
            <v>n/a</v>
          </cell>
          <cell r="AV459" t="str">
            <v/>
          </cell>
          <cell r="AW459" t="str">
            <v/>
          </cell>
          <cell r="AX459" t="str">
            <v/>
          </cell>
          <cell r="AY459" t="str">
            <v/>
          </cell>
          <cell r="AZ459" t="str">
            <v/>
          </cell>
          <cell r="BA459" t="str">
            <v/>
          </cell>
          <cell r="BB459" t="str">
            <v/>
          </cell>
          <cell r="BC459" t="str">
            <v/>
          </cell>
          <cell r="BD459" t="str">
            <v/>
          </cell>
          <cell r="BE459" t="str">
            <v>BeLux</v>
          </cell>
          <cell r="BF459" t="str">
            <v/>
          </cell>
          <cell r="BG459" t="str">
            <v>PSS-21650</v>
          </cell>
          <cell r="BH459" t="str">
            <v>18069070</v>
          </cell>
          <cell r="BI459" t="str">
            <v>PL</v>
          </cell>
          <cell r="BJ459" t="str">
            <v/>
          </cell>
          <cell r="BK459" t="str">
            <v>ZD</v>
          </cell>
          <cell r="BL459" t="str">
            <v>56</v>
          </cell>
          <cell r="BM459" t="str">
            <v/>
          </cell>
        </row>
        <row r="460">
          <cell r="A460">
            <v>643811</v>
          </cell>
          <cell r="B460" t="str">
            <v>9911</v>
          </cell>
          <cell r="C460" t="str">
            <v>MONSTER ENERGY JUICE RIO PUNCH BLIK 0.50L X24</v>
          </cell>
          <cell r="D460" t="str">
            <v>MONSTER ENERGY JUICE RIO PUNCH BOITE 0.50L X24</v>
          </cell>
          <cell r="E460" t="str">
            <v>Monster</v>
          </cell>
          <cell r="F460" t="str">
            <v>Energy Juice Rio Punch</v>
          </cell>
          <cell r="G460" t="str">
            <v xml:space="preserve">CAN </v>
          </cell>
          <cell r="H460" t="str">
            <v xml:space="preserve"> %</v>
          </cell>
          <cell r="I460" t="str">
            <v>24 x 0.5L</v>
          </cell>
          <cell r="J460" t="str">
            <v/>
          </cell>
          <cell r="K460">
            <v>24</v>
          </cell>
          <cell r="L460" t="str">
            <v>6% - 3%</v>
          </cell>
          <cell r="M460" t="str">
            <v>24</v>
          </cell>
          <cell r="N460" t="str">
            <v>M</v>
          </cell>
          <cell r="O460" t="str">
            <v>8</v>
          </cell>
          <cell r="P460">
            <v>0.5</v>
          </cell>
          <cell r="Q460" t="str">
            <v>5056784902943</v>
          </cell>
          <cell r="R460" t="str">
            <v>6.65 x 6.65 x 16.83</v>
          </cell>
          <cell r="S460">
            <v>0.51500000000000001</v>
          </cell>
          <cell r="T460">
            <v>0.53100000000000003</v>
          </cell>
          <cell r="U460">
            <v>0</v>
          </cell>
          <cell r="V460" t="str">
            <v>1 x 0.5L</v>
          </cell>
          <cell r="W460" t="str">
            <v>CAN</v>
          </cell>
          <cell r="X460" t="str">
            <v>5056784902943</v>
          </cell>
          <cell r="Y460" t="str">
            <v>6.65 x 6.65 x 16.83</v>
          </cell>
          <cell r="Z460">
            <v>0.51500000000000001</v>
          </cell>
          <cell r="AA460">
            <v>0.53100000000000003</v>
          </cell>
          <cell r="AB460">
            <v>0</v>
          </cell>
          <cell r="AC460" t="str">
            <v>24 x 0.5L</v>
          </cell>
          <cell r="AD460" t="str">
            <v>TRAY WITH SHRINK</v>
          </cell>
          <cell r="AE460" t="str">
            <v>5056784902950</v>
          </cell>
          <cell r="AF460" t="str">
            <v>40.4 x 27.1 x 17.1</v>
          </cell>
          <cell r="AG460">
            <v>12.358000000000001</v>
          </cell>
          <cell r="AH460">
            <v>12.858000000000001</v>
          </cell>
          <cell r="AI460">
            <v>0</v>
          </cell>
          <cell r="AJ460">
            <v>10</v>
          </cell>
          <cell r="AK460">
            <v>8</v>
          </cell>
          <cell r="AL460">
            <v>80</v>
          </cell>
          <cell r="AM460">
            <v>1217</v>
          </cell>
          <cell r="AN460">
            <v>1000</v>
          </cell>
          <cell r="AO460">
            <v>1529</v>
          </cell>
          <cell r="AP460">
            <v>988.64</v>
          </cell>
          <cell r="AQ460">
            <v>1059.075</v>
          </cell>
          <cell r="AR460">
            <v>3</v>
          </cell>
          <cell r="AS460">
            <v>0</v>
          </cell>
          <cell r="AT460" t="str">
            <v>CHEP</v>
          </cell>
          <cell r="AU460" t="str">
            <v>5056784902967</v>
          </cell>
          <cell r="AV460" t="str">
            <v/>
          </cell>
          <cell r="AW460" t="str">
            <v/>
          </cell>
          <cell r="AX460" t="str">
            <v>DUN</v>
          </cell>
          <cell r="AY460" t="str">
            <v/>
          </cell>
          <cell r="AZ460" t="str">
            <v/>
          </cell>
          <cell r="BA460" t="str">
            <v/>
          </cell>
          <cell r="BB460" t="str">
            <v/>
          </cell>
          <cell r="BC460" t="str">
            <v>DIS (HANS); Dis (MOND)</v>
          </cell>
          <cell r="BD460" t="str">
            <v/>
          </cell>
          <cell r="BE460" t="str">
            <v>BeLux</v>
          </cell>
          <cell r="BF460" t="str">
            <v/>
          </cell>
          <cell r="BG460" t="str">
            <v>PSS-19881</v>
          </cell>
          <cell r="BH460" t="str">
            <v>22021000</v>
          </cell>
          <cell r="BI460" t="str">
            <v>BE</v>
          </cell>
          <cell r="BJ460" t="str">
            <v/>
          </cell>
          <cell r="BK460" t="str">
            <v>ZD</v>
          </cell>
          <cell r="BL460" t="str">
            <v>56</v>
          </cell>
          <cell r="BM460">
            <v>1.6099999999999996E-2</v>
          </cell>
        </row>
        <row r="461">
          <cell r="A461">
            <v>643818</v>
          </cell>
          <cell r="B461" t="str">
            <v>9965</v>
          </cell>
          <cell r="C461" t="str">
            <v>FUZE TEA GREEN TEA TROPICAL PASSIONFRUIT NO SUGAR PET 0.40L 6X4</v>
          </cell>
          <cell r="D461" t="str">
            <v>FUZE TEA GREEN TEA TROPICAL PASSIONFRUIT NO SUGAR PET 0.40L 6X4</v>
          </cell>
          <cell r="E461" t="str">
            <v>Fuze tea</v>
          </cell>
          <cell r="F461" t="str">
            <v>Green Tea Passionfruit No Sugar</v>
          </cell>
          <cell r="G461" t="str">
            <v>PET</v>
          </cell>
          <cell r="H461" t="str">
            <v xml:space="preserve"> %</v>
          </cell>
          <cell r="I461" t="str">
            <v>6 x 4 x 0.4L</v>
          </cell>
          <cell r="J461" t="str">
            <v/>
          </cell>
          <cell r="K461">
            <v>24</v>
          </cell>
          <cell r="L461" t="str">
            <v>6% - 3%</v>
          </cell>
          <cell r="M461" t="str">
            <v>6</v>
          </cell>
          <cell r="N461" t="str">
            <v>M</v>
          </cell>
          <cell r="O461" t="str">
            <v>12</v>
          </cell>
          <cell r="P461">
            <v>0.4</v>
          </cell>
          <cell r="Q461" t="str">
            <v>5449000335203</v>
          </cell>
          <cell r="R461" t="str">
            <v>6.31 x 6.31 x 19.5</v>
          </cell>
          <cell r="S461">
            <v>0.4</v>
          </cell>
          <cell r="T461">
            <v>0.42199999999999999</v>
          </cell>
          <cell r="U461">
            <v>0</v>
          </cell>
          <cell r="V461" t="str">
            <v>4 x 0.4L</v>
          </cell>
          <cell r="W461" t="str">
            <v>SHRINK</v>
          </cell>
          <cell r="X461" t="str">
            <v>5449000335210</v>
          </cell>
          <cell r="Y461" t="str">
            <v>12.7 x 12.7 x 19.5</v>
          </cell>
          <cell r="Z461">
            <v>1.5980000000000001</v>
          </cell>
          <cell r="AA461">
            <v>1.6919999999999999</v>
          </cell>
          <cell r="AB461">
            <v>0</v>
          </cell>
          <cell r="AC461" t="str">
            <v>6 x 4 x 0.4L</v>
          </cell>
          <cell r="AD461" t="str">
            <v>SHRINKWRAP OVER SHRINKWRAP</v>
          </cell>
          <cell r="AE461" t="str">
            <v>5449000335227</v>
          </cell>
          <cell r="AF461" t="str">
            <v>38 x 25.3 x 19.5</v>
          </cell>
          <cell r="AG461">
            <v>9.5879999999999992</v>
          </cell>
          <cell r="AH461">
            <v>10.183</v>
          </cell>
          <cell r="AI461">
            <v>0</v>
          </cell>
          <cell r="AJ461">
            <v>12</v>
          </cell>
          <cell r="AK461">
            <v>7</v>
          </cell>
          <cell r="AL461">
            <v>84</v>
          </cell>
          <cell r="AM461">
            <v>1200</v>
          </cell>
          <cell r="AN461">
            <v>1013</v>
          </cell>
          <cell r="AO461">
            <v>1520</v>
          </cell>
          <cell r="AP461">
            <v>805.39200000000005</v>
          </cell>
          <cell r="AQ461">
            <v>885.774</v>
          </cell>
          <cell r="AR461">
            <v>1</v>
          </cell>
          <cell r="AS461">
            <v>0</v>
          </cell>
          <cell r="AT461" t="str">
            <v>CHEP</v>
          </cell>
          <cell r="AU461" t="str">
            <v>5449000730435</v>
          </cell>
          <cell r="AV461" t="str">
            <v/>
          </cell>
          <cell r="AW461" t="str">
            <v/>
          </cell>
          <cell r="AX461" t="str">
            <v/>
          </cell>
          <cell r="AY461" t="str">
            <v>DON</v>
          </cell>
          <cell r="AZ461" t="str">
            <v/>
          </cell>
          <cell r="BA461" t="str">
            <v/>
          </cell>
          <cell r="BB461" t="str">
            <v/>
          </cell>
          <cell r="BC461" t="str">
            <v/>
          </cell>
          <cell r="BD461" t="str">
            <v/>
          </cell>
          <cell r="BE461" t="str">
            <v>BeLux</v>
          </cell>
          <cell r="BF461" t="str">
            <v/>
          </cell>
          <cell r="BG461" t="str">
            <v>PSS-17697</v>
          </cell>
          <cell r="BH461" t="str">
            <v>22021000</v>
          </cell>
          <cell r="BI461" t="str">
            <v>BE</v>
          </cell>
          <cell r="BJ461" t="str">
            <v/>
          </cell>
          <cell r="BK461" t="str">
            <v>ZD</v>
          </cell>
          <cell r="BL461" t="str">
            <v>56</v>
          </cell>
          <cell r="BM461">
            <v>2.2699999999999998E-2</v>
          </cell>
        </row>
        <row r="462">
          <cell r="A462">
            <v>643823</v>
          </cell>
          <cell r="B462" t="str">
            <v>0000</v>
          </cell>
          <cell r="C462" t="str">
            <v>PDE FUZE TEA BLACK TEA PEACH BLIK 0.33L X24 SLEEK</v>
          </cell>
          <cell r="D462" t="str">
            <v>PDE FUZE TEA BLACK TEA PEACH BOITE 0.33L X24 SLEEK</v>
          </cell>
          <cell r="E462" t="str">
            <v>Fuze tea</v>
          </cell>
          <cell r="F462" t="str">
            <v xml:space="preserve">Black Tea Peach </v>
          </cell>
          <cell r="G462" t="str">
            <v>SLEEKCAN</v>
          </cell>
          <cell r="H462" t="str">
            <v xml:space="preserve"> %</v>
          </cell>
          <cell r="I462" t="str">
            <v>24 x 0.33L</v>
          </cell>
          <cell r="J462" t="str">
            <v/>
          </cell>
          <cell r="K462">
            <v>24</v>
          </cell>
          <cell r="L462" t="str">
            <v>N/A</v>
          </cell>
          <cell r="M462" t="str">
            <v>12</v>
          </cell>
          <cell r="N462" t="str">
            <v>M</v>
          </cell>
          <cell r="O462" t="str">
            <v>0</v>
          </cell>
          <cell r="P462">
            <v>0.33</v>
          </cell>
          <cell r="Q462" t="str">
            <v>5000112682243</v>
          </cell>
          <cell r="R462" t="str">
            <v>5.8 x 5.8 x 14.55</v>
          </cell>
          <cell r="S462">
            <v>0.33800000000000002</v>
          </cell>
          <cell r="T462">
            <v>0.35</v>
          </cell>
          <cell r="U462">
            <v>0</v>
          </cell>
          <cell r="V462" t="str">
            <v>1 x 0.33L</v>
          </cell>
          <cell r="W462" t="str">
            <v>CAN</v>
          </cell>
          <cell r="X462" t="str">
            <v>5000112682243</v>
          </cell>
          <cell r="Y462" t="str">
            <v>5.8 x 5.8 x 14.55</v>
          </cell>
          <cell r="Z462">
            <v>0.33800000000000002</v>
          </cell>
          <cell r="AA462">
            <v>0.35</v>
          </cell>
          <cell r="AB462">
            <v>0</v>
          </cell>
          <cell r="AC462" t="str">
            <v>24 x 0.33L</v>
          </cell>
          <cell r="AD462" t="str">
            <v>TRAY WITH SHRINK</v>
          </cell>
          <cell r="AE462" t="str">
            <v>5000112682250</v>
          </cell>
          <cell r="AF462" t="str">
            <v>35.4 x 23.6 x 14.7</v>
          </cell>
          <cell r="AG462">
            <v>8.1159999999999997</v>
          </cell>
          <cell r="AH462">
            <v>8.4830000000000005</v>
          </cell>
          <cell r="AI462">
            <v>0</v>
          </cell>
          <cell r="AJ462">
            <v>11</v>
          </cell>
          <cell r="AK462">
            <v>9</v>
          </cell>
          <cell r="AL462">
            <v>99</v>
          </cell>
          <cell r="AM462">
            <v>1200</v>
          </cell>
          <cell r="AN462">
            <v>827</v>
          </cell>
          <cell r="AO462">
            <v>1467</v>
          </cell>
          <cell r="AP462">
            <v>803.48400000000004</v>
          </cell>
          <cell r="AQ462">
            <v>865.09299999999996</v>
          </cell>
          <cell r="AR462">
            <v>3</v>
          </cell>
          <cell r="AS462">
            <v>0</v>
          </cell>
          <cell r="AT462" t="str">
            <v xml:space="preserve">EURO One-way </v>
          </cell>
          <cell r="AU462" t="str">
            <v>5000112470246</v>
          </cell>
          <cell r="AV462" t="str">
            <v/>
          </cell>
          <cell r="AW462" t="str">
            <v>GHE</v>
          </cell>
          <cell r="AX462" t="str">
            <v/>
          </cell>
          <cell r="AY462" t="str">
            <v/>
          </cell>
          <cell r="AZ462" t="str">
            <v/>
          </cell>
          <cell r="BA462" t="str">
            <v/>
          </cell>
          <cell r="BB462" t="str">
            <v/>
          </cell>
          <cell r="BC462" t="str">
            <v/>
          </cell>
          <cell r="BD462" t="str">
            <v/>
          </cell>
          <cell r="BE462" t="str">
            <v>Germany</v>
          </cell>
          <cell r="BF462" t="str">
            <v/>
          </cell>
          <cell r="BG462" t="str">
            <v>PSS-22095</v>
          </cell>
          <cell r="BH462" t="str">
            <v>22021000</v>
          </cell>
          <cell r="BI462" t="str">
            <v>BE</v>
          </cell>
          <cell r="BJ462" t="str">
            <v/>
          </cell>
          <cell r="BK462" t="str">
            <v>ZD</v>
          </cell>
          <cell r="BL462" t="str">
            <v>56</v>
          </cell>
          <cell r="BM462">
            <v>1.18E-2</v>
          </cell>
        </row>
        <row r="463">
          <cell r="A463">
            <v>643888</v>
          </cell>
          <cell r="B463" t="str">
            <v>9985</v>
          </cell>
          <cell r="C463" t="str">
            <v>FUZE TEA GREEN TEA BLIK 0.15L X24</v>
          </cell>
          <cell r="D463" t="str">
            <v>FUZE TEA GREEN TEA BOITE 0.15L X24</v>
          </cell>
          <cell r="E463" t="str">
            <v>Fuze tea</v>
          </cell>
          <cell r="F463" t="str">
            <v>Green Tea</v>
          </cell>
          <cell r="G463" t="str">
            <v xml:space="preserve">CAN </v>
          </cell>
          <cell r="H463" t="str">
            <v xml:space="preserve"> %</v>
          </cell>
          <cell r="I463" t="str">
            <v>24 x 0.15L</v>
          </cell>
          <cell r="J463" t="str">
            <v>SAMPLING</v>
          </cell>
          <cell r="K463">
            <v>24</v>
          </cell>
          <cell r="L463" t="str">
            <v>6% - 3%</v>
          </cell>
          <cell r="M463" t="str">
            <v>9</v>
          </cell>
          <cell r="N463" t="str">
            <v>M</v>
          </cell>
          <cell r="O463" t="str">
            <v>0</v>
          </cell>
          <cell r="P463">
            <v>0.15</v>
          </cell>
          <cell r="Q463" t="str">
            <v>n/a</v>
          </cell>
          <cell r="R463" t="str">
            <v>5.35 x 5.35 x 8.87</v>
          </cell>
          <cell r="S463">
            <v>0.152</v>
          </cell>
          <cell r="T463">
            <v>0.161</v>
          </cell>
          <cell r="U463">
            <v>0</v>
          </cell>
          <cell r="V463" t="str">
            <v>1 x 0.15L</v>
          </cell>
          <cell r="W463" t="str">
            <v>CAN</v>
          </cell>
          <cell r="X463" t="str">
            <v>n/a</v>
          </cell>
          <cell r="Y463" t="str">
            <v>5.35 x 5.35 x 8.87</v>
          </cell>
          <cell r="Z463">
            <v>0.152</v>
          </cell>
          <cell r="AA463">
            <v>0.161</v>
          </cell>
          <cell r="AB463">
            <v>0</v>
          </cell>
          <cell r="AC463" t="str">
            <v>24 x 0.15L</v>
          </cell>
          <cell r="AD463" t="str">
            <v>TRAY WITH SHRINK</v>
          </cell>
          <cell r="AE463" t="str">
            <v>5000112682571</v>
          </cell>
          <cell r="AF463" t="str">
            <v>32.6 x 21.9 x 9.12</v>
          </cell>
          <cell r="AG463">
            <v>3.6549999999999998</v>
          </cell>
          <cell r="AH463">
            <v>3.9359999999999999</v>
          </cell>
          <cell r="AI463">
            <v>0</v>
          </cell>
          <cell r="AJ463">
            <v>16</v>
          </cell>
          <cell r="AK463">
            <v>15</v>
          </cell>
          <cell r="AL463">
            <v>240</v>
          </cell>
          <cell r="AM463">
            <v>1200</v>
          </cell>
          <cell r="AN463">
            <v>1000</v>
          </cell>
          <cell r="AO463">
            <v>1531</v>
          </cell>
          <cell r="AP463">
            <v>877.2</v>
          </cell>
          <cell r="AQ463">
            <v>974.76900000000001</v>
          </cell>
          <cell r="AR463">
            <v>3</v>
          </cell>
          <cell r="AS463">
            <v>0</v>
          </cell>
          <cell r="AT463" t="str">
            <v>CHEP</v>
          </cell>
          <cell r="AU463" t="str">
            <v>5000112470499</v>
          </cell>
          <cell r="AV463" t="str">
            <v/>
          </cell>
          <cell r="AW463" t="str">
            <v>GHE</v>
          </cell>
          <cell r="AX463" t="str">
            <v/>
          </cell>
          <cell r="AY463" t="str">
            <v/>
          </cell>
          <cell r="AZ463" t="str">
            <v/>
          </cell>
          <cell r="BA463" t="str">
            <v/>
          </cell>
          <cell r="BB463" t="str">
            <v/>
          </cell>
          <cell r="BC463" t="str">
            <v/>
          </cell>
          <cell r="BD463" t="str">
            <v/>
          </cell>
          <cell r="BE463" t="str">
            <v>BeLux</v>
          </cell>
          <cell r="BF463" t="str">
            <v/>
          </cell>
          <cell r="BG463" t="str">
            <v>PSS-01111</v>
          </cell>
          <cell r="BH463" t="str">
            <v>22021000</v>
          </cell>
          <cell r="BI463" t="str">
            <v>BE</v>
          </cell>
          <cell r="BJ463" t="str">
            <v/>
          </cell>
          <cell r="BK463" t="str">
            <v>ZD</v>
          </cell>
          <cell r="BL463" t="str">
            <v>56</v>
          </cell>
          <cell r="BM463">
            <v>8.6400000000000001E-3</v>
          </cell>
        </row>
        <row r="464">
          <cell r="A464">
            <v>643893</v>
          </cell>
          <cell r="B464" t="str">
            <v>1733</v>
          </cell>
          <cell r="C464" t="str">
            <v>FANTA ZERO TUTTI FRUTTI BLIK 0.33L 4X6 SLEEK</v>
          </cell>
          <cell r="D464" t="str">
            <v>FANTA ZERO TUTTI FRUTTI BOITE 0.33L 4X6 SLEEK</v>
          </cell>
          <cell r="E464" t="str">
            <v>Fanta</v>
          </cell>
          <cell r="F464" t="str">
            <v>Zero Tutti Frutti</v>
          </cell>
          <cell r="G464" t="str">
            <v>SLEEKCAN</v>
          </cell>
          <cell r="H464" t="str">
            <v xml:space="preserve"> %</v>
          </cell>
          <cell r="I464" t="str">
            <v>4 x 6 x 0.33L</v>
          </cell>
          <cell r="J464" t="str">
            <v/>
          </cell>
          <cell r="K464">
            <v>24</v>
          </cell>
          <cell r="L464" t="str">
            <v>6% - 3%</v>
          </cell>
          <cell r="M464" t="str">
            <v>6</v>
          </cell>
          <cell r="N464" t="str">
            <v>M</v>
          </cell>
          <cell r="O464" t="str">
            <v>0</v>
          </cell>
          <cell r="P464">
            <v>0.33</v>
          </cell>
          <cell r="Q464" t="str">
            <v>5449000334534</v>
          </cell>
          <cell r="R464" t="str">
            <v>5.8 x 5.8 x 14.55</v>
          </cell>
          <cell r="S464">
            <v>0.32900000000000001</v>
          </cell>
          <cell r="T464">
            <v>0.34100000000000003</v>
          </cell>
          <cell r="U464">
            <v>0</v>
          </cell>
          <cell r="V464" t="str">
            <v>6 x 0.33L</v>
          </cell>
          <cell r="W464" t="str">
            <v>CAN</v>
          </cell>
          <cell r="X464" t="str">
            <v>5449000334909</v>
          </cell>
          <cell r="Y464" t="str">
            <v>17.55 x 11.7 x 15.85</v>
          </cell>
          <cell r="Z464">
            <v>1.9770000000000001</v>
          </cell>
          <cell r="AA464">
            <v>2.056</v>
          </cell>
          <cell r="AB464">
            <v>0</v>
          </cell>
          <cell r="AC464" t="str">
            <v>4 x 6 x 0.33L</v>
          </cell>
          <cell r="AD464" t="str">
            <v>TRAY WITHOUT SHRINK</v>
          </cell>
          <cell r="AE464" t="str">
            <v>5449000334916</v>
          </cell>
          <cell r="AF464" t="str">
            <v>35.8 x 23.7 x 14.75</v>
          </cell>
          <cell r="AG464">
            <v>7.907</v>
          </cell>
          <cell r="AH464">
            <v>8.2870000000000008</v>
          </cell>
          <cell r="AI464">
            <v>0</v>
          </cell>
          <cell r="AJ464">
            <v>13</v>
          </cell>
          <cell r="AK464">
            <v>10</v>
          </cell>
          <cell r="AL464">
            <v>130</v>
          </cell>
          <cell r="AM464">
            <v>1200</v>
          </cell>
          <cell r="AN464">
            <v>1000</v>
          </cell>
          <cell r="AO464">
            <v>1638</v>
          </cell>
          <cell r="AP464">
            <v>1027.9100000000001</v>
          </cell>
          <cell r="AQ464">
            <v>1107.624</v>
          </cell>
          <cell r="AR464">
            <v>3</v>
          </cell>
          <cell r="AS464">
            <v>0</v>
          </cell>
          <cell r="AT464" t="str">
            <v>CHEP</v>
          </cell>
          <cell r="AU464" t="str">
            <v>5449000730169</v>
          </cell>
          <cell r="AV464" t="str">
            <v/>
          </cell>
          <cell r="AW464" t="str">
            <v>GHE</v>
          </cell>
          <cell r="AX464" t="str">
            <v/>
          </cell>
          <cell r="AY464" t="str">
            <v/>
          </cell>
          <cell r="AZ464" t="str">
            <v/>
          </cell>
          <cell r="BA464" t="str">
            <v/>
          </cell>
          <cell r="BB464" t="str">
            <v/>
          </cell>
          <cell r="BC464" t="str">
            <v/>
          </cell>
          <cell r="BD464" t="str">
            <v/>
          </cell>
          <cell r="BE464" t="str">
            <v>BeLux</v>
          </cell>
          <cell r="BF464" t="str">
            <v/>
          </cell>
          <cell r="BG464" t="str">
            <v>PSS-18120</v>
          </cell>
          <cell r="BH464" t="str">
            <v>22021000</v>
          </cell>
          <cell r="BI464" t="str">
            <v>BE</v>
          </cell>
          <cell r="BJ464" t="str">
            <v/>
          </cell>
          <cell r="BK464" t="str">
            <v>ZD</v>
          </cell>
          <cell r="BL464" t="str">
            <v>56</v>
          </cell>
          <cell r="BM464">
            <v>1.18E-2</v>
          </cell>
        </row>
        <row r="465">
          <cell r="A465">
            <v>643900</v>
          </cell>
          <cell r="B465" t="str">
            <v>4923</v>
          </cell>
          <cell r="C465" t="str">
            <v>BARISTA BROS N1 COFFEE BEANS BAG 1KG X8</v>
          </cell>
          <cell r="D465" t="str">
            <v>BARISTA BROS N1 COFFEE BEANS BAG 1KG X8</v>
          </cell>
          <cell r="E465" t="str">
            <v>Barista Bros</v>
          </cell>
          <cell r="F465" t="str">
            <v>N1 Coffee Beans</v>
          </cell>
          <cell r="G465" t="str">
            <v>BAG</v>
          </cell>
          <cell r="H465" t="str">
            <v xml:space="preserve"> %</v>
          </cell>
          <cell r="I465" t="str">
            <v>8 x 1KG</v>
          </cell>
          <cell r="J465" t="str">
            <v/>
          </cell>
          <cell r="K465">
            <v>8</v>
          </cell>
          <cell r="L465" t="str">
            <v>6% - 3%</v>
          </cell>
          <cell r="M465" t="str">
            <v>12</v>
          </cell>
          <cell r="N465" t="str">
            <v>M</v>
          </cell>
          <cell r="O465" t="str">
            <v>0</v>
          </cell>
          <cell r="P465" t="str">
            <v>1KG</v>
          </cell>
          <cell r="Q465" t="str">
            <v>5012547004286</v>
          </cell>
          <cell r="R465" t="str">
            <v>13.5 x 8 x 22</v>
          </cell>
          <cell r="S465">
            <v>0.95</v>
          </cell>
          <cell r="T465">
            <v>1.117</v>
          </cell>
          <cell r="U465">
            <v>0</v>
          </cell>
          <cell r="V465" t="str">
            <v>1 x 1KG</v>
          </cell>
          <cell r="W465" t="str">
            <v>PLASTIC BAG</v>
          </cell>
          <cell r="X465" t="str">
            <v>5012547004286</v>
          </cell>
          <cell r="Y465" t="str">
            <v>13.5 x 8 x 22</v>
          </cell>
          <cell r="Z465">
            <v>0.95</v>
          </cell>
          <cell r="AA465">
            <v>1.117</v>
          </cell>
          <cell r="AB465">
            <v>0</v>
          </cell>
          <cell r="AC465" t="str">
            <v>8 x 1KG</v>
          </cell>
          <cell r="AD465" t="str">
            <v>CARDBOARD</v>
          </cell>
          <cell r="AE465" t="str">
            <v>15012547006072</v>
          </cell>
          <cell r="AF465" t="str">
            <v>39 x 29 x 23</v>
          </cell>
          <cell r="AG465">
            <v>7.6</v>
          </cell>
          <cell r="AH465">
            <v>8.14</v>
          </cell>
          <cell r="AI465">
            <v>0</v>
          </cell>
          <cell r="AJ465">
            <v>8</v>
          </cell>
          <cell r="AK465">
            <v>6</v>
          </cell>
          <cell r="AL465">
            <v>48</v>
          </cell>
          <cell r="AM465">
            <v>1200</v>
          </cell>
          <cell r="AN465">
            <v>800</v>
          </cell>
          <cell r="AO465">
            <v>1524</v>
          </cell>
          <cell r="AP465">
            <v>364.8</v>
          </cell>
          <cell r="AQ465">
            <v>415.52800000000002</v>
          </cell>
          <cell r="AR465">
            <v>1</v>
          </cell>
          <cell r="AS465">
            <v>0</v>
          </cell>
          <cell r="AT465" t="str">
            <v xml:space="preserve">EURO White </v>
          </cell>
          <cell r="AU465" t="str">
            <v>7330550711358</v>
          </cell>
          <cell r="AV465" t="str">
            <v/>
          </cell>
          <cell r="AW465" t="str">
            <v/>
          </cell>
          <cell r="AX465" t="str">
            <v/>
          </cell>
          <cell r="AY465" t="str">
            <v/>
          </cell>
          <cell r="AZ465" t="str">
            <v/>
          </cell>
          <cell r="BA465" t="str">
            <v/>
          </cell>
          <cell r="BB465" t="str">
            <v/>
          </cell>
          <cell r="BC465" t="str">
            <v/>
          </cell>
          <cell r="BD465" t="str">
            <v/>
          </cell>
          <cell r="BE465" t="str">
            <v>BeLux</v>
          </cell>
          <cell r="BF465" t="str">
            <v/>
          </cell>
          <cell r="BG465" t="str">
            <v>PSS-21590</v>
          </cell>
          <cell r="BH465" t="str">
            <v>09012100</v>
          </cell>
          <cell r="BI465" t="str">
            <v>SE</v>
          </cell>
          <cell r="BJ465" t="str">
            <v/>
          </cell>
          <cell r="BK465" t="str">
            <v>ZD</v>
          </cell>
          <cell r="BL465" t="str">
            <v>56</v>
          </cell>
          <cell r="BM465" t="str">
            <v/>
          </cell>
        </row>
        <row r="466">
          <cell r="A466">
            <v>643937</v>
          </cell>
          <cell r="B466" t="str">
            <v>4935</v>
          </cell>
          <cell r="C466" t="str">
            <v>COCA-COLA LIGHT BLIK 0.33L 4X6 SLEEK EURO</v>
          </cell>
          <cell r="D466" t="str">
            <v>COCA-COLA LIGHT BOITE 0.33L 4X6 SLEEK</v>
          </cell>
          <cell r="E466" t="str">
            <v>Coca-Cola Light</v>
          </cell>
          <cell r="F466" t="str">
            <v/>
          </cell>
          <cell r="G466" t="str">
            <v>SLEEKCAN</v>
          </cell>
          <cell r="H466" t="str">
            <v xml:space="preserve"> %</v>
          </cell>
          <cell r="I466" t="str">
            <v>4 x 6 x 0.33L</v>
          </cell>
          <cell r="J466" t="str">
            <v/>
          </cell>
          <cell r="K466">
            <v>24</v>
          </cell>
          <cell r="L466" t="str">
            <v>6% - 3%</v>
          </cell>
          <cell r="M466" t="str">
            <v>6</v>
          </cell>
          <cell r="N466" t="str">
            <v>M</v>
          </cell>
          <cell r="O466" t="str">
            <v>0</v>
          </cell>
          <cell r="P466">
            <v>0.33</v>
          </cell>
          <cell r="Q466" t="str">
            <v>5449000214812</v>
          </cell>
          <cell r="R466" t="str">
            <v>5.85 x 5.85 x 14.55</v>
          </cell>
          <cell r="S466">
            <v>0.32900000000000001</v>
          </cell>
          <cell r="T466">
            <v>0.34100000000000003</v>
          </cell>
          <cell r="U466">
            <v>0</v>
          </cell>
          <cell r="V466" t="str">
            <v>6 x 0.33L</v>
          </cell>
          <cell r="W466" t="str">
            <v>SHRINK</v>
          </cell>
          <cell r="X466" t="str">
            <v>5449000217172</v>
          </cell>
          <cell r="Y466" t="str">
            <v>17.55 x 11.7 x 14.55</v>
          </cell>
          <cell r="Z466">
            <v>1.976</v>
          </cell>
          <cell r="AA466">
            <v>2.0550000000000002</v>
          </cell>
          <cell r="AB466">
            <v>0</v>
          </cell>
          <cell r="AC466" t="str">
            <v>4 x 6 x 0.33L</v>
          </cell>
          <cell r="AD466" t="str">
            <v>TRAY WITHOUT SHRINK</v>
          </cell>
          <cell r="AE466" t="str">
            <v>5449000242167</v>
          </cell>
          <cell r="AF466" t="str">
            <v>35.8 x 23.7 x 14.75</v>
          </cell>
          <cell r="AG466">
            <v>7.9020000000000001</v>
          </cell>
          <cell r="AH466">
            <v>8.2829999999999995</v>
          </cell>
          <cell r="AI466">
            <v>0</v>
          </cell>
          <cell r="AJ466">
            <v>10</v>
          </cell>
          <cell r="AK466">
            <v>9</v>
          </cell>
          <cell r="AL466">
            <v>90</v>
          </cell>
          <cell r="AM466">
            <v>1200</v>
          </cell>
          <cell r="AN466">
            <v>800</v>
          </cell>
          <cell r="AO466">
            <v>1467</v>
          </cell>
          <cell r="AP466">
            <v>711.18</v>
          </cell>
          <cell r="AQ466">
            <v>770.74900000000002</v>
          </cell>
          <cell r="AR466">
            <v>1.5</v>
          </cell>
          <cell r="AS466">
            <v>0</v>
          </cell>
          <cell r="AT466" t="str">
            <v>EURO CHEP</v>
          </cell>
          <cell r="AU466" t="str">
            <v>3383260018624</v>
          </cell>
          <cell r="AV466" t="str">
            <v/>
          </cell>
          <cell r="AW466" t="str">
            <v/>
          </cell>
          <cell r="AX466" t="str">
            <v/>
          </cell>
          <cell r="AY466" t="str">
            <v/>
          </cell>
          <cell r="AZ466" t="str">
            <v/>
          </cell>
          <cell r="BA466" t="str">
            <v/>
          </cell>
          <cell r="BB466" t="str">
            <v/>
          </cell>
          <cell r="BC466" t="str">
            <v/>
          </cell>
          <cell r="BD466" t="str">
            <v/>
          </cell>
          <cell r="BE466" t="str">
            <v>BeLux</v>
          </cell>
          <cell r="BF466" t="str">
            <v/>
          </cell>
          <cell r="BG466" t="str">
            <v>PSS-19634</v>
          </cell>
          <cell r="BH466" t="str">
            <v>22021000</v>
          </cell>
          <cell r="BI466" t="str">
            <v>BE</v>
          </cell>
          <cell r="BJ466" t="str">
            <v/>
          </cell>
          <cell r="BK466" t="str">
            <v>ZD</v>
          </cell>
          <cell r="BL466" t="str">
            <v>56</v>
          </cell>
          <cell r="BM466">
            <v>1.18E-2</v>
          </cell>
        </row>
        <row r="467">
          <cell r="A467">
            <v>643953</v>
          </cell>
          <cell r="B467" t="str">
            <v>3214</v>
          </cell>
          <cell r="C467" t="str">
            <v>PDE COCA-COLA BLIK 0.33L X24 SLEEK</v>
          </cell>
          <cell r="D467" t="str">
            <v>PDE COCA-COLA BOITE 0.33L X24 SLEEK</v>
          </cell>
          <cell r="E467" t="str">
            <v>Coca-Cola</v>
          </cell>
          <cell r="F467" t="str">
            <v/>
          </cell>
          <cell r="G467" t="str">
            <v>SLEEKCAN</v>
          </cell>
          <cell r="H467" t="str">
            <v xml:space="preserve"> %</v>
          </cell>
          <cell r="I467" t="str">
            <v>24 x 0.33L</v>
          </cell>
          <cell r="J467" t="str">
            <v/>
          </cell>
          <cell r="K467">
            <v>24</v>
          </cell>
          <cell r="L467" t="str">
            <v>N/A</v>
          </cell>
          <cell r="M467" t="str">
            <v>12</v>
          </cell>
          <cell r="N467" t="str">
            <v>M</v>
          </cell>
          <cell r="O467" t="str">
            <v>0</v>
          </cell>
          <cell r="P467">
            <v>0.33</v>
          </cell>
          <cell r="Q467" t="str">
            <v>5000112602029</v>
          </cell>
          <cell r="R467" t="str">
            <v>5.8 x 5.8 x 14.55</v>
          </cell>
          <cell r="S467">
            <v>0.34300000000000003</v>
          </cell>
          <cell r="T467">
            <v>0.35499999999999998</v>
          </cell>
          <cell r="U467">
            <v>0</v>
          </cell>
          <cell r="V467" t="str">
            <v>1 x 0.33L</v>
          </cell>
          <cell r="W467" t="str">
            <v>CAN</v>
          </cell>
          <cell r="X467" t="str">
            <v>5000112602029</v>
          </cell>
          <cell r="Y467" t="str">
            <v>5.8 x 5.8 x 14.55</v>
          </cell>
          <cell r="Z467">
            <v>0.34300000000000003</v>
          </cell>
          <cell r="AA467">
            <v>0.35499999999999998</v>
          </cell>
          <cell r="AB467">
            <v>0</v>
          </cell>
          <cell r="AC467" t="str">
            <v>24 x 0.33L</v>
          </cell>
          <cell r="AD467" t="str">
            <v>TRAY WITH SHRINK</v>
          </cell>
          <cell r="AE467" t="str">
            <v>5000112604344</v>
          </cell>
          <cell r="AF467" t="str">
            <v>35.4 x 23.6 x 14.7</v>
          </cell>
          <cell r="AG467">
            <v>8.2249999999999996</v>
          </cell>
          <cell r="AH467">
            <v>8.5920000000000005</v>
          </cell>
          <cell r="AI467">
            <v>0</v>
          </cell>
          <cell r="AJ467">
            <v>11</v>
          </cell>
          <cell r="AK467">
            <v>9</v>
          </cell>
          <cell r="AL467">
            <v>99</v>
          </cell>
          <cell r="AM467">
            <v>1200</v>
          </cell>
          <cell r="AN467">
            <v>827</v>
          </cell>
          <cell r="AO467">
            <v>1467</v>
          </cell>
          <cell r="AP467">
            <v>814.27499999999998</v>
          </cell>
          <cell r="AQ467">
            <v>875.88900000000001</v>
          </cell>
          <cell r="AR467">
            <v>3</v>
          </cell>
          <cell r="AS467">
            <v>0</v>
          </cell>
          <cell r="AT467" t="str">
            <v xml:space="preserve">EURO One-way </v>
          </cell>
          <cell r="AU467" t="str">
            <v>5000112460964</v>
          </cell>
          <cell r="AV467" t="str">
            <v/>
          </cell>
          <cell r="AW467" t="str">
            <v>GHE</v>
          </cell>
          <cell r="AX467" t="str">
            <v>DUN</v>
          </cell>
          <cell r="AY467" t="str">
            <v/>
          </cell>
          <cell r="AZ467" t="str">
            <v/>
          </cell>
          <cell r="BA467" t="str">
            <v/>
          </cell>
          <cell r="BB467" t="str">
            <v/>
          </cell>
          <cell r="BC467" t="str">
            <v/>
          </cell>
          <cell r="BD467" t="str">
            <v/>
          </cell>
          <cell r="BE467" t="str">
            <v>Germany</v>
          </cell>
          <cell r="BF467" t="str">
            <v/>
          </cell>
          <cell r="BG467" t="str">
            <v>PSS-22095</v>
          </cell>
          <cell r="BH467" t="str">
            <v>22021000</v>
          </cell>
          <cell r="BI467" t="str">
            <v>BE</v>
          </cell>
          <cell r="BJ467" t="str">
            <v/>
          </cell>
          <cell r="BK467" t="str">
            <v>ZD</v>
          </cell>
          <cell r="BL467" t="str">
            <v>56</v>
          </cell>
          <cell r="BM467">
            <v>1.18E-2</v>
          </cell>
        </row>
        <row r="468">
          <cell r="A468">
            <v>643954</v>
          </cell>
          <cell r="B468" t="str">
            <v>8208</v>
          </cell>
          <cell r="C468" t="str">
            <v>POWERADE GOLDEN MANGO PET 0.50L 4X6</v>
          </cell>
          <cell r="D468" t="str">
            <v>POWERADE GOLDEN MANGO PET 0.50L 4X6</v>
          </cell>
          <cell r="E468" t="str">
            <v>Powerade</v>
          </cell>
          <cell r="F468" t="str">
            <v>Golden Mango</v>
          </cell>
          <cell r="G468" t="str">
            <v>PET</v>
          </cell>
          <cell r="H468" t="str">
            <v xml:space="preserve"> %</v>
          </cell>
          <cell r="I468" t="str">
            <v>4 x 6 x 0.5L</v>
          </cell>
          <cell r="J468" t="str">
            <v/>
          </cell>
          <cell r="K468">
            <v>24</v>
          </cell>
          <cell r="L468" t="str">
            <v>6% - 3%</v>
          </cell>
          <cell r="M468" t="str">
            <v>9</v>
          </cell>
          <cell r="N468" t="str">
            <v>M</v>
          </cell>
          <cell r="O468" t="str">
            <v>10</v>
          </cell>
          <cell r="P468">
            <v>0.5</v>
          </cell>
          <cell r="Q468" t="str">
            <v>54023857</v>
          </cell>
          <cell r="R468" t="str">
            <v>6.58 x 6.58 x 23</v>
          </cell>
          <cell r="S468">
            <v>0.50700000000000001</v>
          </cell>
          <cell r="T468">
            <v>0.53300000000000003</v>
          </cell>
          <cell r="U468">
            <v>0</v>
          </cell>
          <cell r="V468" t="str">
            <v>6 x 0.5L</v>
          </cell>
          <cell r="W468" t="str">
            <v>SHRINK</v>
          </cell>
          <cell r="X468" t="str">
            <v>5449000335081</v>
          </cell>
          <cell r="Y468" t="str">
            <v>19.8 x 13.2 x 23.2</v>
          </cell>
          <cell r="Z468">
            <v>3.044</v>
          </cell>
          <cell r="AA468">
            <v>3.21</v>
          </cell>
          <cell r="AB468">
            <v>0</v>
          </cell>
          <cell r="AC468" t="str">
            <v>4 x 6 x 0.5L</v>
          </cell>
          <cell r="AD468" t="str">
            <v>SHRINKWRAP OVER SHRINKWRAP</v>
          </cell>
          <cell r="AE468" t="str">
            <v>5449000335098</v>
          </cell>
          <cell r="AF468" t="str">
            <v>39.5 x 26.3 x 23.2</v>
          </cell>
          <cell r="AG468">
            <v>12.175000000000001</v>
          </cell>
          <cell r="AH468">
            <v>12.86</v>
          </cell>
          <cell r="AI468">
            <v>0</v>
          </cell>
          <cell r="AJ468">
            <v>12</v>
          </cell>
          <cell r="AK468">
            <v>6</v>
          </cell>
          <cell r="AL468">
            <v>72</v>
          </cell>
          <cell r="AM468">
            <v>1200</v>
          </cell>
          <cell r="AN468">
            <v>1053</v>
          </cell>
          <cell r="AO468">
            <v>1556</v>
          </cell>
          <cell r="AP468">
            <v>876.6</v>
          </cell>
          <cell r="AQ468">
            <v>958.50599999999997</v>
          </cell>
          <cell r="AR468">
            <v>1</v>
          </cell>
          <cell r="AS468">
            <v>0</v>
          </cell>
          <cell r="AT468" t="str">
            <v>CHEP</v>
          </cell>
          <cell r="AU468" t="str">
            <v>5449000730305</v>
          </cell>
          <cell r="AV468" t="str">
            <v/>
          </cell>
          <cell r="AW468" t="str">
            <v/>
          </cell>
          <cell r="AX468" t="str">
            <v/>
          </cell>
          <cell r="AY468" t="str">
            <v>DON</v>
          </cell>
          <cell r="AZ468" t="str">
            <v/>
          </cell>
          <cell r="BA468" t="str">
            <v/>
          </cell>
          <cell r="BB468" t="str">
            <v/>
          </cell>
          <cell r="BC468" t="str">
            <v/>
          </cell>
          <cell r="BD468" t="str">
            <v/>
          </cell>
          <cell r="BE468" t="str">
            <v>BeLux</v>
          </cell>
          <cell r="BF468" t="str">
            <v/>
          </cell>
          <cell r="BG468" t="str">
            <v>PSS-15519</v>
          </cell>
          <cell r="BH468" t="str">
            <v>22021000</v>
          </cell>
          <cell r="BI468" t="str">
            <v>BE</v>
          </cell>
          <cell r="BJ468" t="str">
            <v/>
          </cell>
          <cell r="BK468" t="str">
            <v>ZD</v>
          </cell>
          <cell r="BL468" t="str">
            <v>56</v>
          </cell>
          <cell r="BM468">
            <v>2.2100000000000002E-2</v>
          </cell>
        </row>
        <row r="469">
          <cell r="A469">
            <v>643955</v>
          </cell>
          <cell r="B469" t="str">
            <v>8402</v>
          </cell>
          <cell r="C469" t="str">
            <v>FREESTYLE MD FLAVOR MINT CRTG 0.35L X1</v>
          </cell>
          <cell r="D469" t="str">
            <v>FREESTYLE MD FLAVOR MINT CRTG 0.35L X1</v>
          </cell>
          <cell r="E469" t="str">
            <v>Freestyle MD Flavor Mint</v>
          </cell>
          <cell r="F469" t="str">
            <v/>
          </cell>
          <cell r="G469" t="str">
            <v>CRTG</v>
          </cell>
          <cell r="H469" t="str">
            <v xml:space="preserve"> %</v>
          </cell>
          <cell r="I469" t="str">
            <v>1 x 0.35L</v>
          </cell>
          <cell r="J469" t="str">
            <v/>
          </cell>
          <cell r="K469">
            <v>1</v>
          </cell>
          <cell r="L469" t="str">
            <v>6% - 3%</v>
          </cell>
          <cell r="M469" t="str">
            <v>365</v>
          </cell>
          <cell r="N469" t="str">
            <v>D</v>
          </cell>
          <cell r="O469" t="str">
            <v>0</v>
          </cell>
          <cell r="P469">
            <v>0.35</v>
          </cell>
          <cell r="Q469" t="str">
            <v>5449000333865</v>
          </cell>
          <cell r="R469" t="str">
            <v>25.5 x 10.5 x 3.5</v>
          </cell>
          <cell r="S469">
            <v>0.34399999999999997</v>
          </cell>
          <cell r="T469">
            <v>0.4</v>
          </cell>
          <cell r="U469">
            <v>0</v>
          </cell>
          <cell r="V469" t="str">
            <v>1 x 0.35L</v>
          </cell>
          <cell r="W469" t="str">
            <v>CARTRIDGE</v>
          </cell>
          <cell r="X469" t="str">
            <v>5449000333865</v>
          </cell>
          <cell r="Y469" t="str">
            <v>25.5 x 10.5 x 3.5</v>
          </cell>
          <cell r="Z469">
            <v>0.34399999999999997</v>
          </cell>
          <cell r="AA469">
            <v>0.40100000000000002</v>
          </cell>
          <cell r="AB469">
            <v>0</v>
          </cell>
          <cell r="AC469" t="str">
            <v>1 x 0.35L</v>
          </cell>
          <cell r="AD469" t="str">
            <v>CARDBOARD</v>
          </cell>
          <cell r="AE469" t="str">
            <v>5449000333865</v>
          </cell>
          <cell r="AF469" t="str">
            <v>25.5 x 10.5 x 3.5</v>
          </cell>
          <cell r="AG469">
            <v>0.34399999999999997</v>
          </cell>
          <cell r="AH469">
            <v>0.40100000000000002</v>
          </cell>
          <cell r="AI469">
            <v>0</v>
          </cell>
          <cell r="AJ469">
            <v>300</v>
          </cell>
          <cell r="AK469">
            <v>4</v>
          </cell>
          <cell r="AL469">
            <v>1200</v>
          </cell>
          <cell r="AM469">
            <v>1140</v>
          </cell>
          <cell r="AN469">
            <v>1140</v>
          </cell>
          <cell r="AO469">
            <v>1266</v>
          </cell>
          <cell r="AP469">
            <v>412.8</v>
          </cell>
          <cell r="AQ469">
            <v>511.4</v>
          </cell>
          <cell r="AR469">
            <v>1</v>
          </cell>
          <cell r="AS469">
            <v>0</v>
          </cell>
          <cell r="AT469" t="str">
            <v>Industrial IPP</v>
          </cell>
          <cell r="AU469" t="str">
            <v>3383260018747</v>
          </cell>
          <cell r="AV469" t="str">
            <v/>
          </cell>
          <cell r="AW469" t="str">
            <v/>
          </cell>
          <cell r="AX469" t="str">
            <v/>
          </cell>
          <cell r="AY469" t="str">
            <v/>
          </cell>
          <cell r="AZ469" t="str">
            <v/>
          </cell>
          <cell r="BA469" t="str">
            <v/>
          </cell>
          <cell r="BB469" t="str">
            <v/>
          </cell>
          <cell r="BC469" t="str">
            <v>CPS (AILI)</v>
          </cell>
          <cell r="BD469" t="str">
            <v/>
          </cell>
          <cell r="BE469" t="str">
            <v>BeLux</v>
          </cell>
          <cell r="BF469" t="str">
            <v/>
          </cell>
          <cell r="BG469" t="str">
            <v>PSS-15072</v>
          </cell>
          <cell r="BH469" t="str">
            <v>33021040</v>
          </cell>
          <cell r="BI469" t="str">
            <v>IE</v>
          </cell>
          <cell r="BJ469" t="str">
            <v/>
          </cell>
          <cell r="BK469" t="str">
            <v>ZD</v>
          </cell>
          <cell r="BL469" t="str">
            <v>56</v>
          </cell>
          <cell r="BM469" t="str">
            <v/>
          </cell>
        </row>
        <row r="470">
          <cell r="A470">
            <v>643956</v>
          </cell>
          <cell r="B470" t="str">
            <v>8401</v>
          </cell>
          <cell r="C470" t="str">
            <v>FREESTYLE MD FLAVOR CLEAR CHERRY CRTG 0.35L X1</v>
          </cell>
          <cell r="D470" t="str">
            <v>FREESTYLE MD FLAVOR CLEAR CHERRY CRTG 0.35L X1</v>
          </cell>
          <cell r="E470" t="str">
            <v>Freestyle MD Flavor Clear Cherry</v>
          </cell>
          <cell r="F470" t="str">
            <v/>
          </cell>
          <cell r="G470" t="str">
            <v>CRTG</v>
          </cell>
          <cell r="H470" t="str">
            <v xml:space="preserve"> %</v>
          </cell>
          <cell r="I470" t="str">
            <v>1 x 0.35L</v>
          </cell>
          <cell r="J470" t="str">
            <v/>
          </cell>
          <cell r="K470">
            <v>1</v>
          </cell>
          <cell r="L470" t="str">
            <v>6% - 3%</v>
          </cell>
          <cell r="M470" t="str">
            <v>365</v>
          </cell>
          <cell r="N470" t="str">
            <v>D</v>
          </cell>
          <cell r="O470" t="str">
            <v>0</v>
          </cell>
          <cell r="P470">
            <v>0.35</v>
          </cell>
          <cell r="Q470" t="str">
            <v>5449000333858</v>
          </cell>
          <cell r="R470" t="str">
            <v>25.5 x 10.5 x 3.5</v>
          </cell>
          <cell r="S470">
            <v>0.36399999999999999</v>
          </cell>
          <cell r="T470">
            <v>0.42</v>
          </cell>
          <cell r="U470">
            <v>0</v>
          </cell>
          <cell r="V470" t="str">
            <v>1 x 0.35L</v>
          </cell>
          <cell r="W470" t="str">
            <v>CARTRIDGE</v>
          </cell>
          <cell r="X470" t="str">
            <v>5449000333858</v>
          </cell>
          <cell r="Y470" t="str">
            <v>25.5 x 10.5 x 3.5</v>
          </cell>
          <cell r="Z470">
            <v>0.36399999999999999</v>
          </cell>
          <cell r="AA470">
            <v>0.42</v>
          </cell>
          <cell r="AB470">
            <v>0</v>
          </cell>
          <cell r="AC470" t="str">
            <v>1 x 0.35L</v>
          </cell>
          <cell r="AD470" t="str">
            <v>CARDBOARD</v>
          </cell>
          <cell r="AE470" t="str">
            <v>5449000333858</v>
          </cell>
          <cell r="AF470" t="str">
            <v>25.5 x 10.5 x 3.5</v>
          </cell>
          <cell r="AG470">
            <v>0.36399999999999999</v>
          </cell>
          <cell r="AH470">
            <v>0.42</v>
          </cell>
          <cell r="AI470">
            <v>0</v>
          </cell>
          <cell r="AJ470">
            <v>300</v>
          </cell>
          <cell r="AK470">
            <v>4</v>
          </cell>
          <cell r="AL470">
            <v>1200</v>
          </cell>
          <cell r="AM470">
            <v>1140</v>
          </cell>
          <cell r="AN470">
            <v>1140</v>
          </cell>
          <cell r="AO470">
            <v>1266</v>
          </cell>
          <cell r="AP470">
            <v>436.8</v>
          </cell>
          <cell r="AQ470">
            <v>534.5</v>
          </cell>
          <cell r="AR470">
            <v>1</v>
          </cell>
          <cell r="AS470">
            <v>0</v>
          </cell>
          <cell r="AT470" t="str">
            <v>Industrial IPP</v>
          </cell>
          <cell r="AU470" t="str">
            <v>3383260018730</v>
          </cell>
          <cell r="AV470" t="str">
            <v/>
          </cell>
          <cell r="AW470" t="str">
            <v/>
          </cell>
          <cell r="AX470" t="str">
            <v/>
          </cell>
          <cell r="AY470" t="str">
            <v/>
          </cell>
          <cell r="AZ470" t="str">
            <v/>
          </cell>
          <cell r="BA470" t="str">
            <v/>
          </cell>
          <cell r="BB470" t="str">
            <v/>
          </cell>
          <cell r="BC470" t="str">
            <v>CPS (AILI)</v>
          </cell>
          <cell r="BD470" t="str">
            <v/>
          </cell>
          <cell r="BE470" t="str">
            <v>BeLux</v>
          </cell>
          <cell r="BF470" t="str">
            <v/>
          </cell>
          <cell r="BG470" t="str">
            <v>PSS-15072</v>
          </cell>
          <cell r="BH470" t="str">
            <v>33021040</v>
          </cell>
          <cell r="BI470" t="str">
            <v>IE</v>
          </cell>
          <cell r="BJ470" t="str">
            <v/>
          </cell>
          <cell r="BK470" t="str">
            <v>ZD</v>
          </cell>
          <cell r="BL470" t="str">
            <v>56</v>
          </cell>
          <cell r="BM470" t="str">
            <v/>
          </cell>
        </row>
        <row r="471">
          <cell r="A471">
            <v>643957</v>
          </cell>
          <cell r="B471" t="str">
            <v>8209</v>
          </cell>
          <cell r="C471" t="str">
            <v>POWERADE GOLDEN MANGO PET 0.33L X24</v>
          </cell>
          <cell r="D471" t="str">
            <v>POWERADE GOLDEN MANGO PET 0.33L X24</v>
          </cell>
          <cell r="E471" t="str">
            <v>Powerade</v>
          </cell>
          <cell r="F471" t="str">
            <v>Golden Mango</v>
          </cell>
          <cell r="G471" t="str">
            <v>PET</v>
          </cell>
          <cell r="H471" t="str">
            <v xml:space="preserve"> %</v>
          </cell>
          <cell r="I471" t="str">
            <v>24 x 0.33L</v>
          </cell>
          <cell r="J471" t="str">
            <v/>
          </cell>
          <cell r="K471">
            <v>24</v>
          </cell>
          <cell r="L471" t="str">
            <v>6% - 3%</v>
          </cell>
          <cell r="M471" t="str">
            <v>9</v>
          </cell>
          <cell r="N471" t="str">
            <v>M</v>
          </cell>
          <cell r="O471" t="str">
            <v>9</v>
          </cell>
          <cell r="P471">
            <v>0.33</v>
          </cell>
          <cell r="Q471" t="str">
            <v>54031791</v>
          </cell>
          <cell r="R471" t="str">
            <v>5.7 x 5.7 x 18.35</v>
          </cell>
          <cell r="S471">
            <v>0.33500000000000002</v>
          </cell>
          <cell r="T471">
            <v>0.35699999999999998</v>
          </cell>
          <cell r="U471">
            <v>0</v>
          </cell>
          <cell r="V471" t="str">
            <v>1 x 0.33L</v>
          </cell>
          <cell r="W471" t="str">
            <v>PET</v>
          </cell>
          <cell r="X471" t="str">
            <v>54031791</v>
          </cell>
          <cell r="Y471" t="str">
            <v>5.7 x 5.7 x 18.35</v>
          </cell>
          <cell r="Z471">
            <v>0.33500000000000002</v>
          </cell>
          <cell r="AA471">
            <v>0.35699999999999998</v>
          </cell>
          <cell r="AB471">
            <v>0</v>
          </cell>
          <cell r="AC471" t="str">
            <v>24 x 0.33L</v>
          </cell>
          <cell r="AD471" t="str">
            <v>SHRINKWRAPPED</v>
          </cell>
          <cell r="AE471" t="str">
            <v>5449000334947</v>
          </cell>
          <cell r="AF471" t="str">
            <v>34.4 x 22.9 x 18.4</v>
          </cell>
          <cell r="AG471">
            <v>8.0350000000000001</v>
          </cell>
          <cell r="AH471">
            <v>8.5939999999999994</v>
          </cell>
          <cell r="AI471">
            <v>0</v>
          </cell>
          <cell r="AJ471">
            <v>15</v>
          </cell>
          <cell r="AK471">
            <v>8</v>
          </cell>
          <cell r="AL471">
            <v>120</v>
          </cell>
          <cell r="AM471">
            <v>1200</v>
          </cell>
          <cell r="AN471">
            <v>1032</v>
          </cell>
          <cell r="AO471">
            <v>1648</v>
          </cell>
          <cell r="AP471">
            <v>964.2</v>
          </cell>
          <cell r="AQ471">
            <v>1064.1420000000001</v>
          </cell>
          <cell r="AR471">
            <v>1</v>
          </cell>
          <cell r="AS471">
            <v>0</v>
          </cell>
          <cell r="AT471" t="str">
            <v>CHEP</v>
          </cell>
          <cell r="AU471" t="str">
            <v>5449000730237</v>
          </cell>
          <cell r="AV471" t="str">
            <v/>
          </cell>
          <cell r="AW471" t="str">
            <v/>
          </cell>
          <cell r="AX471" t="str">
            <v>DUN</v>
          </cell>
          <cell r="AY471" t="str">
            <v/>
          </cell>
          <cell r="AZ471" t="str">
            <v/>
          </cell>
          <cell r="BA471" t="str">
            <v/>
          </cell>
          <cell r="BB471" t="str">
            <v/>
          </cell>
          <cell r="BC471" t="str">
            <v>Refresco Como/Spumador (SPUM)</v>
          </cell>
          <cell r="BD471" t="str">
            <v/>
          </cell>
          <cell r="BE471" t="str">
            <v>BeLux</v>
          </cell>
          <cell r="BF471" t="str">
            <v>DF26130BE</v>
          </cell>
          <cell r="BG471" t="str">
            <v>PSS-17546</v>
          </cell>
          <cell r="BH471" t="str">
            <v>22021000</v>
          </cell>
          <cell r="BI471" t="str">
            <v>BE</v>
          </cell>
          <cell r="BJ471" t="str">
            <v/>
          </cell>
          <cell r="BK471" t="str">
            <v>ZD</v>
          </cell>
          <cell r="BL471" t="str">
            <v>56</v>
          </cell>
          <cell r="BM471">
            <v>2.1999999999999999E-2</v>
          </cell>
        </row>
        <row r="472">
          <cell r="A472">
            <v>643959</v>
          </cell>
          <cell r="B472" t="str">
            <v>8210</v>
          </cell>
          <cell r="C472" t="str">
            <v>NALU BLIK 0.25L 3X8</v>
          </cell>
          <cell r="D472" t="str">
            <v>NALU BOITE 0.25L 3X8</v>
          </cell>
          <cell r="E472" t="str">
            <v>Nalu</v>
          </cell>
          <cell r="F472" t="str">
            <v/>
          </cell>
          <cell r="G472" t="str">
            <v xml:space="preserve">SLIMCAN </v>
          </cell>
          <cell r="H472" t="str">
            <v xml:space="preserve"> %</v>
          </cell>
          <cell r="I472" t="str">
            <v>3 x 8 x 0.25L</v>
          </cell>
          <cell r="J472" t="str">
            <v/>
          </cell>
          <cell r="K472">
            <v>24</v>
          </cell>
          <cell r="L472" t="str">
            <v>6% - 3%</v>
          </cell>
          <cell r="M472" t="str">
            <v>12</v>
          </cell>
          <cell r="N472" t="str">
            <v>M</v>
          </cell>
          <cell r="O472" t="str">
            <v>0</v>
          </cell>
          <cell r="P472">
            <v>0.25</v>
          </cell>
          <cell r="Q472" t="str">
            <v>5060466511880</v>
          </cell>
          <cell r="R472" t="str">
            <v>5.35 x 5.35 x 13.43</v>
          </cell>
          <cell r="S472">
            <v>0.254</v>
          </cell>
          <cell r="T472">
            <v>0.26400000000000001</v>
          </cell>
          <cell r="U472">
            <v>0</v>
          </cell>
          <cell r="V472" t="str">
            <v>8 x 0.25L</v>
          </cell>
          <cell r="W472" t="str">
            <v>SHRINK</v>
          </cell>
          <cell r="X472" t="str">
            <v>5061013964326</v>
          </cell>
          <cell r="Y472" t="str">
            <v>21.4 x 10.7 x 13.5</v>
          </cell>
          <cell r="Z472">
            <v>2.0329999999999999</v>
          </cell>
          <cell r="AA472">
            <v>2.121</v>
          </cell>
          <cell r="AB472">
            <v>0</v>
          </cell>
          <cell r="AC472" t="str">
            <v>3 x 8 x 0.25L</v>
          </cell>
          <cell r="AD472" t="str">
            <v>TRAY WITH SHRINKWRAP OVER SHRINKWRAP</v>
          </cell>
          <cell r="AE472" t="str">
            <v>5061013964333</v>
          </cell>
          <cell r="AF472" t="str">
            <v>32.6 x 21.9 x 13.68</v>
          </cell>
          <cell r="AG472">
            <v>6.1</v>
          </cell>
          <cell r="AH472">
            <v>6.431</v>
          </cell>
          <cell r="AI472">
            <v>0</v>
          </cell>
          <cell r="AJ472">
            <v>16</v>
          </cell>
          <cell r="AK472">
            <v>10</v>
          </cell>
          <cell r="AL472">
            <v>160</v>
          </cell>
          <cell r="AM472">
            <v>1200</v>
          </cell>
          <cell r="AN472">
            <v>1000</v>
          </cell>
          <cell r="AO472">
            <v>1531</v>
          </cell>
          <cell r="AP472">
            <v>976</v>
          </cell>
          <cell r="AQ472">
            <v>1059.355</v>
          </cell>
          <cell r="AR472">
            <v>3</v>
          </cell>
          <cell r="AS472">
            <v>0</v>
          </cell>
          <cell r="AT472" t="str">
            <v>CHEP</v>
          </cell>
          <cell r="AU472" t="str">
            <v>5061013964340</v>
          </cell>
          <cell r="AV472" t="str">
            <v/>
          </cell>
          <cell r="AW472" t="str">
            <v>GHE</v>
          </cell>
          <cell r="AX472" t="str">
            <v/>
          </cell>
          <cell r="AY472" t="str">
            <v/>
          </cell>
          <cell r="AZ472" t="str">
            <v/>
          </cell>
          <cell r="BA472" t="str">
            <v/>
          </cell>
          <cell r="BB472" t="str">
            <v/>
          </cell>
          <cell r="BC472" t="str">
            <v/>
          </cell>
          <cell r="BD472" t="str">
            <v/>
          </cell>
          <cell r="BE472" t="str">
            <v>BeLux</v>
          </cell>
          <cell r="BF472" t="str">
            <v/>
          </cell>
          <cell r="BG472" t="str">
            <v>PSS-13094</v>
          </cell>
          <cell r="BH472" t="str">
            <v>22021000</v>
          </cell>
          <cell r="BI472" t="str">
            <v>BE</v>
          </cell>
          <cell r="BJ472" t="str">
            <v/>
          </cell>
          <cell r="BK472" t="str">
            <v>ZD</v>
          </cell>
          <cell r="BL472" t="str">
            <v>56</v>
          </cell>
          <cell r="BM472">
            <v>1.04E-2</v>
          </cell>
        </row>
        <row r="473">
          <cell r="A473">
            <v>643970</v>
          </cell>
          <cell r="B473" t="str">
            <v>8207</v>
          </cell>
          <cell r="C473" t="str">
            <v xml:space="preserve">FANTA EXOTIC (27)/FANTA PINEAPPLE AND GRAPEFRUIT ZERO SUGAR (27)/FANTA LEMON (27) BLIK 0.33L 81X6 SLEEK PPD </v>
          </cell>
          <cell r="D473" t="str">
            <v xml:space="preserve">FANTA EXOTIC (27)/FANTA PINEAPPLE AND GRAPEFRUIT ZERO SUGAR (27)/FANTA LEMON (27) BOITE 0.33L 81X6 SLEEK PPD </v>
          </cell>
          <cell r="E473" t="str">
            <v>Fanta/Fanta Zero Sugar</v>
          </cell>
          <cell r="F473" t="str">
            <v>Mix</v>
          </cell>
          <cell r="G473" t="str">
            <v>SLEEKCAN</v>
          </cell>
          <cell r="H473" t="str">
            <v xml:space="preserve"> %</v>
          </cell>
          <cell r="I473" t="str">
            <v>81 x 6 x 0.33L</v>
          </cell>
          <cell r="J473" t="str">
            <v/>
          </cell>
          <cell r="K473">
            <v>486</v>
          </cell>
          <cell r="L473" t="str">
            <v>6% - 3%</v>
          </cell>
          <cell r="M473" t="str">
            <v>6</v>
          </cell>
          <cell r="N473" t="str">
            <v>M</v>
          </cell>
          <cell r="O473" t="str">
            <v>0</v>
          </cell>
          <cell r="P473">
            <v>0.33</v>
          </cell>
          <cell r="Q473" t="str">
            <v>n/a</v>
          </cell>
          <cell r="R473" t="str">
            <v>5.8 x 5.8 x 14.55</v>
          </cell>
          <cell r="S473">
            <v>0.33700000000000002</v>
          </cell>
          <cell r="T473">
            <v>0.34899999999999998</v>
          </cell>
          <cell r="U473">
            <v>0</v>
          </cell>
          <cell r="V473" t="str">
            <v>6 x 0.33L</v>
          </cell>
          <cell r="W473" t="str">
            <v>SHRINK</v>
          </cell>
          <cell r="X473" t="str">
            <v>n/a</v>
          </cell>
          <cell r="Y473" t="str">
            <v>17.55 x 11.7 x 14.55</v>
          </cell>
          <cell r="Z473">
            <v>2.024</v>
          </cell>
          <cell r="AA473">
            <v>2.1030000000000002</v>
          </cell>
          <cell r="AB473">
            <v>0</v>
          </cell>
          <cell r="AC473" t="str">
            <v>81 x 6 x 0.33L</v>
          </cell>
          <cell r="AD473" t="str">
            <v>QUARTER PALLET</v>
          </cell>
          <cell r="AE473" t="str">
            <v>3383260018754</v>
          </cell>
          <cell r="AF473" t="str">
            <v>60 x 40 x 158.5</v>
          </cell>
          <cell r="AG473">
            <v>163.959</v>
          </cell>
          <cell r="AH473">
            <v>172.59899999999999</v>
          </cell>
          <cell r="AI473">
            <v>0</v>
          </cell>
          <cell r="AJ473">
            <v>4</v>
          </cell>
          <cell r="AK473">
            <v>1</v>
          </cell>
          <cell r="AL473">
            <v>4</v>
          </cell>
          <cell r="AM473">
            <v>1200</v>
          </cell>
          <cell r="AN473">
            <v>800</v>
          </cell>
          <cell r="AO473">
            <v>1729</v>
          </cell>
          <cell r="AP473">
            <v>655.83600000000001</v>
          </cell>
          <cell r="AQ473">
            <v>715.42</v>
          </cell>
          <cell r="AR473">
            <v>1</v>
          </cell>
          <cell r="AS473">
            <v>0</v>
          </cell>
          <cell r="AT473" t="str">
            <v>1xECHEP + 4x1/4 CHEP</v>
          </cell>
          <cell r="AU473" t="str">
            <v>3383260018761</v>
          </cell>
          <cell r="AV473" t="str">
            <v/>
          </cell>
          <cell r="AW473" t="str">
            <v/>
          </cell>
          <cell r="AX473" t="str">
            <v/>
          </cell>
          <cell r="AY473" t="str">
            <v/>
          </cell>
          <cell r="AZ473" t="str">
            <v/>
          </cell>
          <cell r="BA473" t="str">
            <v/>
          </cell>
          <cell r="BB473" t="str">
            <v/>
          </cell>
          <cell r="BC473" t="str">
            <v>GANDAE VZW (GANS)</v>
          </cell>
          <cell r="BD473" t="str">
            <v/>
          </cell>
          <cell r="BE473" t="str">
            <v>BeLux</v>
          </cell>
          <cell r="BF473" t="str">
            <v/>
          </cell>
          <cell r="BG473" t="str">
            <v>PSS-21882</v>
          </cell>
          <cell r="BH473" t="str">
            <v>22021000</v>
          </cell>
          <cell r="BI473" t="str">
            <v>BE</v>
          </cell>
          <cell r="BJ473" t="str">
            <v/>
          </cell>
          <cell r="BK473" t="str">
            <v>ZD</v>
          </cell>
          <cell r="BL473" t="str">
            <v>56</v>
          </cell>
          <cell r="BM473" t="str">
            <v/>
          </cell>
        </row>
        <row r="474">
          <cell r="A474">
            <v>643972</v>
          </cell>
          <cell r="B474" t="str">
            <v>8212</v>
          </cell>
          <cell r="C474" t="str">
            <v>COCA-COLA(41) COCA-COLA ZERO(40) BLIK 0.33L 81X6 SLEEK PPD</v>
          </cell>
          <cell r="D474" t="str">
            <v>COCA-COLA(41) COCA-COLA ZERO(40) BOITE 0.33L 81X6 SLEEK PPD</v>
          </cell>
          <cell r="E474" t="str">
            <v>Coca-Cola/ Coca-Cola Zero</v>
          </cell>
          <cell r="F474" t="str">
            <v>Mix</v>
          </cell>
          <cell r="G474" t="str">
            <v xml:space="preserve">SLEEKCAN </v>
          </cell>
          <cell r="H474" t="str">
            <v xml:space="preserve"> %</v>
          </cell>
          <cell r="I474" t="str">
            <v>81 x 6 x 0.33L</v>
          </cell>
          <cell r="J474" t="str">
            <v/>
          </cell>
          <cell r="K474">
            <v>486</v>
          </cell>
          <cell r="L474" t="str">
            <v>6% - 3%</v>
          </cell>
          <cell r="M474" t="str">
            <v>6</v>
          </cell>
          <cell r="N474" t="str">
            <v>M</v>
          </cell>
          <cell r="O474" t="str">
            <v>0</v>
          </cell>
          <cell r="P474">
            <v>0.33</v>
          </cell>
          <cell r="Q474" t="str">
            <v>n/a</v>
          </cell>
          <cell r="R474" t="str">
            <v>5.8 x 5.8 x 14.55</v>
          </cell>
          <cell r="S474">
            <v>0.33600000000000002</v>
          </cell>
          <cell r="T474">
            <v>0.34799999999999998</v>
          </cell>
          <cell r="U474">
            <v>0</v>
          </cell>
          <cell r="V474" t="str">
            <v>6 x 0.33L</v>
          </cell>
          <cell r="W474" t="str">
            <v>SHRINK</v>
          </cell>
          <cell r="X474" t="str">
            <v>n/a</v>
          </cell>
          <cell r="Y474" t="str">
            <v>17.55 x 11.7 x 14.55</v>
          </cell>
          <cell r="Z474">
            <v>2.0169999999999999</v>
          </cell>
          <cell r="AA474">
            <v>2.0960000000000001</v>
          </cell>
          <cell r="AB474">
            <v>0</v>
          </cell>
          <cell r="AC474" t="str">
            <v>81 x 6 x 0.33L</v>
          </cell>
          <cell r="AD474" t="str">
            <v>QUARTER PALLET</v>
          </cell>
          <cell r="AE474" t="str">
            <v>3383260018808</v>
          </cell>
          <cell r="AF474" t="str">
            <v>60 x 40 x 158.5</v>
          </cell>
          <cell r="AG474">
            <v>163.35499999999999</v>
          </cell>
          <cell r="AH474">
            <v>171.994</v>
          </cell>
          <cell r="AI474">
            <v>0</v>
          </cell>
          <cell r="AJ474">
            <v>4</v>
          </cell>
          <cell r="AK474">
            <v>1</v>
          </cell>
          <cell r="AL474">
            <v>4</v>
          </cell>
          <cell r="AM474">
            <v>1200</v>
          </cell>
          <cell r="AN474">
            <v>800</v>
          </cell>
          <cell r="AO474">
            <v>1729</v>
          </cell>
          <cell r="AP474">
            <v>653.41999999999996</v>
          </cell>
          <cell r="AQ474">
            <v>713.00199999999995</v>
          </cell>
          <cell r="AR474">
            <v>1</v>
          </cell>
          <cell r="AS474">
            <v>0</v>
          </cell>
          <cell r="AT474" t="str">
            <v>1xECHEP + 4x1/4 CHEP</v>
          </cell>
          <cell r="AU474" t="str">
            <v>3383260018815</v>
          </cell>
          <cell r="AV474" t="str">
            <v/>
          </cell>
          <cell r="AW474" t="str">
            <v/>
          </cell>
          <cell r="AX474" t="str">
            <v/>
          </cell>
          <cell r="AY474" t="str">
            <v/>
          </cell>
          <cell r="AZ474" t="str">
            <v/>
          </cell>
          <cell r="BA474" t="str">
            <v/>
          </cell>
          <cell r="BB474" t="str">
            <v/>
          </cell>
          <cell r="BC474" t="str">
            <v>GANDAE VZW (GANS)</v>
          </cell>
          <cell r="BD474" t="str">
            <v/>
          </cell>
          <cell r="BE474" t="str">
            <v>BeLux</v>
          </cell>
          <cell r="BF474" t="str">
            <v/>
          </cell>
          <cell r="BG474" t="str">
            <v>PSS-21882</v>
          </cell>
          <cell r="BH474" t="str">
            <v>22021000</v>
          </cell>
          <cell r="BI474" t="str">
            <v>BE</v>
          </cell>
          <cell r="BJ474" t="str">
            <v/>
          </cell>
          <cell r="BK474" t="str">
            <v>ZD</v>
          </cell>
          <cell r="BL474" t="str">
            <v>56</v>
          </cell>
          <cell r="BM474" t="str">
            <v/>
          </cell>
        </row>
        <row r="475">
          <cell r="A475">
            <v>643973</v>
          </cell>
          <cell r="B475" t="str">
            <v>8206</v>
          </cell>
          <cell r="C475" t="str">
            <v>COCA-COLA ZERO NO CAFFEINE(35) COCA-COLA CHERRY(23) COCA-COLA ZERO LEMON(23) BLIK 0.33L 81X6 SLEEK PPD</v>
          </cell>
          <cell r="D475" t="str">
            <v>COCA-COLA ZERO NO CAFFEINE(35) COCA-COLA CHERRY(23) COCA-COLA ZERO LEMON(23) BOITE 0.33L 81X6 SLEEK PPD</v>
          </cell>
          <cell r="E475" t="str">
            <v>Coca-Cola/ Coca-Cola Zero</v>
          </cell>
          <cell r="F475" t="str">
            <v>Mix</v>
          </cell>
          <cell r="G475" t="str">
            <v>SLEEKCAN</v>
          </cell>
          <cell r="H475" t="str">
            <v xml:space="preserve"> %</v>
          </cell>
          <cell r="I475" t="str">
            <v>81 x 6 x 0.33L</v>
          </cell>
          <cell r="J475" t="str">
            <v/>
          </cell>
          <cell r="K475">
            <v>486</v>
          </cell>
          <cell r="L475" t="str">
            <v>6% - 3%</v>
          </cell>
          <cell r="M475" t="str">
            <v>6</v>
          </cell>
          <cell r="N475" t="str">
            <v>M</v>
          </cell>
          <cell r="O475" t="str">
            <v>0</v>
          </cell>
          <cell r="P475">
            <v>0.33</v>
          </cell>
          <cell r="Q475" t="str">
            <v>n/a</v>
          </cell>
          <cell r="R475" t="str">
            <v>5.8 x 5.8 x 14.55</v>
          </cell>
          <cell r="S475">
            <v>0.33600000000000002</v>
          </cell>
          <cell r="T475">
            <v>0.34799999999999998</v>
          </cell>
          <cell r="U475">
            <v>0</v>
          </cell>
          <cell r="V475" t="str">
            <v>6 x 0.33L</v>
          </cell>
          <cell r="W475" t="str">
            <v>SHRINK</v>
          </cell>
          <cell r="X475" t="str">
            <v>n/a</v>
          </cell>
          <cell r="Y475" t="str">
            <v>17.55 x 11.7 x 14.55</v>
          </cell>
          <cell r="Z475">
            <v>2.0129999999999999</v>
          </cell>
          <cell r="AA475">
            <v>2.0920000000000001</v>
          </cell>
          <cell r="AB475">
            <v>0</v>
          </cell>
          <cell r="AC475" t="str">
            <v>81 x 6 x 0.33L</v>
          </cell>
          <cell r="AD475" t="str">
            <v>QUARTER PALLET</v>
          </cell>
          <cell r="AE475" t="str">
            <v>3383260018778</v>
          </cell>
          <cell r="AF475" t="str">
            <v>60 x 40 x 158.5</v>
          </cell>
          <cell r="AG475">
            <v>163.06399999999999</v>
          </cell>
          <cell r="AH475">
            <v>171.703</v>
          </cell>
          <cell r="AI475">
            <v>0</v>
          </cell>
          <cell r="AJ475">
            <v>4</v>
          </cell>
          <cell r="AK475">
            <v>1</v>
          </cell>
          <cell r="AL475">
            <v>4</v>
          </cell>
          <cell r="AM475">
            <v>1200</v>
          </cell>
          <cell r="AN475">
            <v>800</v>
          </cell>
          <cell r="AO475">
            <v>1729</v>
          </cell>
          <cell r="AP475">
            <v>652.25599999999997</v>
          </cell>
          <cell r="AQ475">
            <v>711.83799999999997</v>
          </cell>
          <cell r="AR475">
            <v>1</v>
          </cell>
          <cell r="AS475">
            <v>0</v>
          </cell>
          <cell r="AT475" t="str">
            <v>1xECHEP + 4x1/4 CHEP</v>
          </cell>
          <cell r="AU475" t="str">
            <v>3383260018785</v>
          </cell>
          <cell r="AV475" t="str">
            <v/>
          </cell>
          <cell r="AW475" t="str">
            <v/>
          </cell>
          <cell r="AX475" t="str">
            <v/>
          </cell>
          <cell r="AY475" t="str">
            <v/>
          </cell>
          <cell r="AZ475" t="str">
            <v/>
          </cell>
          <cell r="BA475" t="str">
            <v/>
          </cell>
          <cell r="BB475" t="str">
            <v/>
          </cell>
          <cell r="BC475" t="str">
            <v>GANDAE VZW (GANS)</v>
          </cell>
          <cell r="BD475" t="str">
            <v/>
          </cell>
          <cell r="BE475" t="str">
            <v>BeLux</v>
          </cell>
          <cell r="BF475" t="str">
            <v/>
          </cell>
          <cell r="BG475" t="str">
            <v>PSS-21882</v>
          </cell>
          <cell r="BH475" t="str">
            <v>22021000</v>
          </cell>
          <cell r="BI475" t="str">
            <v>BE</v>
          </cell>
          <cell r="BJ475" t="str">
            <v/>
          </cell>
          <cell r="BK475" t="str">
            <v>ZD</v>
          </cell>
          <cell r="BL475" t="str">
            <v>56</v>
          </cell>
          <cell r="BM475" t="str">
            <v/>
          </cell>
        </row>
        <row r="476">
          <cell r="A476">
            <v>643977</v>
          </cell>
          <cell r="B476" t="str">
            <v>8214</v>
          </cell>
          <cell r="C476" t="str">
            <v>FANTA ZERO TUTTI FRUTTI BLIK 0.33L 4X6 SLEEK EURO</v>
          </cell>
          <cell r="D476" t="str">
            <v>FANTA ZERO TUTTI FRUTTI BOITE 0.33L 4X6 SLEEK EURO</v>
          </cell>
          <cell r="E476" t="str">
            <v>Fanta</v>
          </cell>
          <cell r="F476" t="str">
            <v>Zero Tutti Frutti</v>
          </cell>
          <cell r="G476" t="str">
            <v>SLEEKCAN</v>
          </cell>
          <cell r="H476" t="str">
            <v xml:space="preserve"> %</v>
          </cell>
          <cell r="I476" t="str">
            <v>4 x 6 x 0.33L</v>
          </cell>
          <cell r="J476" t="str">
            <v/>
          </cell>
          <cell r="K476">
            <v>24</v>
          </cell>
          <cell r="L476" t="str">
            <v>6% - 3%</v>
          </cell>
          <cell r="M476" t="str">
            <v>6</v>
          </cell>
          <cell r="N476" t="str">
            <v>M</v>
          </cell>
          <cell r="O476" t="str">
            <v>0</v>
          </cell>
          <cell r="P476">
            <v>0.33</v>
          </cell>
          <cell r="Q476" t="str">
            <v>5449000334534</v>
          </cell>
          <cell r="R476" t="str">
            <v>5.85 x 5.85 x 14.55</v>
          </cell>
          <cell r="S476">
            <v>0.32900000000000001</v>
          </cell>
          <cell r="T476">
            <v>0.34100000000000003</v>
          </cell>
          <cell r="U476">
            <v>0</v>
          </cell>
          <cell r="V476" t="str">
            <v>6 x 0.33L</v>
          </cell>
          <cell r="W476" t="str">
            <v>SHRINK</v>
          </cell>
          <cell r="X476" t="str">
            <v>5449000334909</v>
          </cell>
          <cell r="Y476" t="str">
            <v>17.55 x 11.7 x 14.55</v>
          </cell>
          <cell r="Z476">
            <v>1.9770000000000001</v>
          </cell>
          <cell r="AA476">
            <v>2.056</v>
          </cell>
          <cell r="AB476">
            <v>0</v>
          </cell>
          <cell r="AC476" t="str">
            <v>4 x 6 x 0.33L</v>
          </cell>
          <cell r="AD476" t="str">
            <v>TRAY WITHOUT SHRINK</v>
          </cell>
          <cell r="AE476" t="str">
            <v>5449000334916</v>
          </cell>
          <cell r="AF476" t="str">
            <v>35.8 x 23.7 x 14.75</v>
          </cell>
          <cell r="AG476">
            <v>7.907</v>
          </cell>
          <cell r="AH476">
            <v>8.2880000000000003</v>
          </cell>
          <cell r="AI476">
            <v>0</v>
          </cell>
          <cell r="AJ476">
            <v>10</v>
          </cell>
          <cell r="AK476">
            <v>9</v>
          </cell>
          <cell r="AL476">
            <v>90</v>
          </cell>
          <cell r="AM476">
            <v>1200</v>
          </cell>
          <cell r="AN476">
            <v>800</v>
          </cell>
          <cell r="AO476">
            <v>1467</v>
          </cell>
          <cell r="AP476">
            <v>711.63</v>
          </cell>
          <cell r="AQ476">
            <v>771.21900000000005</v>
          </cell>
          <cell r="AR476">
            <v>1.5</v>
          </cell>
          <cell r="AS476">
            <v>0</v>
          </cell>
          <cell r="AT476" t="str">
            <v>EURO CHEP</v>
          </cell>
          <cell r="AU476" t="str">
            <v>3383260018839</v>
          </cell>
          <cell r="AV476" t="str">
            <v/>
          </cell>
          <cell r="AW476" t="str">
            <v/>
          </cell>
          <cell r="AX476" t="str">
            <v/>
          </cell>
          <cell r="AY476" t="str">
            <v/>
          </cell>
          <cell r="AZ476" t="str">
            <v/>
          </cell>
          <cell r="BA476" t="str">
            <v/>
          </cell>
          <cell r="BB476" t="str">
            <v/>
          </cell>
          <cell r="BC476" t="str">
            <v>Antwerp Repack (ANTW); Trianval (TRIA)</v>
          </cell>
          <cell r="BD476" t="str">
            <v/>
          </cell>
          <cell r="BE476" t="str">
            <v>BeLux</v>
          </cell>
          <cell r="BF476" t="str">
            <v/>
          </cell>
          <cell r="BG476" t="str">
            <v>PSS-19634</v>
          </cell>
          <cell r="BH476" t="str">
            <v>22021000</v>
          </cell>
          <cell r="BI476" t="str">
            <v>BE</v>
          </cell>
          <cell r="BJ476" t="str">
            <v/>
          </cell>
          <cell r="BK476" t="str">
            <v>ZD</v>
          </cell>
          <cell r="BL476" t="str">
            <v>56</v>
          </cell>
          <cell r="BM476">
            <v>1.18E-2</v>
          </cell>
        </row>
        <row r="477">
          <cell r="A477">
            <v>643980</v>
          </cell>
          <cell r="B477" t="str">
            <v>8216</v>
          </cell>
          <cell r="C477" t="str">
            <v>FUZE TEA GREEN TEA MANGO CHAMOMILE BLIK 0.33L 4X6 SLEEK EURO</v>
          </cell>
          <cell r="D477" t="str">
            <v>FUZE TEA GREEN TEA MANGO CHAMOMILE BOITE 0.33L 4X6 SLEEK EURO</v>
          </cell>
          <cell r="E477" t="str">
            <v>Fuze tea</v>
          </cell>
          <cell r="F477" t="str">
            <v>Green Tea Mango Chamomile</v>
          </cell>
          <cell r="G477" t="str">
            <v>SLEEKCAN</v>
          </cell>
          <cell r="H477" t="str">
            <v xml:space="preserve"> %</v>
          </cell>
          <cell r="I477" t="str">
            <v>4 x 6 x 0.33L</v>
          </cell>
          <cell r="J477" t="str">
            <v/>
          </cell>
          <cell r="K477">
            <v>24</v>
          </cell>
          <cell r="L477" t="str">
            <v>6% - 3%</v>
          </cell>
          <cell r="M477" t="str">
            <v>9</v>
          </cell>
          <cell r="N477" t="str">
            <v>M</v>
          </cell>
          <cell r="O477" t="str">
            <v>0</v>
          </cell>
          <cell r="P477">
            <v>0.33</v>
          </cell>
          <cell r="Q477" t="str">
            <v>5449000236258</v>
          </cell>
          <cell r="R477" t="str">
            <v>5.85 x 5.85 x 14.55</v>
          </cell>
          <cell r="S477">
            <v>0.33500000000000002</v>
          </cell>
          <cell r="T477">
            <v>0.34699999999999998</v>
          </cell>
          <cell r="U477">
            <v>0</v>
          </cell>
          <cell r="V477" t="str">
            <v>6 x 0.33L</v>
          </cell>
          <cell r="W477" t="str">
            <v>SHRINK</v>
          </cell>
          <cell r="X477" t="str">
            <v>5449000308832</v>
          </cell>
          <cell r="Y477" t="str">
            <v>17.55 x 11.7 x 14.55</v>
          </cell>
          <cell r="Z477">
            <v>2.0099999999999998</v>
          </cell>
          <cell r="AA477">
            <v>2.089</v>
          </cell>
          <cell r="AB477">
            <v>0</v>
          </cell>
          <cell r="AC477" t="str">
            <v>4 x 6 x 0.33L</v>
          </cell>
          <cell r="AD477" t="str">
            <v>TRAY WITHOUT SHRINK</v>
          </cell>
          <cell r="AE477" t="str">
            <v>5449000308849</v>
          </cell>
          <cell r="AF477" t="str">
            <v>35.8 x 23.7 x 14.75</v>
          </cell>
          <cell r="AG477">
            <v>8.0399999999999991</v>
          </cell>
          <cell r="AH477">
            <v>8.42</v>
          </cell>
          <cell r="AI477">
            <v>0</v>
          </cell>
          <cell r="AJ477">
            <v>10</v>
          </cell>
          <cell r="AK477">
            <v>9</v>
          </cell>
          <cell r="AL477">
            <v>90</v>
          </cell>
          <cell r="AM477">
            <v>1200</v>
          </cell>
          <cell r="AN477">
            <v>800</v>
          </cell>
          <cell r="AO477">
            <v>1467</v>
          </cell>
          <cell r="AP477">
            <v>723.6</v>
          </cell>
          <cell r="AQ477">
            <v>783.15200000000004</v>
          </cell>
          <cell r="AR477">
            <v>1.5</v>
          </cell>
          <cell r="AS477">
            <v>0</v>
          </cell>
          <cell r="AT477" t="str">
            <v>EURO CHEP</v>
          </cell>
          <cell r="AU477" t="str">
            <v>3383260018846</v>
          </cell>
          <cell r="AV477" t="str">
            <v/>
          </cell>
          <cell r="AW477" t="str">
            <v/>
          </cell>
          <cell r="AX477" t="str">
            <v/>
          </cell>
          <cell r="AY477" t="str">
            <v/>
          </cell>
          <cell r="AZ477" t="str">
            <v/>
          </cell>
          <cell r="BA477" t="str">
            <v/>
          </cell>
          <cell r="BB477" t="str">
            <v/>
          </cell>
          <cell r="BC477" t="str">
            <v>Trianval (TRIA)</v>
          </cell>
          <cell r="BD477" t="str">
            <v/>
          </cell>
          <cell r="BE477" t="str">
            <v>BeLux</v>
          </cell>
          <cell r="BF477" t="str">
            <v/>
          </cell>
          <cell r="BG477" t="str">
            <v>PSS-19634</v>
          </cell>
          <cell r="BH477" t="str">
            <v>22021000</v>
          </cell>
          <cell r="BI477" t="str">
            <v>BE</v>
          </cell>
          <cell r="BJ477" t="str">
            <v/>
          </cell>
          <cell r="BK477" t="str">
            <v>ZD</v>
          </cell>
          <cell r="BL477" t="str">
            <v>56</v>
          </cell>
          <cell r="BM477">
            <v>1.18E-2</v>
          </cell>
        </row>
        <row r="478">
          <cell r="A478">
            <v>643981</v>
          </cell>
          <cell r="B478" t="str">
            <v>8217</v>
          </cell>
          <cell r="C478" t="str">
            <v>FUZE TEA BLACK TEA PEACH HIBISCUS(27)6PACK/FUZE TEA GREEN TEA MANGO CHAMOMILE(15)6PACK/ FUZE TEA GREEN TEA (9)4PACK PET 0.40L 42X6 9X4 PET 0.40L PPD</v>
          </cell>
          <cell r="D478" t="str">
            <v>FUZE TEA BLACK TEA PEACH HIBISCUS(27)6PACK/FUZE TEA GREEN TEA MANGO CHAMOMILE(15)6PACK/ FUZE TEA GREEN TEA (9)4PACK PET 0.40L 42X6 9X4 PET 0.40L PPD</v>
          </cell>
          <cell r="E478" t="str">
            <v>Fuze tea</v>
          </cell>
          <cell r="F478" t="str">
            <v>Mix</v>
          </cell>
          <cell r="G478" t="str">
            <v>PET</v>
          </cell>
          <cell r="H478" t="str">
            <v xml:space="preserve"> %</v>
          </cell>
          <cell r="I478" t="str">
            <v>42 x 6 x 0.4L/9 x 4 x 0.4L</v>
          </cell>
          <cell r="J478" t="str">
            <v/>
          </cell>
          <cell r="K478">
            <v>288</v>
          </cell>
          <cell r="L478" t="str">
            <v>6% - 3%</v>
          </cell>
          <cell r="M478" t="str">
            <v>7</v>
          </cell>
          <cell r="N478" t="str">
            <v>M</v>
          </cell>
          <cell r="O478" t="str">
            <v>0</v>
          </cell>
          <cell r="P478">
            <v>0.4</v>
          </cell>
          <cell r="Q478" t="str">
            <v>n/a</v>
          </cell>
          <cell r="R478" t="str">
            <v>6.31 x 6.31 x 19.5</v>
          </cell>
          <cell r="S478">
            <v>0.40600000000000003</v>
          </cell>
          <cell r="T478">
            <v>0.42899999999999999</v>
          </cell>
          <cell r="U478">
            <v>0</v>
          </cell>
          <cell r="V478" t="str">
            <v>6 x 0.4L/4 x 0.4L</v>
          </cell>
          <cell r="W478" t="str">
            <v>SHRINK</v>
          </cell>
          <cell r="X478" t="str">
            <v>n/a</v>
          </cell>
          <cell r="Y478" t="str">
            <v>19.05 x 12.7 x 19.5/12.7 x 12.7 x 19.5</v>
          </cell>
          <cell r="Z478">
            <v>2.2930000000000001</v>
          </cell>
          <cell r="AA478">
            <v>2.2949999999999999</v>
          </cell>
          <cell r="AB478">
            <v>0</v>
          </cell>
          <cell r="AC478" t="str">
            <v>42 x 6 x 0.4L/9 x 4 x 0.4L</v>
          </cell>
          <cell r="AD478" t="str">
            <v>QUARTER PALLET</v>
          </cell>
          <cell r="AE478" t="str">
            <v>3383260018860</v>
          </cell>
          <cell r="AF478" t="str">
            <v>60 x 40 x 131.5</v>
          </cell>
          <cell r="AG478">
            <v>116.95699999999999</v>
          </cell>
          <cell r="AH478">
            <v>126.184</v>
          </cell>
          <cell r="AI478">
            <v>0</v>
          </cell>
          <cell r="AJ478">
            <v>4</v>
          </cell>
          <cell r="AK478">
            <v>1</v>
          </cell>
          <cell r="AL478">
            <v>4</v>
          </cell>
          <cell r="AM478">
            <v>1200</v>
          </cell>
          <cell r="AN478">
            <v>800</v>
          </cell>
          <cell r="AO478">
            <v>1460</v>
          </cell>
          <cell r="AP478">
            <v>467.82799999999997</v>
          </cell>
          <cell r="AQ478">
            <v>529.73599999999999</v>
          </cell>
          <cell r="AR478">
            <v>1</v>
          </cell>
          <cell r="AS478">
            <v>0</v>
          </cell>
          <cell r="AT478" t="str">
            <v>1xECHEP + 4x1/4 CHEP</v>
          </cell>
          <cell r="AU478" t="str">
            <v>3383260018877</v>
          </cell>
          <cell r="AV478" t="str">
            <v/>
          </cell>
          <cell r="AW478" t="str">
            <v/>
          </cell>
          <cell r="AX478" t="str">
            <v/>
          </cell>
          <cell r="AY478" t="str">
            <v/>
          </cell>
          <cell r="AZ478" t="str">
            <v/>
          </cell>
          <cell r="BA478" t="str">
            <v/>
          </cell>
          <cell r="BB478" t="str">
            <v/>
          </cell>
          <cell r="BC478" t="str">
            <v>Arop (AROP)</v>
          </cell>
          <cell r="BD478" t="str">
            <v/>
          </cell>
          <cell r="BE478" t="str">
            <v>BeLux</v>
          </cell>
          <cell r="BF478" t="str">
            <v/>
          </cell>
          <cell r="BG478" t="str">
            <v>PSS-21779</v>
          </cell>
          <cell r="BH478" t="str">
            <v>22021000</v>
          </cell>
          <cell r="BI478" t="str">
            <v>BE</v>
          </cell>
          <cell r="BJ478" t="str">
            <v/>
          </cell>
          <cell r="BK478" t="str">
            <v>ZD</v>
          </cell>
          <cell r="BL478" t="str">
            <v>56</v>
          </cell>
          <cell r="BM478" t="str">
            <v/>
          </cell>
        </row>
        <row r="479">
          <cell r="A479">
            <v>643985</v>
          </cell>
          <cell r="B479" t="str">
            <v>0000</v>
          </cell>
          <cell r="C479" t="str">
            <v>PDE SPRITE NO SUGAR BLIK 0.33L X24 SLEEK</v>
          </cell>
          <cell r="D479" t="str">
            <v>PDE SPRITE NO SUGAR BOITE 0.33L X24 SLEEK</v>
          </cell>
          <cell r="E479" t="str">
            <v>Sprite Zero Sugar</v>
          </cell>
          <cell r="F479" t="str">
            <v/>
          </cell>
          <cell r="G479" t="str">
            <v>SLEEKCAN</v>
          </cell>
          <cell r="H479" t="str">
            <v xml:space="preserve"> %</v>
          </cell>
          <cell r="I479" t="str">
            <v>24 x 0.33L</v>
          </cell>
          <cell r="J479" t="str">
            <v/>
          </cell>
          <cell r="K479">
            <v>24</v>
          </cell>
          <cell r="L479" t="str">
            <v>N/A</v>
          </cell>
          <cell r="M479" t="str">
            <v>6</v>
          </cell>
          <cell r="N479" t="str">
            <v>M</v>
          </cell>
          <cell r="O479" t="str">
            <v>0</v>
          </cell>
          <cell r="P479">
            <v>0.33</v>
          </cell>
          <cell r="Q479" t="str">
            <v>5000112636420</v>
          </cell>
          <cell r="R479" t="str">
            <v>5.8 x 5.8 x 14.55</v>
          </cell>
          <cell r="S479">
            <v>0.32900000000000001</v>
          </cell>
          <cell r="T479">
            <v>0.34100000000000003</v>
          </cell>
          <cell r="U479">
            <v>0</v>
          </cell>
          <cell r="V479" t="str">
            <v>1 x 0.33L</v>
          </cell>
          <cell r="W479" t="str">
            <v>CAN</v>
          </cell>
          <cell r="X479" t="str">
            <v>5000112636420</v>
          </cell>
          <cell r="Y479" t="str">
            <v>5.8 x 5.8 x 14.55</v>
          </cell>
          <cell r="Z479">
            <v>0.32900000000000001</v>
          </cell>
          <cell r="AA479">
            <v>0.34100000000000003</v>
          </cell>
          <cell r="AB479">
            <v>0</v>
          </cell>
          <cell r="AC479" t="str">
            <v>24 x 0.33L</v>
          </cell>
          <cell r="AD479" t="str">
            <v>TRAY WITHOUT SHRINK</v>
          </cell>
          <cell r="AE479" t="str">
            <v>5000112630114</v>
          </cell>
          <cell r="AF479" t="str">
            <v>35.7 x 23.6 x 14.7</v>
          </cell>
          <cell r="AG479">
            <v>7.907</v>
          </cell>
          <cell r="AH479">
            <v>8.2629999999999999</v>
          </cell>
          <cell r="AI479">
            <v>0</v>
          </cell>
          <cell r="AJ479">
            <v>11</v>
          </cell>
          <cell r="AK479">
            <v>9</v>
          </cell>
          <cell r="AL479">
            <v>99</v>
          </cell>
          <cell r="AM479">
            <v>1200</v>
          </cell>
          <cell r="AN479">
            <v>827</v>
          </cell>
          <cell r="AO479">
            <v>1467</v>
          </cell>
          <cell r="AP479">
            <v>782.79300000000001</v>
          </cell>
          <cell r="AQ479">
            <v>843.39499999999998</v>
          </cell>
          <cell r="AR479">
            <v>1</v>
          </cell>
          <cell r="AS479">
            <v>0</v>
          </cell>
          <cell r="AT479" t="str">
            <v xml:space="preserve">EURO One-way </v>
          </cell>
          <cell r="AU479" t="str">
            <v>5000112461978</v>
          </cell>
          <cell r="AV479" t="str">
            <v/>
          </cell>
          <cell r="AW479" t="str">
            <v>GHE</v>
          </cell>
          <cell r="AX479" t="str">
            <v/>
          </cell>
          <cell r="AY479" t="str">
            <v/>
          </cell>
          <cell r="AZ479" t="str">
            <v/>
          </cell>
          <cell r="BA479" t="str">
            <v/>
          </cell>
          <cell r="BB479" t="str">
            <v/>
          </cell>
          <cell r="BC479" t="str">
            <v/>
          </cell>
          <cell r="BD479" t="str">
            <v/>
          </cell>
          <cell r="BE479" t="str">
            <v>Germany</v>
          </cell>
          <cell r="BF479" t="str">
            <v/>
          </cell>
          <cell r="BG479" t="str">
            <v>PSS-22482</v>
          </cell>
          <cell r="BH479" t="str">
            <v>22021000</v>
          </cell>
          <cell r="BI479" t="str">
            <v>BE</v>
          </cell>
          <cell r="BJ479" t="str">
            <v/>
          </cell>
          <cell r="BK479" t="str">
            <v>ZD</v>
          </cell>
          <cell r="BL479" t="str">
            <v>56</v>
          </cell>
          <cell r="BM479">
            <v>1.18E-2</v>
          </cell>
        </row>
        <row r="480">
          <cell r="A480">
            <v>643986</v>
          </cell>
          <cell r="B480" t="str">
            <v>3216</v>
          </cell>
          <cell r="C480" t="str">
            <v>PDE COCA-COLA CHERRY BLIK 0.33L X24 SLEEK</v>
          </cell>
          <cell r="D480" t="str">
            <v>PDE COCA-COLA CHERRY BOITE 0.33L X24 SLEEK</v>
          </cell>
          <cell r="E480" t="str">
            <v>Coca-Cola</v>
          </cell>
          <cell r="F480" t="str">
            <v>Cherry</v>
          </cell>
          <cell r="G480" t="str">
            <v>SLEEKCAN</v>
          </cell>
          <cell r="H480" t="str">
            <v xml:space="preserve"> %</v>
          </cell>
          <cell r="I480" t="str">
            <v>24 x 0.33L</v>
          </cell>
          <cell r="J480" t="str">
            <v/>
          </cell>
          <cell r="K480">
            <v>24</v>
          </cell>
          <cell r="L480" t="str">
            <v>N/A</v>
          </cell>
          <cell r="M480" t="str">
            <v>12</v>
          </cell>
          <cell r="N480" t="str">
            <v>M</v>
          </cell>
          <cell r="O480" t="str">
            <v>0</v>
          </cell>
          <cell r="P480">
            <v>0.33</v>
          </cell>
          <cell r="Q480" t="str">
            <v>5000112604467</v>
          </cell>
          <cell r="R480" t="str">
            <v>5.8 x 5.8 x 14.55</v>
          </cell>
          <cell r="S480">
            <v>0.34300000000000003</v>
          </cell>
          <cell r="T480">
            <v>0.35499999999999998</v>
          </cell>
          <cell r="U480">
            <v>0</v>
          </cell>
          <cell r="V480" t="str">
            <v>1 x 0.33L</v>
          </cell>
          <cell r="W480" t="str">
            <v>CAN</v>
          </cell>
          <cell r="X480" t="str">
            <v>5000112604467</v>
          </cell>
          <cell r="Y480" t="str">
            <v>5.8 x 5.8 x 14.55</v>
          </cell>
          <cell r="Z480">
            <v>0.34300000000000003</v>
          </cell>
          <cell r="AA480">
            <v>0.35499999999999998</v>
          </cell>
          <cell r="AB480">
            <v>0</v>
          </cell>
          <cell r="AC480" t="str">
            <v>24 x 0.33L</v>
          </cell>
          <cell r="AD480" t="str">
            <v>TRAY WITHOUT SHRINK</v>
          </cell>
          <cell r="AE480" t="str">
            <v>5000112604474</v>
          </cell>
          <cell r="AF480" t="str">
            <v>35.7 x 23.6 x 14.7</v>
          </cell>
          <cell r="AG480">
            <v>8.2270000000000003</v>
          </cell>
          <cell r="AH480">
            <v>8.5830000000000002</v>
          </cell>
          <cell r="AI480">
            <v>0</v>
          </cell>
          <cell r="AJ480">
            <v>11</v>
          </cell>
          <cell r="AK480">
            <v>9</v>
          </cell>
          <cell r="AL480">
            <v>99</v>
          </cell>
          <cell r="AM480">
            <v>1200</v>
          </cell>
          <cell r="AN480">
            <v>827</v>
          </cell>
          <cell r="AO480">
            <v>1467</v>
          </cell>
          <cell r="AP480">
            <v>814.47299999999996</v>
          </cell>
          <cell r="AQ480">
            <v>875.04100000000005</v>
          </cell>
          <cell r="AR480">
            <v>1</v>
          </cell>
          <cell r="AS480">
            <v>0</v>
          </cell>
          <cell r="AT480" t="str">
            <v xml:space="preserve">EURO One-way </v>
          </cell>
          <cell r="AU480" t="str">
            <v>5000112460995</v>
          </cell>
          <cell r="AV480" t="str">
            <v/>
          </cell>
          <cell r="AW480" t="str">
            <v>GHE</v>
          </cell>
          <cell r="AX480" t="str">
            <v/>
          </cell>
          <cell r="AY480" t="str">
            <v/>
          </cell>
          <cell r="AZ480" t="str">
            <v/>
          </cell>
          <cell r="BA480" t="str">
            <v/>
          </cell>
          <cell r="BB480" t="str">
            <v/>
          </cell>
          <cell r="BC480" t="str">
            <v/>
          </cell>
          <cell r="BD480" t="str">
            <v/>
          </cell>
          <cell r="BE480" t="str">
            <v>Germany</v>
          </cell>
          <cell r="BF480" t="str">
            <v/>
          </cell>
          <cell r="BG480" t="str">
            <v>PSS-22482</v>
          </cell>
          <cell r="BH480" t="str">
            <v>22021000</v>
          </cell>
          <cell r="BI480" t="str">
            <v>BE</v>
          </cell>
          <cell r="BJ480" t="str">
            <v/>
          </cell>
          <cell r="BK480" t="str">
            <v>ZD</v>
          </cell>
          <cell r="BL480" t="str">
            <v>56</v>
          </cell>
          <cell r="BM480">
            <v>1.18E-2</v>
          </cell>
        </row>
        <row r="481">
          <cell r="A481">
            <v>643987</v>
          </cell>
          <cell r="B481" t="str">
            <v>3217</v>
          </cell>
          <cell r="C481" t="str">
            <v>PDE SPRITE BLIK 0.33L X24 SLEEK</v>
          </cell>
          <cell r="D481" t="str">
            <v>PDE SPRITE BOITE 0.33L X24 SLEEK</v>
          </cell>
          <cell r="E481" t="str">
            <v>Sprite</v>
          </cell>
          <cell r="F481" t="str">
            <v/>
          </cell>
          <cell r="G481" t="str">
            <v>SLEEKCAN</v>
          </cell>
          <cell r="H481" t="str">
            <v xml:space="preserve"> %</v>
          </cell>
          <cell r="I481" t="str">
            <v>24 x 0.33L</v>
          </cell>
          <cell r="J481" t="str">
            <v/>
          </cell>
          <cell r="K481">
            <v>24</v>
          </cell>
          <cell r="L481" t="str">
            <v>N/A</v>
          </cell>
          <cell r="M481" t="str">
            <v>12</v>
          </cell>
          <cell r="N481" t="str">
            <v>M</v>
          </cell>
          <cell r="O481" t="str">
            <v>0</v>
          </cell>
          <cell r="P481">
            <v>0.33</v>
          </cell>
          <cell r="Q481" t="str">
            <v>5000112604740</v>
          </cell>
          <cell r="R481" t="str">
            <v>5.8 x 5.8 x 14.55</v>
          </cell>
          <cell r="S481">
            <v>0.34</v>
          </cell>
          <cell r="T481">
            <v>0.35199999999999998</v>
          </cell>
          <cell r="U481">
            <v>0</v>
          </cell>
          <cell r="V481" t="str">
            <v>1 x 0.33L</v>
          </cell>
          <cell r="W481" t="str">
            <v>CAN</v>
          </cell>
          <cell r="X481" t="str">
            <v>5000112604740</v>
          </cell>
          <cell r="Y481" t="str">
            <v>5.8 x 5.8 x 14.55</v>
          </cell>
          <cell r="Z481">
            <v>0.34</v>
          </cell>
          <cell r="AA481">
            <v>0.35199999999999998</v>
          </cell>
          <cell r="AB481">
            <v>0</v>
          </cell>
          <cell r="AC481" t="str">
            <v>24 x 0.33L</v>
          </cell>
          <cell r="AD481" t="str">
            <v>TRAY WITHOUT SHRINK</v>
          </cell>
          <cell r="AE481" t="str">
            <v>5000112604757</v>
          </cell>
          <cell r="AF481" t="str">
            <v>35.7 x 23.6 x 14.7</v>
          </cell>
          <cell r="AG481">
            <v>8.1479999999999997</v>
          </cell>
          <cell r="AH481">
            <v>8.5039999999999996</v>
          </cell>
          <cell r="AI481">
            <v>0</v>
          </cell>
          <cell r="AJ481">
            <v>11</v>
          </cell>
          <cell r="AK481">
            <v>9</v>
          </cell>
          <cell r="AL481">
            <v>99</v>
          </cell>
          <cell r="AM481">
            <v>1200</v>
          </cell>
          <cell r="AN481">
            <v>827</v>
          </cell>
          <cell r="AO481">
            <v>1467</v>
          </cell>
          <cell r="AP481">
            <v>806.65200000000004</v>
          </cell>
          <cell r="AQ481">
            <v>867.21600000000001</v>
          </cell>
          <cell r="AR481">
            <v>1</v>
          </cell>
          <cell r="AS481">
            <v>0</v>
          </cell>
          <cell r="AT481" t="str">
            <v xml:space="preserve">EURO One-way </v>
          </cell>
          <cell r="AU481" t="str">
            <v>5000112461015</v>
          </cell>
          <cell r="AV481" t="str">
            <v/>
          </cell>
          <cell r="AW481" t="str">
            <v>GHE</v>
          </cell>
          <cell r="AX481" t="str">
            <v/>
          </cell>
          <cell r="AY481" t="str">
            <v/>
          </cell>
          <cell r="AZ481" t="str">
            <v/>
          </cell>
          <cell r="BA481" t="str">
            <v/>
          </cell>
          <cell r="BB481" t="str">
            <v/>
          </cell>
          <cell r="BC481" t="str">
            <v/>
          </cell>
          <cell r="BD481" t="str">
            <v/>
          </cell>
          <cell r="BE481" t="str">
            <v>Germany</v>
          </cell>
          <cell r="BF481" t="str">
            <v/>
          </cell>
          <cell r="BG481" t="str">
            <v>PSS-22482</v>
          </cell>
          <cell r="BH481" t="str">
            <v>22021000</v>
          </cell>
          <cell r="BI481" t="str">
            <v>BE</v>
          </cell>
          <cell r="BJ481" t="str">
            <v/>
          </cell>
          <cell r="BK481" t="str">
            <v>ZD</v>
          </cell>
          <cell r="BL481" t="str">
            <v>56</v>
          </cell>
          <cell r="BM481">
            <v>1.18E-2</v>
          </cell>
        </row>
        <row r="482">
          <cell r="A482">
            <v>643988</v>
          </cell>
          <cell r="B482" t="str">
            <v>3215</v>
          </cell>
          <cell r="C482" t="str">
            <v>PDE COCA-COLA ZERO BLIK 0.33L X24 SLEEK</v>
          </cell>
          <cell r="D482" t="str">
            <v>PDE COCA-COLA ZERO BOITE 0.33L X24 SLEEK</v>
          </cell>
          <cell r="E482" t="str">
            <v>Coca-Cola Zero</v>
          </cell>
          <cell r="F482" t="str">
            <v/>
          </cell>
          <cell r="G482" t="str">
            <v>SLEEKCAN</v>
          </cell>
          <cell r="H482" t="str">
            <v xml:space="preserve"> %</v>
          </cell>
          <cell r="I482" t="str">
            <v>24 x 0.33L</v>
          </cell>
          <cell r="J482" t="str">
            <v/>
          </cell>
          <cell r="K482">
            <v>24</v>
          </cell>
          <cell r="L482" t="str">
            <v>N/A</v>
          </cell>
          <cell r="M482" t="str">
            <v>6</v>
          </cell>
          <cell r="N482" t="str">
            <v>M</v>
          </cell>
          <cell r="O482" t="str">
            <v>0</v>
          </cell>
          <cell r="P482">
            <v>0.33</v>
          </cell>
          <cell r="Q482" t="str">
            <v>5000112604450</v>
          </cell>
          <cell r="R482" t="str">
            <v>5.8 x 5.8 x 14.55</v>
          </cell>
          <cell r="S482">
            <v>0.32900000000000001</v>
          </cell>
          <cell r="T482">
            <v>0.34100000000000003</v>
          </cell>
          <cell r="U482">
            <v>0</v>
          </cell>
          <cell r="V482" t="str">
            <v>1 x 0.33L</v>
          </cell>
          <cell r="W482" t="str">
            <v>CAN</v>
          </cell>
          <cell r="X482" t="str">
            <v>5000112604450</v>
          </cell>
          <cell r="Y482" t="str">
            <v>5.8 x 5.8 x 14.55</v>
          </cell>
          <cell r="Z482">
            <v>0.32900000000000001</v>
          </cell>
          <cell r="AA482">
            <v>0.34100000000000003</v>
          </cell>
          <cell r="AB482">
            <v>0</v>
          </cell>
          <cell r="AC482" t="str">
            <v>24 x 0.33L</v>
          </cell>
          <cell r="AD482" t="str">
            <v>TRAY WITHOUT SHRINK</v>
          </cell>
          <cell r="AE482" t="str">
            <v>5000112604351</v>
          </cell>
          <cell r="AF482" t="str">
            <v>35.7 x 23.6 x 14.7</v>
          </cell>
          <cell r="AG482">
            <v>7.9050000000000002</v>
          </cell>
          <cell r="AH482">
            <v>8.2609999999999992</v>
          </cell>
          <cell r="AI482">
            <v>0</v>
          </cell>
          <cell r="AJ482">
            <v>11</v>
          </cell>
          <cell r="AK482">
            <v>9</v>
          </cell>
          <cell r="AL482">
            <v>99</v>
          </cell>
          <cell r="AM482">
            <v>1200</v>
          </cell>
          <cell r="AN482">
            <v>827</v>
          </cell>
          <cell r="AO482">
            <v>1467</v>
          </cell>
          <cell r="AP482">
            <v>782.59500000000003</v>
          </cell>
          <cell r="AQ482">
            <v>843.15200000000004</v>
          </cell>
          <cell r="AR482">
            <v>1</v>
          </cell>
          <cell r="AS482">
            <v>0</v>
          </cell>
          <cell r="AT482" t="str">
            <v xml:space="preserve">EURO One-way </v>
          </cell>
          <cell r="AU482" t="str">
            <v>5000112460971</v>
          </cell>
          <cell r="AV482" t="str">
            <v/>
          </cell>
          <cell r="AW482" t="str">
            <v>GHE</v>
          </cell>
          <cell r="AX482" t="str">
            <v>DUN</v>
          </cell>
          <cell r="AY482" t="str">
            <v/>
          </cell>
          <cell r="AZ482" t="str">
            <v/>
          </cell>
          <cell r="BA482" t="str">
            <v/>
          </cell>
          <cell r="BB482" t="str">
            <v/>
          </cell>
          <cell r="BC482" t="str">
            <v/>
          </cell>
          <cell r="BD482" t="str">
            <v/>
          </cell>
          <cell r="BE482" t="str">
            <v>Germany</v>
          </cell>
          <cell r="BF482" t="str">
            <v/>
          </cell>
          <cell r="BG482" t="str">
            <v>PSS-22482</v>
          </cell>
          <cell r="BH482" t="str">
            <v>22021000</v>
          </cell>
          <cell r="BI482" t="str">
            <v>BE</v>
          </cell>
          <cell r="BJ482" t="str">
            <v/>
          </cell>
          <cell r="BK482" t="str">
            <v>ZD</v>
          </cell>
          <cell r="BL482" t="str">
            <v>56</v>
          </cell>
          <cell r="BM482">
            <v>1.18E-2</v>
          </cell>
        </row>
        <row r="483">
          <cell r="A483">
            <v>644044</v>
          </cell>
          <cell r="B483" t="str">
            <v>9019</v>
          </cell>
          <cell r="C483" t="str">
            <v>HAWAI TROPICAL BLIK 0.25L X24 EURO</v>
          </cell>
          <cell r="D483" t="str">
            <v>HAWAI TROPICAL BOITE 0.25L X24 EURO</v>
          </cell>
          <cell r="E483" t="str">
            <v>Hawai</v>
          </cell>
          <cell r="F483" t="str">
            <v>Tropical</v>
          </cell>
          <cell r="G483" t="str">
            <v xml:space="preserve">SLIMCAN </v>
          </cell>
          <cell r="H483" t="str">
            <v xml:space="preserve"> %</v>
          </cell>
          <cell r="I483" t="str">
            <v>24 x 0.25L</v>
          </cell>
          <cell r="J483" t="str">
            <v/>
          </cell>
          <cell r="K483">
            <v>24</v>
          </cell>
          <cell r="L483" t="str">
            <v>6% - 3%</v>
          </cell>
          <cell r="M483" t="str">
            <v>12</v>
          </cell>
          <cell r="N483" t="str">
            <v>M</v>
          </cell>
          <cell r="O483" t="str">
            <v>0</v>
          </cell>
          <cell r="P483">
            <v>0.25</v>
          </cell>
          <cell r="Q483" t="str">
            <v>5449000025272</v>
          </cell>
          <cell r="R483" t="str">
            <v>5.35 x 5.35 x 13.43</v>
          </cell>
          <cell r="S483">
            <v>0.26200000000000001</v>
          </cell>
          <cell r="T483">
            <v>0.27200000000000002</v>
          </cell>
          <cell r="U483">
            <v>0</v>
          </cell>
          <cell r="V483" t="str">
            <v>1 x 0.25L</v>
          </cell>
          <cell r="W483" t="str">
            <v>CAN</v>
          </cell>
          <cell r="X483" t="str">
            <v>5449000025272</v>
          </cell>
          <cell r="Y483" t="str">
            <v>5.35 x 5.35 x 13.43</v>
          </cell>
          <cell r="Z483">
            <v>0.26200000000000001</v>
          </cell>
          <cell r="AA483">
            <v>0.27200000000000002</v>
          </cell>
          <cell r="AB483">
            <v>0</v>
          </cell>
          <cell r="AC483" t="str">
            <v>24 x 0.25L</v>
          </cell>
          <cell r="AD483" t="str">
            <v>TRAY WITH SHRINK</v>
          </cell>
          <cell r="AE483" t="str">
            <v>5449000065957</v>
          </cell>
          <cell r="AF483" t="str">
            <v>32.6 x 21.9 x 13.68</v>
          </cell>
          <cell r="AG483">
            <v>6.2960000000000003</v>
          </cell>
          <cell r="AH483">
            <v>6.6050000000000004</v>
          </cell>
          <cell r="AI483">
            <v>0</v>
          </cell>
          <cell r="AJ483">
            <v>12</v>
          </cell>
          <cell r="AK483">
            <v>9</v>
          </cell>
          <cell r="AL483">
            <v>108</v>
          </cell>
          <cell r="AM483">
            <v>1200</v>
          </cell>
          <cell r="AN483">
            <v>800</v>
          </cell>
          <cell r="AO483">
            <v>1377</v>
          </cell>
          <cell r="AP483">
            <v>679.96799999999996</v>
          </cell>
          <cell r="AQ483">
            <v>738.96500000000003</v>
          </cell>
          <cell r="AR483">
            <v>3</v>
          </cell>
          <cell r="AS483">
            <v>0</v>
          </cell>
          <cell r="AT483" t="str">
            <v>EURO CHEP</v>
          </cell>
          <cell r="AU483" t="str">
            <v>5449000731968</v>
          </cell>
          <cell r="AV483" t="str">
            <v/>
          </cell>
          <cell r="AW483" t="str">
            <v>GHE</v>
          </cell>
          <cell r="AX483" t="str">
            <v/>
          </cell>
          <cell r="AY483" t="str">
            <v/>
          </cell>
          <cell r="AZ483" t="str">
            <v/>
          </cell>
          <cell r="BA483" t="str">
            <v/>
          </cell>
          <cell r="BB483" t="str">
            <v/>
          </cell>
          <cell r="BC483" t="str">
            <v/>
          </cell>
          <cell r="BD483" t="str">
            <v/>
          </cell>
          <cell r="BE483" t="str">
            <v>BeLux</v>
          </cell>
          <cell r="BF483" t="str">
            <v/>
          </cell>
          <cell r="BG483" t="str">
            <v>PSS-18055</v>
          </cell>
          <cell r="BH483" t="str">
            <v>22021000</v>
          </cell>
          <cell r="BI483" t="str">
            <v>BE</v>
          </cell>
          <cell r="BJ483" t="str">
            <v/>
          </cell>
          <cell r="BK483" t="str">
            <v>ZD</v>
          </cell>
          <cell r="BL483" t="str">
            <v>56</v>
          </cell>
          <cell r="BM483">
            <v>1.04E-2</v>
          </cell>
        </row>
        <row r="484">
          <cell r="A484">
            <v>644046</v>
          </cell>
          <cell r="B484" t="str">
            <v>8404</v>
          </cell>
          <cell r="C484" t="str">
            <v>COCA-COLA (48) / COCA-COLA ZERO (48) PET 1.00L X96 PPD</v>
          </cell>
          <cell r="D484" t="str">
            <v>COCA-COLA (48) / COCA-COLA ZERO (48) PET 1.00L X96 PPD</v>
          </cell>
          <cell r="E484" t="str">
            <v>Coca-Cola/Coca-Cola Zero</v>
          </cell>
          <cell r="F484" t="str">
            <v>Mix</v>
          </cell>
          <cell r="G484" t="str">
            <v>PET</v>
          </cell>
          <cell r="H484" t="str">
            <v xml:space="preserve"> %</v>
          </cell>
          <cell r="I484" t="str">
            <v>96 x 1L</v>
          </cell>
          <cell r="J484" t="str">
            <v/>
          </cell>
          <cell r="K484">
            <v>96</v>
          </cell>
          <cell r="L484" t="str">
            <v>6% - 3%</v>
          </cell>
          <cell r="M484" t="str">
            <v>6</v>
          </cell>
          <cell r="N484" t="str">
            <v>M</v>
          </cell>
          <cell r="O484" t="str">
            <v>0</v>
          </cell>
          <cell r="P484">
            <v>1</v>
          </cell>
          <cell r="Q484" t="str">
            <v>n/a</v>
          </cell>
          <cell r="R484" t="str">
            <v>8.4 x 8.4 x 27.5</v>
          </cell>
          <cell r="S484">
            <v>1.018</v>
          </cell>
          <cell r="T484">
            <v>1.0509999999999999</v>
          </cell>
          <cell r="U484">
            <v>0</v>
          </cell>
          <cell r="V484" t="str">
            <v>1 x 1L</v>
          </cell>
          <cell r="W484" t="str">
            <v>PET</v>
          </cell>
          <cell r="X484" t="str">
            <v>n/a</v>
          </cell>
          <cell r="Y484" t="str">
            <v>8.4 x 8.4 x 27.5</v>
          </cell>
          <cell r="Z484">
            <v>1.018</v>
          </cell>
          <cell r="AA484">
            <v>1.0509999999999999</v>
          </cell>
          <cell r="AB484">
            <v>0</v>
          </cell>
          <cell r="AC484" t="str">
            <v>96 x 1L</v>
          </cell>
          <cell r="AD484" t="str">
            <v>QUARTER PALLET</v>
          </cell>
          <cell r="AE484" t="str">
            <v>3383260018938</v>
          </cell>
          <cell r="AF484" t="str">
            <v>60 x 40 x 159</v>
          </cell>
          <cell r="AG484">
            <v>97.756</v>
          </cell>
          <cell r="AH484">
            <v>111.99</v>
          </cell>
          <cell r="AI484">
            <v>0</v>
          </cell>
          <cell r="AJ484">
            <v>4</v>
          </cell>
          <cell r="AK484">
            <v>1</v>
          </cell>
          <cell r="AL484">
            <v>4</v>
          </cell>
          <cell r="AM484">
            <v>1200</v>
          </cell>
          <cell r="AN484">
            <v>800</v>
          </cell>
          <cell r="AO484">
            <v>1734</v>
          </cell>
          <cell r="AP484">
            <v>391.024</v>
          </cell>
          <cell r="AQ484">
            <v>472.97699999999998</v>
          </cell>
          <cell r="AR484">
            <v>1</v>
          </cell>
          <cell r="AS484">
            <v>0</v>
          </cell>
          <cell r="AT484" t="str">
            <v>1xECHEP + 4x1/4 CHEP</v>
          </cell>
          <cell r="AU484" t="str">
            <v>3383260018945</v>
          </cell>
          <cell r="AV484" t="str">
            <v/>
          </cell>
          <cell r="AW484" t="str">
            <v/>
          </cell>
          <cell r="AX484" t="str">
            <v/>
          </cell>
          <cell r="AY484" t="str">
            <v/>
          </cell>
          <cell r="AZ484" t="str">
            <v/>
          </cell>
          <cell r="BA484" t="str">
            <v/>
          </cell>
          <cell r="BB484" t="str">
            <v/>
          </cell>
          <cell r="BC484" t="str">
            <v>Antwerp Repack (ANTW); Arop (AROP)</v>
          </cell>
          <cell r="BD484" t="str">
            <v/>
          </cell>
          <cell r="BE484" t="str">
            <v>BeLux</v>
          </cell>
          <cell r="BF484" t="str">
            <v/>
          </cell>
          <cell r="BG484" t="str">
            <v>PSS-22468</v>
          </cell>
          <cell r="BH484" t="str">
            <v>22021000</v>
          </cell>
          <cell r="BI484" t="str">
            <v>BE</v>
          </cell>
          <cell r="BJ484" t="str">
            <v/>
          </cell>
          <cell r="BK484" t="str">
            <v>ZD</v>
          </cell>
          <cell r="BL484" t="str">
            <v>56</v>
          </cell>
          <cell r="BM484" t="str">
            <v/>
          </cell>
        </row>
        <row r="485">
          <cell r="A485">
            <v>644080</v>
          </cell>
          <cell r="B485" t="str">
            <v>8408</v>
          </cell>
          <cell r="C485" t="str">
            <v>FANTA ZERO LEMON ELDERFLOWER SHOKATA BLIK 0.33L 4X6 SLEEK</v>
          </cell>
          <cell r="D485" t="str">
            <v>FANTA ZERO LEMON ELDERFLOWER SHOKATA BOITE 0.33L 4X6 SLEEK</v>
          </cell>
          <cell r="E485" t="str">
            <v>Fanta</v>
          </cell>
          <cell r="F485" t="str">
            <v>Zero Lemon Elderflower Shokata</v>
          </cell>
          <cell r="G485" t="str">
            <v>SLEEKCAN</v>
          </cell>
          <cell r="H485" t="str">
            <v xml:space="preserve"> %</v>
          </cell>
          <cell r="I485" t="str">
            <v>4 x 6 x 0.33L</v>
          </cell>
          <cell r="J485" t="str">
            <v/>
          </cell>
          <cell r="K485">
            <v>24</v>
          </cell>
          <cell r="L485" t="str">
            <v>6% - 3%</v>
          </cell>
          <cell r="M485" t="str">
            <v>6</v>
          </cell>
          <cell r="N485" t="str">
            <v>M</v>
          </cell>
          <cell r="O485" t="str">
            <v>0</v>
          </cell>
          <cell r="P485">
            <v>0.33</v>
          </cell>
          <cell r="Q485" t="str">
            <v>5449000314789</v>
          </cell>
          <cell r="R485" t="str">
            <v>5.8 x 5.8 x 14.55</v>
          </cell>
          <cell r="S485">
            <v>0.33</v>
          </cell>
          <cell r="T485">
            <v>0.34200000000000003</v>
          </cell>
          <cell r="U485">
            <v>0</v>
          </cell>
          <cell r="V485" t="str">
            <v>6 x 0.33L</v>
          </cell>
          <cell r="W485" t="str">
            <v>SHRINK</v>
          </cell>
          <cell r="X485" t="str">
            <v>5449000338655</v>
          </cell>
          <cell r="Y485" t="str">
            <v>17.55 x 11.7 x 14.55</v>
          </cell>
          <cell r="Z485">
            <v>1.9790000000000001</v>
          </cell>
          <cell r="AA485">
            <v>2.0579999999999998</v>
          </cell>
          <cell r="AB485">
            <v>0</v>
          </cell>
          <cell r="AC485" t="str">
            <v>4 x 6 x 0.33L</v>
          </cell>
          <cell r="AD485" t="str">
            <v>TRAY WITHOUT SHRINK</v>
          </cell>
          <cell r="AE485" t="str">
            <v>5449000338631</v>
          </cell>
          <cell r="AF485" t="str">
            <v>35.8 x 23.7 x 14.75</v>
          </cell>
          <cell r="AG485">
            <v>7.9139999999999997</v>
          </cell>
          <cell r="AH485">
            <v>8.2940000000000005</v>
          </cell>
          <cell r="AI485">
            <v>0</v>
          </cell>
          <cell r="AJ485">
            <v>13</v>
          </cell>
          <cell r="AK485">
            <v>10</v>
          </cell>
          <cell r="AL485">
            <v>130</v>
          </cell>
          <cell r="AM485">
            <v>1200</v>
          </cell>
          <cell r="AN485">
            <v>1000</v>
          </cell>
          <cell r="AO485">
            <v>1638</v>
          </cell>
          <cell r="AP485">
            <v>1028.82</v>
          </cell>
          <cell r="AQ485">
            <v>1108.5409999999999</v>
          </cell>
          <cell r="AR485">
            <v>3</v>
          </cell>
          <cell r="AS485">
            <v>0</v>
          </cell>
          <cell r="AT485" t="str">
            <v>CHEP</v>
          </cell>
          <cell r="AU485" t="str">
            <v>5449000732040</v>
          </cell>
          <cell r="AV485" t="str">
            <v/>
          </cell>
          <cell r="AW485" t="str">
            <v>GHE</v>
          </cell>
          <cell r="AX485" t="str">
            <v/>
          </cell>
          <cell r="AY485" t="str">
            <v/>
          </cell>
          <cell r="AZ485" t="str">
            <v/>
          </cell>
          <cell r="BA485" t="str">
            <v/>
          </cell>
          <cell r="BB485" t="str">
            <v/>
          </cell>
          <cell r="BC485" t="str">
            <v/>
          </cell>
          <cell r="BD485" t="str">
            <v/>
          </cell>
          <cell r="BE485" t="str">
            <v>BeLux</v>
          </cell>
          <cell r="BF485" t="str">
            <v/>
          </cell>
          <cell r="BG485" t="str">
            <v xml:space="preserve">PSS-18119 </v>
          </cell>
          <cell r="BH485" t="str">
            <v>22021000</v>
          </cell>
          <cell r="BI485" t="str">
            <v>BE</v>
          </cell>
          <cell r="BJ485" t="str">
            <v/>
          </cell>
          <cell r="BK485" t="str">
            <v>ZD</v>
          </cell>
          <cell r="BL485" t="str">
            <v>56</v>
          </cell>
          <cell r="BM485">
            <v>1.18E-2</v>
          </cell>
        </row>
        <row r="486">
          <cell r="A486">
            <v>644090</v>
          </cell>
          <cell r="B486" t="str">
            <v>8409</v>
          </cell>
          <cell r="C486" t="str">
            <v>SPRITE PET 1.5L X4 HP DUSSELDORF</v>
          </cell>
          <cell r="D486" t="str">
            <v>SPRITE PET 1.5L X4 HP DUSSELDORF</v>
          </cell>
          <cell r="E486" t="str">
            <v>Sprite</v>
          </cell>
          <cell r="F486" t="str">
            <v/>
          </cell>
          <cell r="G486" t="str">
            <v>PET</v>
          </cell>
          <cell r="H486" t="str">
            <v xml:space="preserve"> %</v>
          </cell>
          <cell r="I486" t="str">
            <v>48 x 4 x 1.5L</v>
          </cell>
          <cell r="J486" t="str">
            <v/>
          </cell>
          <cell r="K486">
            <v>192</v>
          </cell>
          <cell r="L486" t="str">
            <v>6% - 3%</v>
          </cell>
          <cell r="M486" t="str">
            <v>6</v>
          </cell>
          <cell r="N486" t="str">
            <v>M</v>
          </cell>
          <cell r="O486" t="str">
            <v>0</v>
          </cell>
          <cell r="P486">
            <v>1.5</v>
          </cell>
          <cell r="Q486" t="str">
            <v>5449000012203</v>
          </cell>
          <cell r="R486" t="str">
            <v>9.48 x 9.48 x 31.3</v>
          </cell>
          <cell r="S486">
            <v>1.5489999999999999</v>
          </cell>
          <cell r="T486">
            <v>1.5920000000000001</v>
          </cell>
          <cell r="U486">
            <v>0</v>
          </cell>
          <cell r="V486" t="str">
            <v>4 x 1.5L</v>
          </cell>
          <cell r="W486" t="str">
            <v>SHRINK</v>
          </cell>
          <cell r="X486" t="str">
            <v>5449000019660</v>
          </cell>
          <cell r="Y486" t="str">
            <v>19.5 x 19.5 x 31.1</v>
          </cell>
          <cell r="Z486">
            <v>6.1970000000000001</v>
          </cell>
          <cell r="AA486">
            <v>6.3860000000000001</v>
          </cell>
          <cell r="AB486">
            <v>0</v>
          </cell>
          <cell r="AC486" t="str">
            <v>48 x 4 x 1.5L</v>
          </cell>
          <cell r="AD486" t="str">
            <v>HALF PALLET</v>
          </cell>
          <cell r="AE486" t="str">
            <v>3383260018969</v>
          </cell>
          <cell r="AF486" t="str">
            <v>80 x 60 x 141.4</v>
          </cell>
          <cell r="AG486">
            <v>297.45600000000002</v>
          </cell>
          <cell r="AH486">
            <v>321.04700000000003</v>
          </cell>
          <cell r="AI486">
            <v>0</v>
          </cell>
          <cell r="AJ486">
            <v>2</v>
          </cell>
          <cell r="AK486">
            <v>1</v>
          </cell>
          <cell r="AL486">
            <v>2</v>
          </cell>
          <cell r="AM486">
            <v>1200</v>
          </cell>
          <cell r="AN486">
            <v>800</v>
          </cell>
          <cell r="AO486">
            <v>1577</v>
          </cell>
          <cell r="AP486">
            <v>594.91200000000003</v>
          </cell>
          <cell r="AQ486">
            <v>667.09500000000003</v>
          </cell>
          <cell r="AR486">
            <v>2</v>
          </cell>
          <cell r="AS486">
            <v>0</v>
          </cell>
          <cell r="AT486" t="str">
            <v>1xECHEP + 2x Dusseldorfer CHEP</v>
          </cell>
          <cell r="AU486" t="str">
            <v>3383260018952</v>
          </cell>
          <cell r="AV486" t="str">
            <v/>
          </cell>
          <cell r="AW486" t="str">
            <v/>
          </cell>
          <cell r="AX486" t="str">
            <v/>
          </cell>
          <cell r="AY486" t="str">
            <v/>
          </cell>
          <cell r="AZ486" t="str">
            <v/>
          </cell>
          <cell r="BA486" t="str">
            <v/>
          </cell>
          <cell r="BB486" t="str">
            <v/>
          </cell>
          <cell r="BC486" t="str">
            <v>Antwerp Repack (ANTW)</v>
          </cell>
          <cell r="BD486" t="str">
            <v/>
          </cell>
          <cell r="BE486" t="str">
            <v>BeLux</v>
          </cell>
          <cell r="BF486" t="str">
            <v/>
          </cell>
          <cell r="BG486" t="str">
            <v>PSS-22574</v>
          </cell>
          <cell r="BH486" t="str">
            <v>22021000</v>
          </cell>
          <cell r="BI486" t="str">
            <v>BE</v>
          </cell>
          <cell r="BJ486" t="str">
            <v/>
          </cell>
          <cell r="BK486" t="str">
            <v>ZD</v>
          </cell>
          <cell r="BL486" t="str">
            <v>56</v>
          </cell>
          <cell r="BM486">
            <v>3.9520000000000007E-2</v>
          </cell>
        </row>
        <row r="487">
          <cell r="A487">
            <v>644112</v>
          </cell>
          <cell r="B487" t="str">
            <v>8406</v>
          </cell>
          <cell r="C487" t="str">
            <v>FANTA SINAAS BLIK 0.33L 4X6 SLEEK EURO CHEP</v>
          </cell>
          <cell r="D487" t="str">
            <v>FANTA ORANGE BOITE 0.33L 4X6 SLEEK EURO CHEP</v>
          </cell>
          <cell r="E487" t="str">
            <v>Fanta</v>
          </cell>
          <cell r="F487" t="str">
            <v>Orange</v>
          </cell>
          <cell r="G487" t="str">
            <v>SLEEKCAN</v>
          </cell>
          <cell r="H487" t="str">
            <v xml:space="preserve"> %</v>
          </cell>
          <cell r="I487" t="str">
            <v>4 x 6 x 0.33L</v>
          </cell>
          <cell r="J487" t="str">
            <v/>
          </cell>
          <cell r="K487">
            <v>24</v>
          </cell>
          <cell r="L487" t="str">
            <v>6% - 3%</v>
          </cell>
          <cell r="M487" t="str">
            <v>12</v>
          </cell>
          <cell r="N487" t="str">
            <v>M</v>
          </cell>
          <cell r="O487" t="str">
            <v>0</v>
          </cell>
          <cell r="P487">
            <v>0.33</v>
          </cell>
          <cell r="Q487" t="str">
            <v>5000112638783</v>
          </cell>
          <cell r="R487" t="str">
            <v>5.85 x 5.85 x 14.55</v>
          </cell>
          <cell r="S487">
            <v>0.34399999999999997</v>
          </cell>
          <cell r="T487">
            <v>0.35599999999999998</v>
          </cell>
          <cell r="U487">
            <v>0</v>
          </cell>
          <cell r="V487" t="str">
            <v>6 x 0.33L</v>
          </cell>
          <cell r="W487" t="str">
            <v>SHRINK</v>
          </cell>
          <cell r="X487" t="str">
            <v>5449000218452</v>
          </cell>
          <cell r="Y487" t="str">
            <v>17.55 x 11.7 x 14.55</v>
          </cell>
          <cell r="Z487">
            <v>2.0659999999999998</v>
          </cell>
          <cell r="AA487">
            <v>2.145</v>
          </cell>
          <cell r="AB487">
            <v>0</v>
          </cell>
          <cell r="AC487" t="str">
            <v>4 x 6 x 0.33L</v>
          </cell>
          <cell r="AD487" t="str">
            <v>TRAY WITHOUT SHRINK</v>
          </cell>
          <cell r="AE487" t="str">
            <v>5449000242174</v>
          </cell>
          <cell r="AF487" t="str">
            <v>35.8 x 23.7 x 14.75</v>
          </cell>
          <cell r="AG487">
            <v>8.2629999999999999</v>
          </cell>
          <cell r="AH487">
            <v>8.6430000000000007</v>
          </cell>
          <cell r="AI487">
            <v>0</v>
          </cell>
          <cell r="AJ487">
            <v>10</v>
          </cell>
          <cell r="AK487">
            <v>9</v>
          </cell>
          <cell r="AL487">
            <v>90</v>
          </cell>
          <cell r="AM487">
            <v>1200</v>
          </cell>
          <cell r="AN487">
            <v>800</v>
          </cell>
          <cell r="AO487">
            <v>1467</v>
          </cell>
          <cell r="AP487">
            <v>743.67</v>
          </cell>
          <cell r="AQ487">
            <v>803.19500000000005</v>
          </cell>
          <cell r="AR487">
            <v>1.5</v>
          </cell>
          <cell r="AS487">
            <v>0</v>
          </cell>
          <cell r="AT487" t="str">
            <v>EURO CHEP</v>
          </cell>
          <cell r="AU487" t="str">
            <v>3383260018976</v>
          </cell>
          <cell r="AV487" t="str">
            <v/>
          </cell>
          <cell r="AW487" t="str">
            <v/>
          </cell>
          <cell r="AX487" t="str">
            <v/>
          </cell>
          <cell r="AY487" t="str">
            <v/>
          </cell>
          <cell r="AZ487" t="str">
            <v/>
          </cell>
          <cell r="BA487" t="str">
            <v/>
          </cell>
          <cell r="BB487" t="str">
            <v/>
          </cell>
          <cell r="BC487" t="str">
            <v>Trianval (TRIA)</v>
          </cell>
          <cell r="BD487" t="str">
            <v/>
          </cell>
          <cell r="BE487" t="str">
            <v>BeLux</v>
          </cell>
          <cell r="BF487" t="str">
            <v/>
          </cell>
          <cell r="BG487" t="str">
            <v>PSS-19634</v>
          </cell>
          <cell r="BH487" t="str">
            <v>22021000</v>
          </cell>
          <cell r="BI487" t="str">
            <v>BE</v>
          </cell>
          <cell r="BJ487" t="str">
            <v/>
          </cell>
          <cell r="BK487" t="str">
            <v>ZD</v>
          </cell>
          <cell r="BL487" t="str">
            <v>56</v>
          </cell>
          <cell r="BM487">
            <v>1.18E-2</v>
          </cell>
        </row>
        <row r="488">
          <cell r="A488">
            <v>644113</v>
          </cell>
          <cell r="B488" t="str">
            <v>8407</v>
          </cell>
          <cell r="C488" t="str">
            <v>SPRITE BLIK 0.33L 4X6 SLEEK EURO CHEP</v>
          </cell>
          <cell r="D488" t="str">
            <v>SPRITE BOITE 0.33L 4X6 SLEEK EURO CHEP</v>
          </cell>
          <cell r="E488" t="str">
            <v>Sprite</v>
          </cell>
          <cell r="F488" t="str">
            <v/>
          </cell>
          <cell r="G488" t="str">
            <v>SLEEKCAN</v>
          </cell>
          <cell r="H488" t="str">
            <v xml:space="preserve"> %</v>
          </cell>
          <cell r="I488" t="str">
            <v>4 x 6 x 0.33L</v>
          </cell>
          <cell r="J488" t="str">
            <v/>
          </cell>
          <cell r="K488">
            <v>24</v>
          </cell>
          <cell r="L488" t="str">
            <v>6% - 3%</v>
          </cell>
          <cell r="M488" t="str">
            <v>12</v>
          </cell>
          <cell r="N488" t="str">
            <v>M</v>
          </cell>
          <cell r="O488" t="str">
            <v>0</v>
          </cell>
          <cell r="P488">
            <v>0.33</v>
          </cell>
          <cell r="Q488" t="str">
            <v>5449000214775</v>
          </cell>
          <cell r="R488" t="str">
            <v>5.85 x 5.85 x 14.55</v>
          </cell>
          <cell r="S488">
            <v>0.33800000000000002</v>
          </cell>
          <cell r="T488">
            <v>0.35</v>
          </cell>
          <cell r="U488">
            <v>0</v>
          </cell>
          <cell r="V488" t="str">
            <v>6 x 0.33L</v>
          </cell>
          <cell r="W488" t="str">
            <v>SHRINK</v>
          </cell>
          <cell r="X488" t="str">
            <v>5449000225757</v>
          </cell>
          <cell r="Y488" t="str">
            <v>17.55 x 11.7 x 14.55</v>
          </cell>
          <cell r="Z488">
            <v>2.0270000000000001</v>
          </cell>
          <cell r="AA488">
            <v>2.1059999999999999</v>
          </cell>
          <cell r="AB488">
            <v>0</v>
          </cell>
          <cell r="AC488" t="str">
            <v>4 x 6 x 0.33L</v>
          </cell>
          <cell r="AD488" t="str">
            <v>TRAY WITHOUT SHRINK</v>
          </cell>
          <cell r="AE488" t="str">
            <v>5449000288516</v>
          </cell>
          <cell r="AF488" t="str">
            <v>35.8 x 23.7 x 14.75</v>
          </cell>
          <cell r="AG488">
            <v>8.1059999999999999</v>
          </cell>
          <cell r="AH488">
            <v>8.4870000000000001</v>
          </cell>
          <cell r="AI488">
            <v>0</v>
          </cell>
          <cell r="AJ488">
            <v>10</v>
          </cell>
          <cell r="AK488">
            <v>9</v>
          </cell>
          <cell r="AL488">
            <v>90</v>
          </cell>
          <cell r="AM488">
            <v>1200</v>
          </cell>
          <cell r="AN488">
            <v>800</v>
          </cell>
          <cell r="AO488">
            <v>1467</v>
          </cell>
          <cell r="AP488">
            <v>729.54</v>
          </cell>
          <cell r="AQ488">
            <v>789.13900000000001</v>
          </cell>
          <cell r="AR488">
            <v>1.5</v>
          </cell>
          <cell r="AS488">
            <v>0</v>
          </cell>
          <cell r="AT488" t="str">
            <v>EURO CHEP</v>
          </cell>
          <cell r="AU488" t="str">
            <v>3383260018983</v>
          </cell>
          <cell r="AV488" t="str">
            <v/>
          </cell>
          <cell r="AW488" t="str">
            <v/>
          </cell>
          <cell r="AX488" t="str">
            <v/>
          </cell>
          <cell r="AY488" t="str">
            <v/>
          </cell>
          <cell r="AZ488" t="str">
            <v/>
          </cell>
          <cell r="BA488" t="str">
            <v/>
          </cell>
          <cell r="BB488" t="str">
            <v/>
          </cell>
          <cell r="BC488" t="str">
            <v>Trianval (TRIA)</v>
          </cell>
          <cell r="BD488" t="str">
            <v/>
          </cell>
          <cell r="BE488" t="str">
            <v>BeLux</v>
          </cell>
          <cell r="BF488" t="str">
            <v/>
          </cell>
          <cell r="BG488" t="str">
            <v>PSS-19634</v>
          </cell>
          <cell r="BH488" t="str">
            <v>22021000</v>
          </cell>
          <cell r="BI488" t="str">
            <v>BE</v>
          </cell>
          <cell r="BJ488" t="str">
            <v/>
          </cell>
          <cell r="BK488" t="str">
            <v>ZD</v>
          </cell>
          <cell r="BL488" t="str">
            <v>56</v>
          </cell>
          <cell r="BM488">
            <v>1.18E-2</v>
          </cell>
        </row>
        <row r="489">
          <cell r="A489">
            <v>644116</v>
          </cell>
          <cell r="B489" t="str">
            <v>8405</v>
          </cell>
          <cell r="C489" t="str">
            <v>NALU PASSION BLIK 0.25L 4X6 EURO CHEP</v>
          </cell>
          <cell r="D489" t="str">
            <v>NALU PASSION BOITE 0.25L 4X6 EURO CHEP</v>
          </cell>
          <cell r="E489" t="str">
            <v>Nalu</v>
          </cell>
          <cell r="F489" t="str">
            <v>Fruit Punch</v>
          </cell>
          <cell r="G489" t="str">
            <v xml:space="preserve">SLIMCAN </v>
          </cell>
          <cell r="H489" t="str">
            <v xml:space="preserve"> %</v>
          </cell>
          <cell r="I489" t="str">
            <v>4 x 6 x 0.25L</v>
          </cell>
          <cell r="J489" t="str">
            <v/>
          </cell>
          <cell r="K489">
            <v>24</v>
          </cell>
          <cell r="L489" t="str">
            <v>6% - 3%</v>
          </cell>
          <cell r="M489" t="str">
            <v>12</v>
          </cell>
          <cell r="N489" t="str">
            <v>M</v>
          </cell>
          <cell r="O489" t="str">
            <v>0</v>
          </cell>
          <cell r="P489">
            <v>0.25</v>
          </cell>
          <cell r="Q489" t="str">
            <v>5060466517103</v>
          </cell>
          <cell r="R489" t="str">
            <v>5.35 x 5.35 x 13.43</v>
          </cell>
          <cell r="S489">
            <v>0.255</v>
          </cell>
          <cell r="T489">
            <v>0.26500000000000001</v>
          </cell>
          <cell r="U489">
            <v>0</v>
          </cell>
          <cell r="V489" t="str">
            <v>6 x 0.25L</v>
          </cell>
          <cell r="W489" t="str">
            <v>CARDBOARD</v>
          </cell>
          <cell r="X489" t="str">
            <v>5060466517134</v>
          </cell>
          <cell r="Y489" t="str">
            <v>15.9 x 10.6 x 13.55</v>
          </cell>
          <cell r="Z489">
            <v>1.5289999999999999</v>
          </cell>
          <cell r="AA489">
            <v>1.623</v>
          </cell>
          <cell r="AB489">
            <v>0</v>
          </cell>
          <cell r="AC489" t="str">
            <v>4 x 6 x 0.25L</v>
          </cell>
          <cell r="AD489" t="str">
            <v>TRAY OVER CARDBOARD</v>
          </cell>
          <cell r="AE489" t="str">
            <v>5060466517141</v>
          </cell>
          <cell r="AF489" t="str">
            <v>33.1 x 21.7 x 13.8</v>
          </cell>
          <cell r="AG489">
            <v>6.1159999999999997</v>
          </cell>
          <cell r="AH489">
            <v>6.5460000000000003</v>
          </cell>
          <cell r="AI489">
            <v>0</v>
          </cell>
          <cell r="AJ489">
            <v>12</v>
          </cell>
          <cell r="AK489">
            <v>9</v>
          </cell>
          <cell r="AL489">
            <v>108</v>
          </cell>
          <cell r="AM489">
            <v>1200</v>
          </cell>
          <cell r="AN489">
            <v>800</v>
          </cell>
          <cell r="AO489">
            <v>1386</v>
          </cell>
          <cell r="AP489">
            <v>660.52800000000002</v>
          </cell>
          <cell r="AQ489">
            <v>732.50900000000001</v>
          </cell>
          <cell r="AR489">
            <v>3</v>
          </cell>
          <cell r="AS489">
            <v>0</v>
          </cell>
          <cell r="AT489" t="str">
            <v>EURO CHEP</v>
          </cell>
          <cell r="AU489" t="str">
            <v>3383260019003</v>
          </cell>
          <cell r="AV489" t="str">
            <v/>
          </cell>
          <cell r="AW489" t="str">
            <v>GHE</v>
          </cell>
          <cell r="AX489" t="str">
            <v/>
          </cell>
          <cell r="AY489" t="str">
            <v/>
          </cell>
          <cell r="AZ489" t="str">
            <v/>
          </cell>
          <cell r="BA489" t="str">
            <v/>
          </cell>
          <cell r="BB489" t="str">
            <v/>
          </cell>
          <cell r="BC489" t="str">
            <v/>
          </cell>
          <cell r="BD489" t="str">
            <v/>
          </cell>
          <cell r="BE489" t="str">
            <v>BeLux</v>
          </cell>
          <cell r="BF489" t="str">
            <v>DF25603BE</v>
          </cell>
          <cell r="BG489" t="str">
            <v>PSS-21666</v>
          </cell>
          <cell r="BH489" t="str">
            <v>22021000</v>
          </cell>
          <cell r="BI489" t="str">
            <v>BE</v>
          </cell>
          <cell r="BJ489" t="str">
            <v/>
          </cell>
          <cell r="BK489" t="str">
            <v>ZD</v>
          </cell>
          <cell r="BL489" t="str">
            <v>56</v>
          </cell>
          <cell r="BM489">
            <v>1.04E-2</v>
          </cell>
        </row>
        <row r="490">
          <cell r="A490">
            <v>644117</v>
          </cell>
          <cell r="B490" t="str">
            <v>8411</v>
          </cell>
          <cell r="C490" t="str">
            <v>ABSOLUT SPRITE BLIK 0.25L X12</v>
          </cell>
          <cell r="D490" t="str">
            <v>ABSOLUT SPRITE BOITE 0.25L X12</v>
          </cell>
          <cell r="E490" t="str">
            <v>Absolut Sprite</v>
          </cell>
          <cell r="F490" t="str">
            <v/>
          </cell>
          <cell r="G490" t="str">
            <v xml:space="preserve">SLIMCAN </v>
          </cell>
          <cell r="H490" t="str">
            <v>5.00 %</v>
          </cell>
          <cell r="I490" t="str">
            <v>12 x 0.25L</v>
          </cell>
          <cell r="J490" t="str">
            <v/>
          </cell>
          <cell r="K490">
            <v>12</v>
          </cell>
          <cell r="L490" t="str">
            <v>21% - 17%</v>
          </cell>
          <cell r="M490" t="str">
            <v>12</v>
          </cell>
          <cell r="N490" t="str">
            <v>M</v>
          </cell>
          <cell r="O490" t="str">
            <v>0</v>
          </cell>
          <cell r="P490">
            <v>0.25</v>
          </cell>
          <cell r="Q490" t="str">
            <v>5449000322982</v>
          </cell>
          <cell r="R490" t="str">
            <v>5.35 x 5.35 x 13.4</v>
          </cell>
          <cell r="S490">
            <v>0.25600000000000001</v>
          </cell>
          <cell r="T490">
            <v>0.26700000000000002</v>
          </cell>
          <cell r="U490">
            <v>0</v>
          </cell>
          <cell r="V490" t="str">
            <v>1 x 0.25L</v>
          </cell>
          <cell r="W490" t="str">
            <v>CAN</v>
          </cell>
          <cell r="X490" t="str">
            <v>5449000322982</v>
          </cell>
          <cell r="Y490" t="str">
            <v>5.35 x 5.35 x 13.4</v>
          </cell>
          <cell r="Z490">
            <v>0.25600000000000001</v>
          </cell>
          <cell r="AA490">
            <v>0.26700000000000002</v>
          </cell>
          <cell r="AB490">
            <v>0</v>
          </cell>
          <cell r="AC490" t="str">
            <v>12 x 0.25L</v>
          </cell>
          <cell r="AD490" t="str">
            <v>TRAY WITH SHRINK</v>
          </cell>
          <cell r="AE490" t="str">
            <v>5449000323682</v>
          </cell>
          <cell r="AF490" t="str">
            <v>21.2 x 16 x 13.7</v>
          </cell>
          <cell r="AG490">
            <v>3.0680000000000001</v>
          </cell>
          <cell r="AH490">
            <v>3.254</v>
          </cell>
          <cell r="AI490">
            <v>0</v>
          </cell>
          <cell r="AJ490">
            <v>24</v>
          </cell>
          <cell r="AK490">
            <v>10</v>
          </cell>
          <cell r="AL490">
            <v>240</v>
          </cell>
          <cell r="AM490">
            <v>1200</v>
          </cell>
          <cell r="AN490">
            <v>800</v>
          </cell>
          <cell r="AO490">
            <v>1514</v>
          </cell>
          <cell r="AP490">
            <v>736.32</v>
          </cell>
          <cell r="AQ490">
            <v>806.05100000000004</v>
          </cell>
          <cell r="AR490">
            <v>1</v>
          </cell>
          <cell r="AS490">
            <v>0</v>
          </cell>
          <cell r="AT490" t="str">
            <v>EURO CHEP</v>
          </cell>
          <cell r="AU490" t="str">
            <v>5449000727947</v>
          </cell>
          <cell r="AV490" t="str">
            <v/>
          </cell>
          <cell r="AW490" t="str">
            <v/>
          </cell>
          <cell r="AX490" t="str">
            <v/>
          </cell>
          <cell r="AY490" t="str">
            <v/>
          </cell>
          <cell r="AZ490" t="str">
            <v/>
          </cell>
          <cell r="BA490" t="str">
            <v/>
          </cell>
          <cell r="BB490" t="str">
            <v/>
          </cell>
          <cell r="BC490" t="str">
            <v>DIS (DISB)</v>
          </cell>
          <cell r="BD490" t="str">
            <v/>
          </cell>
          <cell r="BE490" t="str">
            <v>BeLux</v>
          </cell>
          <cell r="BF490" t="str">
            <v/>
          </cell>
          <cell r="BG490" t="str">
            <v>PSS-21566</v>
          </cell>
          <cell r="BH490" t="str">
            <v>22089069</v>
          </cell>
          <cell r="BI490" t="str">
            <v>NL</v>
          </cell>
          <cell r="BJ490" t="str">
            <v/>
          </cell>
          <cell r="BK490" t="str">
            <v>ZD</v>
          </cell>
          <cell r="BL490" t="str">
            <v>56</v>
          </cell>
          <cell r="BM490">
            <v>1.04E-2</v>
          </cell>
        </row>
        <row r="491">
          <cell r="A491">
            <v>644121</v>
          </cell>
          <cell r="B491" t="str">
            <v>8410</v>
          </cell>
          <cell r="C491" t="str">
            <v>JACK DANIEL'S &amp; COCA-COLA BLIK 0.33L X12 EP</v>
          </cell>
          <cell r="D491" t="str">
            <v>JACK DANIELS &amp; COCA-COLA MIX BOITE 0.33L X12</v>
          </cell>
          <cell r="E491" t="str">
            <v>Jack Daniels &amp; Coca-Cola</v>
          </cell>
          <cell r="F491" t="str">
            <v/>
          </cell>
          <cell r="G491" t="str">
            <v xml:space="preserve">CAN </v>
          </cell>
          <cell r="H491" t="str">
            <v>5.00 %</v>
          </cell>
          <cell r="I491" t="str">
            <v>12 x 0.33L</v>
          </cell>
          <cell r="J491" t="str">
            <v/>
          </cell>
          <cell r="K491">
            <v>12</v>
          </cell>
          <cell r="L491" t="str">
            <v>21%-17%</v>
          </cell>
          <cell r="M491" t="str">
            <v>12</v>
          </cell>
          <cell r="N491" t="str">
            <v>M</v>
          </cell>
          <cell r="O491" t="str">
            <v>0</v>
          </cell>
          <cell r="P491">
            <v>0.33</v>
          </cell>
          <cell r="Q491" t="str">
            <v>5449000168481</v>
          </cell>
          <cell r="R491" t="str">
            <v>6.65 x 6.65 x 11.55</v>
          </cell>
          <cell r="S491">
            <v>0.34300000000000003</v>
          </cell>
          <cell r="T491">
            <v>0.35599999999999998</v>
          </cell>
          <cell r="U491">
            <v>0</v>
          </cell>
          <cell r="V491" t="str">
            <v>1 x 0.33L</v>
          </cell>
          <cell r="W491" t="str">
            <v>CAN</v>
          </cell>
          <cell r="X491" t="str">
            <v>5449000168481</v>
          </cell>
          <cell r="Y491" t="str">
            <v>6.65 x 6.65 x 11.55</v>
          </cell>
          <cell r="Z491">
            <v>0.34300000000000003</v>
          </cell>
          <cell r="AA491">
            <v>0.35599999999999998</v>
          </cell>
          <cell r="AB491">
            <v>0</v>
          </cell>
          <cell r="AC491" t="str">
            <v>12 x 0.33L</v>
          </cell>
          <cell r="AD491" t="str">
            <v>TRAY WITH SHRINK</v>
          </cell>
          <cell r="AE491" t="str">
            <v>5449000170095</v>
          </cell>
          <cell r="AF491" t="str">
            <v>27.1 x 20.2 x 11.8</v>
          </cell>
          <cell r="AG491">
            <v>4.1120000000000001</v>
          </cell>
          <cell r="AH491">
            <v>4.3330000000000002</v>
          </cell>
          <cell r="AI491">
            <v>0</v>
          </cell>
          <cell r="AJ491">
            <v>15</v>
          </cell>
          <cell r="AK491">
            <v>12</v>
          </cell>
          <cell r="AL491">
            <v>180</v>
          </cell>
          <cell r="AM491">
            <v>1200</v>
          </cell>
          <cell r="AN491">
            <v>800</v>
          </cell>
          <cell r="AO491">
            <v>1570</v>
          </cell>
          <cell r="AP491">
            <v>740.16</v>
          </cell>
          <cell r="AQ491">
            <v>805.279</v>
          </cell>
          <cell r="AR491">
            <v>2</v>
          </cell>
          <cell r="AS491">
            <v>0</v>
          </cell>
          <cell r="AT491" t="str">
            <v>EURO CHEP</v>
          </cell>
          <cell r="AU491" t="str">
            <v>5449000724939</v>
          </cell>
          <cell r="AV491" t="str">
            <v/>
          </cell>
          <cell r="AW491" t="str">
            <v/>
          </cell>
          <cell r="AX491" t="str">
            <v/>
          </cell>
          <cell r="AY491" t="str">
            <v/>
          </cell>
          <cell r="AZ491" t="str">
            <v/>
          </cell>
          <cell r="BA491" t="str">
            <v/>
          </cell>
          <cell r="BB491" t="str">
            <v/>
          </cell>
          <cell r="BC491" t="str">
            <v>DIS (DISB)</v>
          </cell>
          <cell r="BD491" t="str">
            <v/>
          </cell>
          <cell r="BE491" t="str">
            <v>BeLux</v>
          </cell>
          <cell r="BF491" t="str">
            <v/>
          </cell>
          <cell r="BG491" t="str">
            <v>PSS-20487</v>
          </cell>
          <cell r="BH491" t="str">
            <v>22089069</v>
          </cell>
          <cell r="BI491" t="str">
            <v>NL</v>
          </cell>
          <cell r="BJ491" t="str">
            <v/>
          </cell>
          <cell r="BK491" t="str">
            <v>ZD</v>
          </cell>
          <cell r="BL491" t="str">
            <v>56</v>
          </cell>
          <cell r="BM491">
            <v>1.2530000000000001E-2</v>
          </cell>
        </row>
        <row r="492">
          <cell r="A492">
            <v>644123</v>
          </cell>
          <cell r="B492" t="str">
            <v>8412</v>
          </cell>
          <cell r="C492" t="str">
            <v>BACARDI AND COCA COLA BLIK 0.25L X12</v>
          </cell>
          <cell r="D492" t="str">
            <v>BACARDI AND COCA COLA BOITE 0.25L X12</v>
          </cell>
          <cell r="E492" t="str">
            <v>Bacardi and Coca-Cola</v>
          </cell>
          <cell r="F492" t="str">
            <v/>
          </cell>
          <cell r="G492" t="str">
            <v xml:space="preserve">SLIMCAN </v>
          </cell>
          <cell r="H492" t="str">
            <v>5.00 %</v>
          </cell>
          <cell r="I492" t="str">
            <v>12 x 0.25L</v>
          </cell>
          <cell r="J492" t="str">
            <v/>
          </cell>
          <cell r="K492">
            <v>12</v>
          </cell>
          <cell r="L492" t="str">
            <v>21% - 17%</v>
          </cell>
          <cell r="M492" t="str">
            <v>12</v>
          </cell>
          <cell r="N492" t="str">
            <v>M</v>
          </cell>
          <cell r="O492" t="str">
            <v>0</v>
          </cell>
          <cell r="P492">
            <v>0.25</v>
          </cell>
          <cell r="Q492" t="str">
            <v>5449000336606</v>
          </cell>
          <cell r="R492" t="str">
            <v>5.35 x 5.35 x 13.4</v>
          </cell>
          <cell r="S492">
            <v>0.255</v>
          </cell>
          <cell r="T492">
            <v>0.25700000000000001</v>
          </cell>
          <cell r="U492">
            <v>0</v>
          </cell>
          <cell r="V492" t="str">
            <v>1 x 0.25L</v>
          </cell>
          <cell r="W492" t="str">
            <v>CAN</v>
          </cell>
          <cell r="X492" t="str">
            <v>5449000336606</v>
          </cell>
          <cell r="Y492" t="str">
            <v>5.35 x 5.35 x 13.4</v>
          </cell>
          <cell r="Z492">
            <v>0.255</v>
          </cell>
          <cell r="AA492">
            <v>0.25700000000000001</v>
          </cell>
          <cell r="AB492">
            <v>0</v>
          </cell>
          <cell r="AC492" t="str">
            <v>12 x 0.25L</v>
          </cell>
          <cell r="AD492" t="str">
            <v>TRAY WITH SHRINK</v>
          </cell>
          <cell r="AE492" t="str">
            <v>5449000336613</v>
          </cell>
          <cell r="AF492" t="str">
            <v>22.2 x 16.45 x 13.6</v>
          </cell>
          <cell r="AG492">
            <v>3.0539999999999998</v>
          </cell>
          <cell r="AH492">
            <v>3.1219999999999999</v>
          </cell>
          <cell r="AI492">
            <v>0</v>
          </cell>
          <cell r="AJ492">
            <v>24</v>
          </cell>
          <cell r="AK492">
            <v>10</v>
          </cell>
          <cell r="AL492">
            <v>240</v>
          </cell>
          <cell r="AM492">
            <v>1200</v>
          </cell>
          <cell r="AN492">
            <v>800</v>
          </cell>
          <cell r="AO492">
            <v>1525</v>
          </cell>
          <cell r="AP492">
            <v>732.96</v>
          </cell>
          <cell r="AQ492">
            <v>774.678</v>
          </cell>
          <cell r="AR492">
            <v>2</v>
          </cell>
          <cell r="AS492">
            <v>0</v>
          </cell>
          <cell r="AT492" t="str">
            <v>EURO CHEP</v>
          </cell>
          <cell r="AU492" t="str">
            <v>5449000731043</v>
          </cell>
          <cell r="AV492" t="str">
            <v/>
          </cell>
          <cell r="AW492" t="str">
            <v/>
          </cell>
          <cell r="AX492" t="str">
            <v/>
          </cell>
          <cell r="AY492" t="str">
            <v/>
          </cell>
          <cell r="AZ492" t="str">
            <v/>
          </cell>
          <cell r="BA492" t="str">
            <v/>
          </cell>
          <cell r="BB492" t="str">
            <v/>
          </cell>
          <cell r="BC492" t="str">
            <v>Konings (KONI)</v>
          </cell>
          <cell r="BD492" t="str">
            <v/>
          </cell>
          <cell r="BE492" t="str">
            <v>BeLux</v>
          </cell>
          <cell r="BF492" t="str">
            <v/>
          </cell>
          <cell r="BG492" t="str">
            <v>PSS-22489</v>
          </cell>
          <cell r="BH492" t="str">
            <v>22089069</v>
          </cell>
          <cell r="BI492" t="str">
            <v>BE</v>
          </cell>
          <cell r="BJ492" t="str">
            <v/>
          </cell>
          <cell r="BK492" t="str">
            <v>ZD</v>
          </cell>
          <cell r="BL492" t="str">
            <v>56</v>
          </cell>
          <cell r="BM492">
            <v>1.04E-2</v>
          </cell>
        </row>
        <row r="493">
          <cell r="A493">
            <v>644153</v>
          </cell>
          <cell r="B493" t="str">
            <v>6332</v>
          </cell>
          <cell r="C493" t="str">
            <v>POWERADE MOUNTAIN BLAST PET 0.33L X24 EURO CHEP</v>
          </cell>
          <cell r="D493" t="str">
            <v>POWERADE MOUNTAIN BLAST PET 0.33L X24 EURO CHEP</v>
          </cell>
          <cell r="E493" t="str">
            <v xml:space="preserve">Powerade </v>
          </cell>
          <cell r="F493" t="str">
            <v>Mountain Blast</v>
          </cell>
          <cell r="G493" t="str">
            <v>PET</v>
          </cell>
          <cell r="H493" t="str">
            <v xml:space="preserve"> %</v>
          </cell>
          <cell r="I493" t="str">
            <v>24 x 0.33L</v>
          </cell>
          <cell r="J493" t="str">
            <v/>
          </cell>
          <cell r="K493">
            <v>24</v>
          </cell>
          <cell r="L493" t="str">
            <v>6% - 3%</v>
          </cell>
          <cell r="M493" t="str">
            <v>9</v>
          </cell>
          <cell r="N493" t="str">
            <v>M</v>
          </cell>
          <cell r="O493" t="str">
            <v>0</v>
          </cell>
          <cell r="P493">
            <v>0.33</v>
          </cell>
          <cell r="Q493" t="str">
            <v>5449000324504</v>
          </cell>
          <cell r="R493" t="str">
            <v>5.7 x 5.7 x 18.35</v>
          </cell>
          <cell r="S493">
            <v>0.33500000000000002</v>
          </cell>
          <cell r="T493">
            <v>0.35699999999999998</v>
          </cell>
          <cell r="U493">
            <v>0</v>
          </cell>
          <cell r="V493" t="str">
            <v>1 x 0.33L</v>
          </cell>
          <cell r="W493" t="str">
            <v>PET</v>
          </cell>
          <cell r="X493" t="str">
            <v>5449000324504</v>
          </cell>
          <cell r="Y493" t="str">
            <v>5.7 x 5.7 x 18.35</v>
          </cell>
          <cell r="Z493">
            <v>0.33500000000000002</v>
          </cell>
          <cell r="AA493">
            <v>0.35699999999999998</v>
          </cell>
          <cell r="AB493">
            <v>0</v>
          </cell>
          <cell r="AC493" t="str">
            <v>24 x 0.33L</v>
          </cell>
          <cell r="AD493" t="str">
            <v>SHRINKWRAPPED</v>
          </cell>
          <cell r="AE493" t="str">
            <v>5449000324511</v>
          </cell>
          <cell r="AF493" t="str">
            <v>34.4 x 22.9 x 18.4</v>
          </cell>
          <cell r="AG493">
            <v>8.0429999999999993</v>
          </cell>
          <cell r="AH493">
            <v>8.5909999999999993</v>
          </cell>
          <cell r="AI493">
            <v>0</v>
          </cell>
          <cell r="AJ493">
            <v>11</v>
          </cell>
          <cell r="AK493">
            <v>8</v>
          </cell>
          <cell r="AL493">
            <v>88</v>
          </cell>
          <cell r="AM493">
            <v>1200</v>
          </cell>
          <cell r="AN493">
            <v>800</v>
          </cell>
          <cell r="AO493">
            <v>1631</v>
          </cell>
          <cell r="AP493">
            <v>707.78399999999999</v>
          </cell>
          <cell r="AQ493">
            <v>782.56700000000001</v>
          </cell>
          <cell r="AR493">
            <v>1</v>
          </cell>
          <cell r="AS493">
            <v>0</v>
          </cell>
          <cell r="AT493" t="str">
            <v>EURO CHEP</v>
          </cell>
          <cell r="AU493" t="str">
            <v>3383260019027</v>
          </cell>
          <cell r="AV493" t="str">
            <v/>
          </cell>
          <cell r="AW493" t="str">
            <v/>
          </cell>
          <cell r="AX493" t="str">
            <v/>
          </cell>
          <cell r="AY493" t="str">
            <v/>
          </cell>
          <cell r="AZ493" t="str">
            <v/>
          </cell>
          <cell r="BA493" t="str">
            <v/>
          </cell>
          <cell r="BB493" t="str">
            <v/>
          </cell>
          <cell r="BC493" t="str">
            <v>Antwerp Repack (ANTW)</v>
          </cell>
          <cell r="BD493" t="str">
            <v/>
          </cell>
          <cell r="BE493" t="str">
            <v>BeLux</v>
          </cell>
          <cell r="BF493" t="str">
            <v/>
          </cell>
          <cell r="BG493" t="str">
            <v>PSS-22620</v>
          </cell>
          <cell r="BH493" t="str">
            <v>22021000</v>
          </cell>
          <cell r="BI493" t="str">
            <v>BE</v>
          </cell>
          <cell r="BJ493" t="str">
            <v/>
          </cell>
          <cell r="BK493" t="str">
            <v>ZD</v>
          </cell>
          <cell r="BL493" t="str">
            <v>56</v>
          </cell>
          <cell r="BM493">
            <v>2.1999999999999999E-2</v>
          </cell>
        </row>
        <row r="494">
          <cell r="A494">
            <v>644154</v>
          </cell>
          <cell r="B494" t="str">
            <v>6331</v>
          </cell>
          <cell r="C494" t="str">
            <v>MONSTER ENERGY BLIK 0.553L X24 EURO CHEP</v>
          </cell>
          <cell r="D494" t="str">
            <v>MONSTER ENERGY BOITE 0.553L X24 EURO CHEP</v>
          </cell>
          <cell r="E494" t="str">
            <v>Monster</v>
          </cell>
          <cell r="F494" t="str">
            <v>Energy</v>
          </cell>
          <cell r="G494" t="str">
            <v xml:space="preserve">CAN </v>
          </cell>
          <cell r="H494" t="str">
            <v xml:space="preserve"> %</v>
          </cell>
          <cell r="I494" t="str">
            <v>24 x 0.553L</v>
          </cell>
          <cell r="J494" t="str">
            <v/>
          </cell>
          <cell r="K494">
            <v>24</v>
          </cell>
          <cell r="L494" t="str">
            <v>6% - 3%</v>
          </cell>
          <cell r="M494" t="str">
            <v>24</v>
          </cell>
          <cell r="N494" t="str">
            <v>M</v>
          </cell>
          <cell r="O494" t="str">
            <v>0</v>
          </cell>
          <cell r="P494">
            <v>0.55300000000000005</v>
          </cell>
          <cell r="Q494" t="str">
            <v>5060335634429</v>
          </cell>
          <cell r="R494" t="str">
            <v>6.4 x 6.4 x 19</v>
          </cell>
          <cell r="S494">
            <v>0.57799999999999996</v>
          </cell>
          <cell r="T494">
            <v>0.60199999999999998</v>
          </cell>
          <cell r="U494">
            <v>0</v>
          </cell>
          <cell r="V494" t="str">
            <v>1 x 0.553L</v>
          </cell>
          <cell r="W494" t="str">
            <v>CAN</v>
          </cell>
          <cell r="X494" t="str">
            <v>5060335634429</v>
          </cell>
          <cell r="Y494" t="str">
            <v>6.4 x 6.4 x 19</v>
          </cell>
          <cell r="Z494">
            <v>0.57799999999999996</v>
          </cell>
          <cell r="AA494">
            <v>0.60199999999999998</v>
          </cell>
          <cell r="AB494">
            <v>0</v>
          </cell>
          <cell r="AC494" t="str">
            <v>24 x 0.553L</v>
          </cell>
          <cell r="AD494" t="str">
            <v>TRAY WITH SHRINK</v>
          </cell>
          <cell r="AE494" t="str">
            <v>5060335634436</v>
          </cell>
          <cell r="AF494" t="str">
            <v>39.9 x 26.5 x 19.1</v>
          </cell>
          <cell r="AG494">
            <v>13.879</v>
          </cell>
          <cell r="AH494">
            <v>14.552</v>
          </cell>
          <cell r="AI494">
            <v>0</v>
          </cell>
          <cell r="AJ494">
            <v>9</v>
          </cell>
          <cell r="AK494">
            <v>5</v>
          </cell>
          <cell r="AL494">
            <v>45</v>
          </cell>
          <cell r="AM494">
            <v>1218</v>
          </cell>
          <cell r="AN494">
            <v>813</v>
          </cell>
          <cell r="AO494">
            <v>1099</v>
          </cell>
          <cell r="AP494">
            <v>624.55499999999995</v>
          </cell>
          <cell r="AQ494">
            <v>680.52</v>
          </cell>
          <cell r="AR494">
            <v>2</v>
          </cell>
          <cell r="AS494">
            <v>0</v>
          </cell>
          <cell r="AT494" t="str">
            <v>EURO CHEP</v>
          </cell>
          <cell r="AU494" t="str">
            <v>3383260019010</v>
          </cell>
          <cell r="AV494" t="str">
            <v/>
          </cell>
          <cell r="AW494" t="str">
            <v/>
          </cell>
          <cell r="AX494" t="str">
            <v/>
          </cell>
          <cell r="AY494" t="str">
            <v/>
          </cell>
          <cell r="AZ494" t="str">
            <v/>
          </cell>
          <cell r="BA494" t="str">
            <v/>
          </cell>
          <cell r="BB494" t="str">
            <v/>
          </cell>
          <cell r="BC494" t="str">
            <v>Antwerp Repack (ANTW)</v>
          </cell>
          <cell r="BD494" t="str">
            <v/>
          </cell>
          <cell r="BE494" t="str">
            <v>BeLux</v>
          </cell>
          <cell r="BF494" t="str">
            <v/>
          </cell>
          <cell r="BG494" t="str">
            <v>PSS-22624</v>
          </cell>
          <cell r="BH494" t="str">
            <v>22021000</v>
          </cell>
          <cell r="BI494" t="str">
            <v>BE</v>
          </cell>
          <cell r="BJ494" t="str">
            <v/>
          </cell>
          <cell r="BK494" t="str">
            <v>ZD</v>
          </cell>
          <cell r="BL494" t="str">
            <v>56</v>
          </cell>
          <cell r="BM494">
            <v>2.5700000000000001E-2</v>
          </cell>
        </row>
        <row r="495">
          <cell r="A495">
            <v>644187</v>
          </cell>
          <cell r="B495" t="str">
            <v>8211</v>
          </cell>
          <cell r="C495" t="str">
            <v>NALU ORIGINAL ZERO SUGAR BLIK 0.25L 4X6</v>
          </cell>
          <cell r="D495" t="str">
            <v>NALU ORIGINAL ZERO SUGAR BOITE 0.25L 4X6</v>
          </cell>
          <cell r="E495" t="str">
            <v>Nalu</v>
          </cell>
          <cell r="F495" t="str">
            <v>Original Zero Sugar</v>
          </cell>
          <cell r="G495" t="str">
            <v xml:space="preserve">SLIMCAN </v>
          </cell>
          <cell r="H495" t="str">
            <v xml:space="preserve"> %</v>
          </cell>
          <cell r="I495" t="str">
            <v>4 x 6 x 0.25L</v>
          </cell>
          <cell r="J495" t="str">
            <v/>
          </cell>
          <cell r="K495">
            <v>24</v>
          </cell>
          <cell r="L495" t="str">
            <v>6% - 3%</v>
          </cell>
          <cell r="M495" t="str">
            <v>24</v>
          </cell>
          <cell r="N495" t="str">
            <v>M</v>
          </cell>
          <cell r="O495" t="str">
            <v>0</v>
          </cell>
          <cell r="P495">
            <v>0.25</v>
          </cell>
          <cell r="Q495" t="str">
            <v>5061013964135</v>
          </cell>
          <cell r="R495" t="str">
            <v>5.35 x 5.35 x 13.43</v>
          </cell>
          <cell r="S495">
            <v>0.25</v>
          </cell>
          <cell r="T495">
            <v>0.26</v>
          </cell>
          <cell r="U495">
            <v>0</v>
          </cell>
          <cell r="V495" t="str">
            <v>6 x 0.25L</v>
          </cell>
          <cell r="W495" t="str">
            <v>CARDBOARD</v>
          </cell>
          <cell r="X495" t="str">
            <v>5061013964142</v>
          </cell>
          <cell r="Y495" t="str">
            <v>15.9 x 10.6 x 13.55</v>
          </cell>
          <cell r="Z495">
            <v>1.502</v>
          </cell>
          <cell r="AA495">
            <v>1.597</v>
          </cell>
          <cell r="AB495">
            <v>0</v>
          </cell>
          <cell r="AC495" t="str">
            <v>4 x 6 x 0.25L</v>
          </cell>
          <cell r="AD495" t="str">
            <v>TRAY OVER CARDBOARD</v>
          </cell>
          <cell r="AE495" t="str">
            <v>5061013964159</v>
          </cell>
          <cell r="AF495" t="str">
            <v>33.1 x 21.7 x 13.8</v>
          </cell>
          <cell r="AG495">
            <v>6.008</v>
          </cell>
          <cell r="AH495">
            <v>6.44</v>
          </cell>
          <cell r="AI495">
            <v>0</v>
          </cell>
          <cell r="AJ495">
            <v>16</v>
          </cell>
          <cell r="AK495">
            <v>10</v>
          </cell>
          <cell r="AL495">
            <v>160</v>
          </cell>
          <cell r="AM495">
            <v>1200</v>
          </cell>
          <cell r="AN495">
            <v>1000</v>
          </cell>
          <cell r="AO495">
            <v>1543</v>
          </cell>
          <cell r="AP495">
            <v>961.28</v>
          </cell>
          <cell r="AQ495">
            <v>1061.011</v>
          </cell>
          <cell r="AR495">
            <v>3</v>
          </cell>
          <cell r="AS495">
            <v>0</v>
          </cell>
          <cell r="AT495" t="str">
            <v>CHEP</v>
          </cell>
          <cell r="AU495" t="str">
            <v>5061013964166</v>
          </cell>
          <cell r="AV495" t="str">
            <v/>
          </cell>
          <cell r="AW495" t="str">
            <v>GHE</v>
          </cell>
          <cell r="AX495" t="str">
            <v/>
          </cell>
          <cell r="AY495" t="str">
            <v/>
          </cell>
          <cell r="AZ495" t="str">
            <v/>
          </cell>
          <cell r="BA495" t="str">
            <v/>
          </cell>
          <cell r="BB495" t="str">
            <v/>
          </cell>
          <cell r="BC495" t="str">
            <v/>
          </cell>
          <cell r="BD495" t="str">
            <v/>
          </cell>
          <cell r="BE495" t="str">
            <v>BeLux</v>
          </cell>
          <cell r="BF495" t="str">
            <v/>
          </cell>
          <cell r="BG495" t="str">
            <v>PSS-17429</v>
          </cell>
          <cell r="BH495" t="str">
            <v>22021000</v>
          </cell>
          <cell r="BI495" t="str">
            <v>BE</v>
          </cell>
          <cell r="BJ495" t="str">
            <v/>
          </cell>
          <cell r="BK495" t="str">
            <v>ZD</v>
          </cell>
          <cell r="BL495" t="str">
            <v>56</v>
          </cell>
          <cell r="BM495">
            <v>1.04E-2</v>
          </cell>
        </row>
        <row r="496">
          <cell r="A496">
            <v>644238</v>
          </cell>
          <cell r="B496" t="str">
            <v>8218</v>
          </cell>
          <cell r="C496" t="str">
            <v>MONSTER MIXXD PUNCH BLIK 0.50L X24</v>
          </cell>
          <cell r="D496" t="str">
            <v>MONSTER PUNCH MIXXD BOITE 0.50L X24</v>
          </cell>
          <cell r="E496" t="str">
            <v>Monster</v>
          </cell>
          <cell r="F496" t="str">
            <v>Punch MIXXD</v>
          </cell>
          <cell r="G496" t="str">
            <v xml:space="preserve">CAN </v>
          </cell>
          <cell r="H496" t="str">
            <v xml:space="preserve"> %</v>
          </cell>
          <cell r="I496" t="str">
            <v>24 x 0.5L</v>
          </cell>
          <cell r="J496" t="str">
            <v/>
          </cell>
          <cell r="K496">
            <v>24</v>
          </cell>
          <cell r="L496" t="str">
            <v>6% - 3%</v>
          </cell>
          <cell r="M496" t="str">
            <v>24</v>
          </cell>
          <cell r="N496" t="str">
            <v>M</v>
          </cell>
          <cell r="O496" t="str">
            <v>28</v>
          </cell>
          <cell r="P496">
            <v>0.5</v>
          </cell>
          <cell r="Q496" t="str">
            <v>5060337507363</v>
          </cell>
          <cell r="R496" t="str">
            <v>6.65 x 6.65 x 16.8</v>
          </cell>
          <cell r="S496">
            <v>0.51900000000000002</v>
          </cell>
          <cell r="T496">
            <v>0.53500000000000003</v>
          </cell>
          <cell r="U496">
            <v>0</v>
          </cell>
          <cell r="V496" t="str">
            <v>1 x 0.5L</v>
          </cell>
          <cell r="W496" t="str">
            <v>CAN</v>
          </cell>
          <cell r="X496" t="str">
            <v>5060337507363</v>
          </cell>
          <cell r="Y496" t="str">
            <v>6.65 x 6.65 x 16.8</v>
          </cell>
          <cell r="Z496">
            <v>0.51900000000000002</v>
          </cell>
          <cell r="AA496">
            <v>0.53500000000000003</v>
          </cell>
          <cell r="AB496">
            <v>0</v>
          </cell>
          <cell r="AC496" t="str">
            <v>24 x 0.5L</v>
          </cell>
          <cell r="AD496" t="str">
            <v>TRAY WITH SHRINK</v>
          </cell>
          <cell r="AE496" t="str">
            <v>5056784906187</v>
          </cell>
          <cell r="AF496" t="str">
            <v>40.5 x 27.2 x 17.1</v>
          </cell>
          <cell r="AG496">
            <v>12.456</v>
          </cell>
          <cell r="AH496">
            <v>12.946</v>
          </cell>
          <cell r="AI496">
            <v>0</v>
          </cell>
          <cell r="AJ496">
            <v>10</v>
          </cell>
          <cell r="AK496">
            <v>8</v>
          </cell>
          <cell r="AL496">
            <v>80</v>
          </cell>
          <cell r="AM496">
            <v>1217</v>
          </cell>
          <cell r="AN496">
            <v>1000</v>
          </cell>
          <cell r="AO496">
            <v>1529</v>
          </cell>
          <cell r="AP496">
            <v>996.48</v>
          </cell>
          <cell r="AQ496">
            <v>1066.348</v>
          </cell>
          <cell r="AR496">
            <v>3</v>
          </cell>
          <cell r="AS496">
            <v>0</v>
          </cell>
          <cell r="AT496" t="str">
            <v>CHEP</v>
          </cell>
          <cell r="AU496" t="str">
            <v>5056784906194</v>
          </cell>
          <cell r="AV496" t="str">
            <v/>
          </cell>
          <cell r="AW496" t="str">
            <v/>
          </cell>
          <cell r="AX496" t="str">
            <v/>
          </cell>
          <cell r="AY496" t="str">
            <v/>
          </cell>
          <cell r="AZ496" t="str">
            <v/>
          </cell>
          <cell r="BA496" t="str">
            <v/>
          </cell>
          <cell r="BB496" t="str">
            <v/>
          </cell>
          <cell r="BC496" t="str">
            <v>Dis (MOND)</v>
          </cell>
          <cell r="BD496" t="str">
            <v/>
          </cell>
          <cell r="BE496" t="str">
            <v>BeLux</v>
          </cell>
          <cell r="BF496" t="str">
            <v/>
          </cell>
          <cell r="BG496" t="str">
            <v>PSS-03613</v>
          </cell>
          <cell r="BH496" t="str">
            <v>22021000</v>
          </cell>
          <cell r="BI496" t="str">
            <v>FR</v>
          </cell>
          <cell r="BJ496" t="str">
            <v/>
          </cell>
          <cell r="BK496" t="str">
            <v>ZD</v>
          </cell>
          <cell r="BL496" t="str">
            <v>56</v>
          </cell>
          <cell r="BM496">
            <v>1.6099999999999996E-2</v>
          </cell>
        </row>
        <row r="497">
          <cell r="A497">
            <v>644242</v>
          </cell>
          <cell r="B497" t="str">
            <v>8213</v>
          </cell>
          <cell r="C497" t="str">
            <v>MONSTER ABSOLUTELY ZERO BLIK 0.50L X24</v>
          </cell>
          <cell r="D497" t="str">
            <v>MONSTER ABSOLUTELY ZERO BOITE 0.50L X24</v>
          </cell>
          <cell r="E497" t="str">
            <v>Monster</v>
          </cell>
          <cell r="F497" t="str">
            <v>Absolutely Zero</v>
          </cell>
          <cell r="G497" t="str">
            <v xml:space="preserve">CAN </v>
          </cell>
          <cell r="H497" t="str">
            <v xml:space="preserve"> %</v>
          </cell>
          <cell r="I497" t="str">
            <v>24 x 0.5L</v>
          </cell>
          <cell r="J497" t="str">
            <v/>
          </cell>
          <cell r="K497">
            <v>24</v>
          </cell>
          <cell r="L497" t="str">
            <v>6% - 3%</v>
          </cell>
          <cell r="M497" t="str">
            <v>24</v>
          </cell>
          <cell r="N497" t="str">
            <v>M</v>
          </cell>
          <cell r="O497" t="str">
            <v>14</v>
          </cell>
          <cell r="P497">
            <v>0.5</v>
          </cell>
          <cell r="Q497" t="str">
            <v>5060166696641</v>
          </cell>
          <cell r="R497" t="str">
            <v>6.65 x 6.65 x 16.8</v>
          </cell>
          <cell r="S497">
            <v>0.502</v>
          </cell>
          <cell r="T497">
            <v>0.51800000000000002</v>
          </cell>
          <cell r="U497">
            <v>0</v>
          </cell>
          <cell r="V497" t="str">
            <v>1 x 0.5L</v>
          </cell>
          <cell r="W497" t="str">
            <v>CAN</v>
          </cell>
          <cell r="X497" t="str">
            <v>5060166696641</v>
          </cell>
          <cell r="Y497" t="str">
            <v>6.65 x 6.65 x 16.8</v>
          </cell>
          <cell r="Z497">
            <v>0.502</v>
          </cell>
          <cell r="AA497">
            <v>0.51800000000000002</v>
          </cell>
          <cell r="AB497">
            <v>0</v>
          </cell>
          <cell r="AC497" t="str">
            <v>24 x 0.5L</v>
          </cell>
          <cell r="AD497" t="str">
            <v>TRAY WITH SHRINK</v>
          </cell>
          <cell r="AE497" t="str">
            <v>5056784906163</v>
          </cell>
          <cell r="AF497" t="str">
            <v>40.5 x 27.2 x 17.1</v>
          </cell>
          <cell r="AG497">
            <v>12.05</v>
          </cell>
          <cell r="AH497">
            <v>12.54</v>
          </cell>
          <cell r="AI497">
            <v>0</v>
          </cell>
          <cell r="AJ497">
            <v>10</v>
          </cell>
          <cell r="AK497">
            <v>8</v>
          </cell>
          <cell r="AL497">
            <v>80</v>
          </cell>
          <cell r="AM497">
            <v>1217</v>
          </cell>
          <cell r="AN497">
            <v>1000</v>
          </cell>
          <cell r="AO497">
            <v>1529</v>
          </cell>
          <cell r="AP497">
            <v>964</v>
          </cell>
          <cell r="AQ497">
            <v>1033.9000000000001</v>
          </cell>
          <cell r="AR497">
            <v>3</v>
          </cell>
          <cell r="AS497">
            <v>0</v>
          </cell>
          <cell r="AT497" t="str">
            <v>CHEP</v>
          </cell>
          <cell r="AU497" t="str">
            <v>5056784906170</v>
          </cell>
          <cell r="AV497" t="str">
            <v/>
          </cell>
          <cell r="AW497" t="str">
            <v/>
          </cell>
          <cell r="AX497" t="str">
            <v/>
          </cell>
          <cell r="AY497" t="str">
            <v/>
          </cell>
          <cell r="AZ497" t="str">
            <v/>
          </cell>
          <cell r="BA497" t="str">
            <v/>
          </cell>
          <cell r="BB497" t="str">
            <v/>
          </cell>
          <cell r="BC497" t="str">
            <v>Dis (MOND)</v>
          </cell>
          <cell r="BD497" t="str">
            <v/>
          </cell>
          <cell r="BE497" t="str">
            <v>BeLux</v>
          </cell>
          <cell r="BF497" t="str">
            <v/>
          </cell>
          <cell r="BG497" t="str">
            <v>PSS-03613</v>
          </cell>
          <cell r="BH497" t="str">
            <v>22021000</v>
          </cell>
          <cell r="BI497" t="str">
            <v>FR</v>
          </cell>
          <cell r="BJ497" t="str">
            <v/>
          </cell>
          <cell r="BK497" t="str">
            <v>ZD</v>
          </cell>
          <cell r="BL497" t="str">
            <v>56</v>
          </cell>
          <cell r="BM497">
            <v>1.6099999999999996E-2</v>
          </cell>
        </row>
        <row r="498">
          <cell r="A498">
            <v>644250</v>
          </cell>
          <cell r="B498" t="str">
            <v>8236</v>
          </cell>
          <cell r="C498" t="str">
            <v>COCA-COLA BLIK 0.33L X24 SLEEK SAMP</v>
          </cell>
          <cell r="D498" t="str">
            <v>COCA-COLA BOITE 0.33L X24 SLEEK SAMP</v>
          </cell>
          <cell r="E498" t="str">
            <v>Coca-Cola</v>
          </cell>
          <cell r="F498" t="str">
            <v/>
          </cell>
          <cell r="G498" t="str">
            <v>SLEEKCAN</v>
          </cell>
          <cell r="H498" t="str">
            <v xml:space="preserve"> %</v>
          </cell>
          <cell r="I498" t="str">
            <v>24 x 0.33L</v>
          </cell>
          <cell r="J498" t="str">
            <v/>
          </cell>
          <cell r="K498">
            <v>24</v>
          </cell>
          <cell r="L498" t="str">
            <v>6% - 3%</v>
          </cell>
          <cell r="M498" t="str">
            <v>12</v>
          </cell>
          <cell r="N498" t="str">
            <v>M</v>
          </cell>
          <cell r="O498" t="str">
            <v>0</v>
          </cell>
          <cell r="P498">
            <v>0.33</v>
          </cell>
          <cell r="Q498" t="str">
            <v>n/a</v>
          </cell>
          <cell r="R498" t="str">
            <v>5.8 x 5.8 x 14.55</v>
          </cell>
          <cell r="S498">
            <v>0.34300000000000003</v>
          </cell>
          <cell r="T498">
            <v>0.35499999999999998</v>
          </cell>
          <cell r="U498">
            <v>0</v>
          </cell>
          <cell r="V498" t="str">
            <v>1 x 0.33L</v>
          </cell>
          <cell r="W498" t="str">
            <v>ALU</v>
          </cell>
          <cell r="X498" t="str">
            <v>n/a</v>
          </cell>
          <cell r="Y498" t="str">
            <v>5.8 x 5.8 x 14.55</v>
          </cell>
          <cell r="Z498">
            <v>0.34300000000000003</v>
          </cell>
          <cell r="AA498">
            <v>0.35499999999999998</v>
          </cell>
          <cell r="AB498">
            <v>0</v>
          </cell>
          <cell r="AC498" t="str">
            <v>24 x 0.33L</v>
          </cell>
          <cell r="AD498" t="str">
            <v>TRAY WITH SHRINK</v>
          </cell>
          <cell r="AE498" t="str">
            <v>5000112684636</v>
          </cell>
          <cell r="AF498" t="str">
            <v>35.8 x 23.7 x 14.75</v>
          </cell>
          <cell r="AG498">
            <v>8.2249999999999996</v>
          </cell>
          <cell r="AH498">
            <v>8.5909999999999993</v>
          </cell>
          <cell r="AI498">
            <v>0</v>
          </cell>
          <cell r="AJ498">
            <v>13</v>
          </cell>
          <cell r="AK498">
            <v>10</v>
          </cell>
          <cell r="AL498">
            <v>130</v>
          </cell>
          <cell r="AM498">
            <v>1200</v>
          </cell>
          <cell r="AN498">
            <v>1000</v>
          </cell>
          <cell r="AO498">
            <v>1638</v>
          </cell>
          <cell r="AP498">
            <v>1069.25</v>
          </cell>
          <cell r="AQ498">
            <v>1147.133</v>
          </cell>
          <cell r="AR498">
            <v>3</v>
          </cell>
          <cell r="AS498">
            <v>0</v>
          </cell>
          <cell r="AT498" t="str">
            <v>CHEP</v>
          </cell>
          <cell r="AU498" t="str">
            <v>5000112472684</v>
          </cell>
          <cell r="AV498" t="str">
            <v/>
          </cell>
          <cell r="AW498" t="str">
            <v>GHE</v>
          </cell>
          <cell r="AX498" t="str">
            <v/>
          </cell>
          <cell r="AY498" t="str">
            <v/>
          </cell>
          <cell r="AZ498" t="str">
            <v/>
          </cell>
          <cell r="BA498" t="str">
            <v/>
          </cell>
          <cell r="BB498" t="str">
            <v/>
          </cell>
          <cell r="BC498" t="str">
            <v/>
          </cell>
          <cell r="BD498" t="str">
            <v/>
          </cell>
          <cell r="BE498" t="str">
            <v>BeLux</v>
          </cell>
          <cell r="BF498" t="str">
            <v/>
          </cell>
          <cell r="BG498" t="str">
            <v>PSS-18118</v>
          </cell>
          <cell r="BH498" t="str">
            <v>22021000</v>
          </cell>
          <cell r="BI498" t="str">
            <v>BE</v>
          </cell>
          <cell r="BJ498" t="str">
            <v/>
          </cell>
          <cell r="BK498" t="str">
            <v>ZD</v>
          </cell>
          <cell r="BL498" t="str">
            <v>56</v>
          </cell>
          <cell r="BM498">
            <v>1.18E-2</v>
          </cell>
        </row>
        <row r="499">
          <cell r="A499">
            <v>644274</v>
          </cell>
          <cell r="B499" t="str">
            <v>8219</v>
          </cell>
          <cell r="C499" t="str">
            <v>FUZE TEA GREEN TEA PET 0.40L X4 EURO CHEP</v>
          </cell>
          <cell r="D499" t="str">
            <v>FUZE TEA GREEN TEA PET 0.40L X4 EURO CHEP</v>
          </cell>
          <cell r="E499" t="str">
            <v>Fuze tea</v>
          </cell>
          <cell r="F499" t="str">
            <v>Green Tea</v>
          </cell>
          <cell r="G499" t="str">
            <v>PET</v>
          </cell>
          <cell r="H499" t="str">
            <v xml:space="preserve"> %</v>
          </cell>
          <cell r="I499" t="str">
            <v>4 x 0.4L</v>
          </cell>
          <cell r="J499" t="str">
            <v/>
          </cell>
          <cell r="K499">
            <v>4</v>
          </cell>
          <cell r="L499" t="str">
            <v>6% - 3%</v>
          </cell>
          <cell r="M499" t="str">
            <v>7</v>
          </cell>
          <cell r="N499" t="str">
            <v>M</v>
          </cell>
          <cell r="O499" t="str">
            <v>0</v>
          </cell>
          <cell r="P499">
            <v>0.4</v>
          </cell>
          <cell r="Q499" t="str">
            <v>5449000333520</v>
          </cell>
          <cell r="R499" t="str">
            <v>6.31 x 6.31 x 19.5</v>
          </cell>
          <cell r="S499">
            <v>0.40600000000000003</v>
          </cell>
          <cell r="T499">
            <v>0.42899999999999999</v>
          </cell>
          <cell r="U499">
            <v>0</v>
          </cell>
          <cell r="V499" t="str">
            <v>4 x 0.4L</v>
          </cell>
          <cell r="W499" t="str">
            <v>SHRINK</v>
          </cell>
          <cell r="X499" t="str">
            <v>5449000333537</v>
          </cell>
          <cell r="Y499" t="str">
            <v>12.7 x 12.7 x 19.6</v>
          </cell>
          <cell r="Z499">
            <v>1.6240000000000001</v>
          </cell>
          <cell r="AA499">
            <v>1.7230000000000001</v>
          </cell>
          <cell r="AB499">
            <v>0</v>
          </cell>
          <cell r="AC499" t="str">
            <v>4 x 0.4L</v>
          </cell>
          <cell r="AD499" t="str">
            <v>SHRINKWRAPPED</v>
          </cell>
          <cell r="AE499" t="str">
            <v>5449000333537</v>
          </cell>
          <cell r="AF499" t="str">
            <v>12.7 x 12.7 x 19.6</v>
          </cell>
          <cell r="AG499">
            <v>1.6240000000000001</v>
          </cell>
          <cell r="AH499">
            <v>1.7230000000000001</v>
          </cell>
          <cell r="AI499">
            <v>0</v>
          </cell>
          <cell r="AJ499">
            <v>54</v>
          </cell>
          <cell r="AK499">
            <v>6</v>
          </cell>
          <cell r="AL499">
            <v>324</v>
          </cell>
          <cell r="AM499">
            <v>1200</v>
          </cell>
          <cell r="AN499">
            <v>800</v>
          </cell>
          <cell r="AO499">
            <v>1347</v>
          </cell>
          <cell r="AP499">
            <v>526.17600000000004</v>
          </cell>
          <cell r="AQ499">
            <v>585.35</v>
          </cell>
          <cell r="AR499">
            <v>1</v>
          </cell>
          <cell r="AS499">
            <v>0</v>
          </cell>
          <cell r="AT499" t="str">
            <v>EURO CHEP</v>
          </cell>
          <cell r="AU499" t="str">
            <v>3383260019065</v>
          </cell>
          <cell r="AV499" t="str">
            <v/>
          </cell>
          <cell r="AW499" t="str">
            <v/>
          </cell>
          <cell r="AX499" t="str">
            <v/>
          </cell>
          <cell r="AY499" t="str">
            <v/>
          </cell>
          <cell r="AZ499" t="str">
            <v/>
          </cell>
          <cell r="BA499" t="str">
            <v/>
          </cell>
          <cell r="BB499" t="str">
            <v/>
          </cell>
          <cell r="BC499" t="str">
            <v>Antwerp Repack (ANTW)</v>
          </cell>
          <cell r="BD499" t="str">
            <v/>
          </cell>
          <cell r="BE499" t="str">
            <v>BeLux</v>
          </cell>
          <cell r="BF499" t="str">
            <v/>
          </cell>
          <cell r="BG499" t="str">
            <v>PSS-19149</v>
          </cell>
          <cell r="BH499" t="str">
            <v>22021000</v>
          </cell>
          <cell r="BI499" t="str">
            <v>BE</v>
          </cell>
          <cell r="BJ499" t="str">
            <v/>
          </cell>
          <cell r="BK499" t="str">
            <v>ZD</v>
          </cell>
          <cell r="BL499" t="str">
            <v>56</v>
          </cell>
          <cell r="BM499">
            <v>2.2699999999999998E-2</v>
          </cell>
        </row>
        <row r="500">
          <cell r="A500">
            <v>644294</v>
          </cell>
          <cell r="B500" t="str">
            <v>1130</v>
          </cell>
          <cell r="C500" t="str">
            <v>COCA-COLA LEMON PDE BLIK 0.33L X24 SLEEK</v>
          </cell>
          <cell r="D500" t="str">
            <v>COCA-COLA LEMON PDE BOITE 0.33L X24 SLEEK</v>
          </cell>
          <cell r="E500" t="str">
            <v>Coca-Cola</v>
          </cell>
          <cell r="F500" t="str">
            <v>Lemon</v>
          </cell>
          <cell r="G500" t="str">
            <v>SLEEKCAN</v>
          </cell>
          <cell r="H500" t="str">
            <v xml:space="preserve"> %</v>
          </cell>
          <cell r="I500" t="str">
            <v>24 x 0.33L</v>
          </cell>
          <cell r="J500" t="str">
            <v/>
          </cell>
          <cell r="K500">
            <v>24</v>
          </cell>
          <cell r="L500" t="str">
            <v>N/A</v>
          </cell>
          <cell r="M500" t="str">
            <v>12</v>
          </cell>
          <cell r="N500" t="str">
            <v>M</v>
          </cell>
          <cell r="O500" t="str">
            <v>0</v>
          </cell>
          <cell r="P500">
            <v>0.33</v>
          </cell>
          <cell r="Q500" t="str">
            <v>5000112684667</v>
          </cell>
          <cell r="R500" t="str">
            <v>5.8 x 5.8 x 14.55</v>
          </cell>
          <cell r="S500">
            <v>0.34300000000000003</v>
          </cell>
          <cell r="T500">
            <v>0.35499999999999998</v>
          </cell>
          <cell r="U500">
            <v>0</v>
          </cell>
          <cell r="V500" t="str">
            <v>1 x 0.33L</v>
          </cell>
          <cell r="W500" t="str">
            <v>CAN</v>
          </cell>
          <cell r="X500" t="str">
            <v>5000112684667</v>
          </cell>
          <cell r="Y500" t="str">
            <v>5.8 x 5.8 x 14.55</v>
          </cell>
          <cell r="Z500">
            <v>0.34300000000000003</v>
          </cell>
          <cell r="AA500">
            <v>0.35499999999999998</v>
          </cell>
          <cell r="AB500">
            <v>0</v>
          </cell>
          <cell r="AC500" t="str">
            <v>24 x 0.33L</v>
          </cell>
          <cell r="AD500" t="str">
            <v>TRAY WITHOUT SHRINK</v>
          </cell>
          <cell r="AE500" t="str">
            <v>5000112684674</v>
          </cell>
          <cell r="AF500" t="str">
            <v>35.7 x 23.6 x 14.7</v>
          </cell>
          <cell r="AG500">
            <v>8.2260000000000009</v>
          </cell>
          <cell r="AH500">
            <v>8.5869999999999997</v>
          </cell>
          <cell r="AI500">
            <v>0</v>
          </cell>
          <cell r="AJ500">
            <v>11</v>
          </cell>
          <cell r="AK500">
            <v>9</v>
          </cell>
          <cell r="AL500">
            <v>99</v>
          </cell>
          <cell r="AM500">
            <v>1200</v>
          </cell>
          <cell r="AN500">
            <v>827</v>
          </cell>
          <cell r="AO500">
            <v>1467</v>
          </cell>
          <cell r="AP500">
            <v>814.37400000000002</v>
          </cell>
          <cell r="AQ500">
            <v>875.49400000000003</v>
          </cell>
          <cell r="AR500">
            <v>1</v>
          </cell>
          <cell r="AS500">
            <v>0</v>
          </cell>
          <cell r="AT500" t="str">
            <v xml:space="preserve">EURO One-way </v>
          </cell>
          <cell r="AU500" t="str">
            <v>5000112472004</v>
          </cell>
          <cell r="AV500" t="str">
            <v/>
          </cell>
          <cell r="AW500" t="str">
            <v>GHE</v>
          </cell>
          <cell r="AX500" t="str">
            <v/>
          </cell>
          <cell r="AY500" t="str">
            <v/>
          </cell>
          <cell r="AZ500" t="str">
            <v/>
          </cell>
          <cell r="BA500" t="str">
            <v/>
          </cell>
          <cell r="BB500" t="str">
            <v/>
          </cell>
          <cell r="BC500" t="str">
            <v/>
          </cell>
          <cell r="BD500" t="str">
            <v/>
          </cell>
          <cell r="BE500" t="str">
            <v>Germany</v>
          </cell>
          <cell r="BF500" t="str">
            <v/>
          </cell>
          <cell r="BG500" t="str">
            <v>PSS-22482</v>
          </cell>
          <cell r="BH500" t="str">
            <v>22021000</v>
          </cell>
          <cell r="BI500" t="str">
            <v>BE</v>
          </cell>
          <cell r="BJ500" t="str">
            <v/>
          </cell>
          <cell r="BK500" t="str">
            <v>ZD</v>
          </cell>
          <cell r="BL500" t="str">
            <v>56</v>
          </cell>
          <cell r="BM500">
            <v>1.18E-2</v>
          </cell>
        </row>
        <row r="501">
          <cell r="A501">
            <v>644297</v>
          </cell>
          <cell r="B501" t="str">
            <v>8220</v>
          </cell>
          <cell r="C501" t="str">
            <v>MONSTER PIPELINE PUNCH (8) / ENERGY JUICE MANGO LOCO (8) / ULTRA (8) BLIK 0.50L X24 EURO CHEP</v>
          </cell>
          <cell r="D501" t="str">
            <v>MONSTER PIPELINE PUNCH (8) / ENERGY JUICE MANGO LOCO (8) / ULTRA (8) BOITE 0.50L X24 EURO CHEP</v>
          </cell>
          <cell r="E501" t="str">
            <v>Monster</v>
          </cell>
          <cell r="F501" t="str">
            <v>Mix</v>
          </cell>
          <cell r="G501" t="str">
            <v xml:space="preserve">CAN </v>
          </cell>
          <cell r="H501" t="str">
            <v xml:space="preserve"> %</v>
          </cell>
          <cell r="I501" t="str">
            <v>24 x 0.5L</v>
          </cell>
          <cell r="J501" t="str">
            <v/>
          </cell>
          <cell r="K501">
            <v>24</v>
          </cell>
          <cell r="L501" t="str">
            <v>6% - 3%</v>
          </cell>
          <cell r="M501" t="str">
            <v>24</v>
          </cell>
          <cell r="N501" t="str">
            <v>M</v>
          </cell>
          <cell r="O501" t="str">
            <v>0</v>
          </cell>
          <cell r="P501">
            <v>0.5</v>
          </cell>
          <cell r="Q501" t="str">
            <v>n/a</v>
          </cell>
          <cell r="R501" t="str">
            <v>6.65 x 6.65 x 16.8</v>
          </cell>
          <cell r="S501">
            <v>0.51600000000000001</v>
          </cell>
          <cell r="T501">
            <v>0.53200000000000003</v>
          </cell>
          <cell r="U501">
            <v>0</v>
          </cell>
          <cell r="V501" t="str">
            <v>1 x 0.5L</v>
          </cell>
          <cell r="W501" t="str">
            <v>CAN</v>
          </cell>
          <cell r="X501" t="str">
            <v>n/a</v>
          </cell>
          <cell r="Y501" t="str">
            <v>6.65 x 6.65 x 16.8</v>
          </cell>
          <cell r="Z501">
            <v>0.51600000000000001</v>
          </cell>
          <cell r="AA501">
            <v>0.53200000000000003</v>
          </cell>
          <cell r="AB501">
            <v>0</v>
          </cell>
          <cell r="AC501" t="str">
            <v>24 x 0.5L</v>
          </cell>
          <cell r="AD501" t="str">
            <v>TRAY WITH SHRINK</v>
          </cell>
          <cell r="AE501" t="str">
            <v>3383260019089</v>
          </cell>
          <cell r="AF501" t="str">
            <v>40.4 x 27.1 x 17.1</v>
          </cell>
          <cell r="AG501">
            <v>12.387</v>
          </cell>
          <cell r="AH501">
            <v>12.888999999999999</v>
          </cell>
          <cell r="AI501">
            <v>0</v>
          </cell>
          <cell r="AJ501">
            <v>9</v>
          </cell>
          <cell r="AK501">
            <v>7</v>
          </cell>
          <cell r="AL501">
            <v>63</v>
          </cell>
          <cell r="AM501">
            <v>1200</v>
          </cell>
          <cell r="AN501">
            <v>800</v>
          </cell>
          <cell r="AO501">
            <v>1341</v>
          </cell>
          <cell r="AP501">
            <v>780.38099999999997</v>
          </cell>
          <cell r="AQ501">
            <v>837.34100000000001</v>
          </cell>
          <cell r="AR501">
            <v>2</v>
          </cell>
          <cell r="AS501">
            <v>0</v>
          </cell>
          <cell r="AT501" t="str">
            <v>EURO CHEP</v>
          </cell>
          <cell r="AU501" t="str">
            <v>3383260019072</v>
          </cell>
          <cell r="AV501" t="str">
            <v/>
          </cell>
          <cell r="AW501" t="str">
            <v/>
          </cell>
          <cell r="AX501" t="str">
            <v/>
          </cell>
          <cell r="AY501" t="str">
            <v/>
          </cell>
          <cell r="AZ501" t="str">
            <v/>
          </cell>
          <cell r="BA501" t="str">
            <v/>
          </cell>
          <cell r="BB501" t="str">
            <v/>
          </cell>
          <cell r="BC501" t="str">
            <v>Arop (AROP)</v>
          </cell>
          <cell r="BD501" t="str">
            <v/>
          </cell>
          <cell r="BE501" t="str">
            <v>BeLux</v>
          </cell>
          <cell r="BF501" t="str">
            <v/>
          </cell>
          <cell r="BG501" t="str">
            <v>PSS-21786</v>
          </cell>
          <cell r="BH501" t="str">
            <v>22021000</v>
          </cell>
          <cell r="BI501" t="str">
            <v>BE</v>
          </cell>
          <cell r="BJ501" t="str">
            <v/>
          </cell>
          <cell r="BK501" t="str">
            <v>ZD</v>
          </cell>
          <cell r="BL501" t="str">
            <v>56</v>
          </cell>
          <cell r="BM501" t="str">
            <v/>
          </cell>
        </row>
        <row r="502">
          <cell r="A502">
            <v>644368</v>
          </cell>
          <cell r="B502" t="str">
            <v>3272</v>
          </cell>
          <cell r="C502" t="str">
            <v>AQUARIUS DAILY ZERO LEMON BLIK 0.33L 4X6 SLEEK</v>
          </cell>
          <cell r="D502" t="str">
            <v>AQUARIUS DAILY ZERO CITRON BOITE 0.33L 4X6 SLEEK</v>
          </cell>
          <cell r="E502" t="str">
            <v>Aquarius</v>
          </cell>
          <cell r="F502" t="str">
            <v>Zero Lemon</v>
          </cell>
          <cell r="G502" t="str">
            <v>SLEEKCAN</v>
          </cell>
          <cell r="H502" t="str">
            <v xml:space="preserve"> %</v>
          </cell>
          <cell r="I502" t="str">
            <v>4 x 6 x 0.33L</v>
          </cell>
          <cell r="J502" t="str">
            <v/>
          </cell>
          <cell r="K502">
            <v>24</v>
          </cell>
          <cell r="L502" t="str">
            <v>6% - 3%</v>
          </cell>
          <cell r="M502" t="str">
            <v>6</v>
          </cell>
          <cell r="N502" t="str">
            <v>M</v>
          </cell>
          <cell r="O502" t="str">
            <v>0</v>
          </cell>
          <cell r="P502">
            <v>0.33</v>
          </cell>
          <cell r="Q502" t="str">
            <v>5449000340504</v>
          </cell>
          <cell r="R502" t="str">
            <v>5.8 x 5.8 x 14.55</v>
          </cell>
          <cell r="S502">
            <v>0.33</v>
          </cell>
          <cell r="T502">
            <v>0.34200000000000003</v>
          </cell>
          <cell r="U502">
            <v>0</v>
          </cell>
          <cell r="V502" t="str">
            <v>6 x 0.33L</v>
          </cell>
          <cell r="W502" t="str">
            <v>SHRINK</v>
          </cell>
          <cell r="X502" t="str">
            <v>5449000340511</v>
          </cell>
          <cell r="Y502" t="str">
            <v>17.55 x 11.7 x 14.55</v>
          </cell>
          <cell r="Z502">
            <v>1.9770000000000001</v>
          </cell>
          <cell r="AA502">
            <v>2.056</v>
          </cell>
          <cell r="AB502">
            <v>0</v>
          </cell>
          <cell r="AC502" t="str">
            <v>4 x 6 x 0.33L</v>
          </cell>
          <cell r="AD502" t="str">
            <v>TRAY WITHOUT SHRINK</v>
          </cell>
          <cell r="AE502" t="str">
            <v>5449000340559</v>
          </cell>
          <cell r="AF502" t="str">
            <v>35.8 x 23.7 x 14.75</v>
          </cell>
          <cell r="AG502">
            <v>7.9089999999999998</v>
          </cell>
          <cell r="AH502">
            <v>8.2889999999999997</v>
          </cell>
          <cell r="AI502">
            <v>0</v>
          </cell>
          <cell r="AJ502">
            <v>13</v>
          </cell>
          <cell r="AK502">
            <v>10</v>
          </cell>
          <cell r="AL502">
            <v>130</v>
          </cell>
          <cell r="AM502">
            <v>1200</v>
          </cell>
          <cell r="AN502">
            <v>1000</v>
          </cell>
          <cell r="AO502">
            <v>1638</v>
          </cell>
          <cell r="AP502">
            <v>1028.17</v>
          </cell>
          <cell r="AQ502">
            <v>1107.8720000000001</v>
          </cell>
          <cell r="AR502">
            <v>3</v>
          </cell>
          <cell r="AS502">
            <v>0</v>
          </cell>
          <cell r="AT502" t="str">
            <v>CHEP</v>
          </cell>
          <cell r="AU502" t="str">
            <v>5449000733146</v>
          </cell>
          <cell r="AV502" t="str">
            <v/>
          </cell>
          <cell r="AW502" t="str">
            <v>GHE</v>
          </cell>
          <cell r="AX502" t="str">
            <v/>
          </cell>
          <cell r="AY502" t="str">
            <v/>
          </cell>
          <cell r="AZ502" t="str">
            <v/>
          </cell>
          <cell r="BA502" t="str">
            <v/>
          </cell>
          <cell r="BB502" t="str">
            <v/>
          </cell>
          <cell r="BC502" t="str">
            <v/>
          </cell>
          <cell r="BD502" t="str">
            <v/>
          </cell>
          <cell r="BE502" t="str">
            <v>BeLux</v>
          </cell>
          <cell r="BF502" t="str">
            <v/>
          </cell>
          <cell r="BG502" t="str">
            <v>PSS-18119</v>
          </cell>
          <cell r="BH502" t="str">
            <v>22021000</v>
          </cell>
          <cell r="BI502" t="str">
            <v>BE</v>
          </cell>
          <cell r="BJ502" t="str">
            <v/>
          </cell>
          <cell r="BK502" t="str">
            <v>ZD</v>
          </cell>
          <cell r="BL502" t="str">
            <v>56</v>
          </cell>
          <cell r="BM502">
            <v>1.18E-2</v>
          </cell>
        </row>
        <row r="503">
          <cell r="A503">
            <v>644369</v>
          </cell>
          <cell r="B503" t="str">
            <v>3271</v>
          </cell>
          <cell r="C503" t="str">
            <v>AQUARIUS DAILY RED PEACH BLIK 0.33L 4X6 SLEEK</v>
          </cell>
          <cell r="D503" t="str">
            <v>AQUARIUS DAILY RED PEACH BOITE 0.33L 4X6 SLEEK</v>
          </cell>
          <cell r="E503" t="str">
            <v>Aquarius</v>
          </cell>
          <cell r="F503" t="str">
            <v>Red Peach</v>
          </cell>
          <cell r="G503" t="str">
            <v>SLEEKCAN</v>
          </cell>
          <cell r="H503" t="str">
            <v xml:space="preserve"> %</v>
          </cell>
          <cell r="I503" t="str">
            <v>4 x 6 x 0.33L</v>
          </cell>
          <cell r="J503" t="str">
            <v/>
          </cell>
          <cell r="K503">
            <v>24</v>
          </cell>
          <cell r="L503" t="str">
            <v>6% - 3%</v>
          </cell>
          <cell r="M503" t="str">
            <v>6</v>
          </cell>
          <cell r="N503" t="str">
            <v>M</v>
          </cell>
          <cell r="O503" t="str">
            <v>0</v>
          </cell>
          <cell r="P503">
            <v>0.33</v>
          </cell>
          <cell r="Q503" t="str">
            <v>5449000340528</v>
          </cell>
          <cell r="R503" t="str">
            <v>5.8 x 5.8 x 14.55</v>
          </cell>
          <cell r="S503">
            <v>0.33900000000000002</v>
          </cell>
          <cell r="T503">
            <v>0.35099999999999998</v>
          </cell>
          <cell r="U503">
            <v>0</v>
          </cell>
          <cell r="V503" t="str">
            <v>6 x 0.33L</v>
          </cell>
          <cell r="W503" t="str">
            <v>SHRINK</v>
          </cell>
          <cell r="X503" t="str">
            <v>5449000340535</v>
          </cell>
          <cell r="Y503" t="str">
            <v>17.55 x 11.7 x 14.55</v>
          </cell>
          <cell r="Z503">
            <v>2.0329999999999999</v>
          </cell>
          <cell r="AA503">
            <v>2.1120000000000001</v>
          </cell>
          <cell r="AB503">
            <v>0</v>
          </cell>
          <cell r="AC503" t="str">
            <v>4 x 6 x 0.33L</v>
          </cell>
          <cell r="AD503" t="str">
            <v>TRAY WITHOUT SHRINK</v>
          </cell>
          <cell r="AE503" t="str">
            <v>5449000340542</v>
          </cell>
          <cell r="AF503" t="str">
            <v>35.8 x 23.7 x 14.75</v>
          </cell>
          <cell r="AG503">
            <v>8.1329999999999991</v>
          </cell>
          <cell r="AH503">
            <v>8.5120000000000005</v>
          </cell>
          <cell r="AI503">
            <v>0</v>
          </cell>
          <cell r="AJ503">
            <v>13</v>
          </cell>
          <cell r="AK503">
            <v>10</v>
          </cell>
          <cell r="AL503">
            <v>130</v>
          </cell>
          <cell r="AM503">
            <v>1200</v>
          </cell>
          <cell r="AN503">
            <v>1000</v>
          </cell>
          <cell r="AO503">
            <v>1638</v>
          </cell>
          <cell r="AP503">
            <v>1057.29</v>
          </cell>
          <cell r="AQ503">
            <v>1136.9059999999999</v>
          </cell>
          <cell r="AR503">
            <v>3</v>
          </cell>
          <cell r="AS503">
            <v>0</v>
          </cell>
          <cell r="AT503" t="str">
            <v>CHEP</v>
          </cell>
          <cell r="AU503" t="str">
            <v>5449000733139</v>
          </cell>
          <cell r="AV503" t="str">
            <v/>
          </cell>
          <cell r="AW503" t="str">
            <v>GHE</v>
          </cell>
          <cell r="AX503" t="str">
            <v/>
          </cell>
          <cell r="AY503" t="str">
            <v/>
          </cell>
          <cell r="AZ503" t="str">
            <v/>
          </cell>
          <cell r="BA503" t="str">
            <v/>
          </cell>
          <cell r="BB503" t="str">
            <v/>
          </cell>
          <cell r="BC503" t="str">
            <v/>
          </cell>
          <cell r="BD503" t="str">
            <v/>
          </cell>
          <cell r="BE503" t="str">
            <v>BeLux</v>
          </cell>
          <cell r="BF503" t="str">
            <v/>
          </cell>
          <cell r="BG503" t="str">
            <v>PSS-18119</v>
          </cell>
          <cell r="BH503" t="str">
            <v>22021000</v>
          </cell>
          <cell r="BI503" t="str">
            <v>BE</v>
          </cell>
          <cell r="BJ503" t="str">
            <v/>
          </cell>
          <cell r="BK503" t="str">
            <v>ZD</v>
          </cell>
          <cell r="BL503" t="str">
            <v>56</v>
          </cell>
          <cell r="BM503">
            <v>1.18E-2</v>
          </cell>
        </row>
        <row r="504">
          <cell r="A504">
            <v>644384</v>
          </cell>
          <cell r="B504" t="str">
            <v>3200</v>
          </cell>
          <cell r="C504" t="str">
            <v>MONSTER ENERGY LANDO NORRIS ZERO SUGAR BLIK 0.50L X24</v>
          </cell>
          <cell r="D504" t="str">
            <v>MONSTER ENERGY LANDO NORRIS ZERO SUGAR BOITE 0.50L X24</v>
          </cell>
          <cell r="E504" t="str">
            <v>Monster</v>
          </cell>
          <cell r="F504" t="str">
            <v>Energy Lando Norris Zero Sugar</v>
          </cell>
          <cell r="G504" t="str">
            <v xml:space="preserve">CAN </v>
          </cell>
          <cell r="H504" t="str">
            <v xml:space="preserve"> %</v>
          </cell>
          <cell r="I504" t="str">
            <v>24 x 0.5L</v>
          </cell>
          <cell r="J504" t="str">
            <v/>
          </cell>
          <cell r="K504">
            <v>24</v>
          </cell>
          <cell r="L504" t="str">
            <v>6% - 3%</v>
          </cell>
          <cell r="M504" t="str">
            <v>24</v>
          </cell>
          <cell r="N504" t="str">
            <v>M</v>
          </cell>
          <cell r="O504" t="str">
            <v>0</v>
          </cell>
          <cell r="P504">
            <v>0.5</v>
          </cell>
          <cell r="Q504" t="str">
            <v>5056784907351</v>
          </cell>
          <cell r="R504" t="str">
            <v>6.65 x 6.65 x 16.8</v>
          </cell>
          <cell r="S504">
            <v>0.503</v>
          </cell>
          <cell r="T504">
            <v>0.51900000000000002</v>
          </cell>
          <cell r="U504">
            <v>0</v>
          </cell>
          <cell r="V504" t="str">
            <v>1 x 0.5L</v>
          </cell>
          <cell r="W504" t="str">
            <v>CAN</v>
          </cell>
          <cell r="X504" t="str">
            <v>5056784907351</v>
          </cell>
          <cell r="Y504" t="str">
            <v>6.65 x 6.65 x 16.8</v>
          </cell>
          <cell r="Z504">
            <v>0.503</v>
          </cell>
          <cell r="AA504">
            <v>0.51900000000000002</v>
          </cell>
          <cell r="AB504">
            <v>0</v>
          </cell>
          <cell r="AC504" t="str">
            <v>24 x 0.5L</v>
          </cell>
          <cell r="AD504" t="str">
            <v>TRAY WITH SHRINK</v>
          </cell>
          <cell r="AE504" t="str">
            <v>5056784907368</v>
          </cell>
          <cell r="AF504" t="str">
            <v>40.5 x 27.2 x 17.1</v>
          </cell>
          <cell r="AG504">
            <v>12.061</v>
          </cell>
          <cell r="AH504">
            <v>12.553000000000001</v>
          </cell>
          <cell r="AI504">
            <v>0</v>
          </cell>
          <cell r="AJ504">
            <v>10</v>
          </cell>
          <cell r="AK504">
            <v>8</v>
          </cell>
          <cell r="AL504">
            <v>80</v>
          </cell>
          <cell r="AM504">
            <v>1217</v>
          </cell>
          <cell r="AN504">
            <v>1000</v>
          </cell>
          <cell r="AO504">
            <v>1529</v>
          </cell>
          <cell r="AP504">
            <v>964.88</v>
          </cell>
          <cell r="AQ504">
            <v>1034.9559999999999</v>
          </cell>
          <cell r="AR504">
            <v>3</v>
          </cell>
          <cell r="AS504">
            <v>0</v>
          </cell>
          <cell r="AT504" t="str">
            <v>CHEP</v>
          </cell>
          <cell r="AU504" t="str">
            <v>5056784907375</v>
          </cell>
          <cell r="AV504" t="str">
            <v/>
          </cell>
          <cell r="AW504" t="str">
            <v/>
          </cell>
          <cell r="AX504" t="str">
            <v/>
          </cell>
          <cell r="AY504" t="str">
            <v/>
          </cell>
          <cell r="AZ504" t="str">
            <v/>
          </cell>
          <cell r="BA504" t="str">
            <v/>
          </cell>
          <cell r="BB504" t="str">
            <v/>
          </cell>
          <cell r="BC504" t="str">
            <v>DIS (HANS); Dis (MOND)</v>
          </cell>
          <cell r="BD504" t="str">
            <v/>
          </cell>
          <cell r="BE504" t="str">
            <v>BeLux</v>
          </cell>
          <cell r="BF504" t="str">
            <v/>
          </cell>
          <cell r="BG504" t="str">
            <v>PSS-03613</v>
          </cell>
          <cell r="BH504" t="str">
            <v>22021000</v>
          </cell>
          <cell r="BI504" t="str">
            <v>BE</v>
          </cell>
          <cell r="BJ504" t="str">
            <v/>
          </cell>
          <cell r="BK504" t="str">
            <v>ZD</v>
          </cell>
          <cell r="BL504" t="str">
            <v>56</v>
          </cell>
          <cell r="BM504">
            <v>1.6099999999999996E-2</v>
          </cell>
        </row>
        <row r="505">
          <cell r="A505">
            <v>644386</v>
          </cell>
          <cell r="B505" t="str">
            <v>6333</v>
          </cell>
          <cell r="C505" t="str">
            <v>JACK DANIEL'S &amp; COCA-COLA (36) / ABSOLUT SPRITE (36) / BACARDI AND COCA-COLA (36) BLIK 0.33L 36x1 BLIK 0.25L 72x1 PPD</v>
          </cell>
          <cell r="D505" t="str">
            <v>JACK DANIEL'S &amp; COCA-COLA (36) / ABSOLUT SPRITE (36) / BACARDI AND COCA-COLA (36) BOITE 0.33L 36x1 BOITE 0.25L 72x1 PPD</v>
          </cell>
          <cell r="E505" t="str">
            <v>Jack Daniels &amp; Coca-Cola/Absolut Sprite/Bacardi and Coca-Cola</v>
          </cell>
          <cell r="F505" t="str">
            <v>Mix</v>
          </cell>
          <cell r="G505" t="str">
            <v xml:space="preserve">CAN </v>
          </cell>
          <cell r="H505" t="str">
            <v>5.00 %</v>
          </cell>
          <cell r="I505" t="str">
            <v>36 x 0.33L/72 x 0.25L</v>
          </cell>
          <cell r="J505" t="str">
            <v/>
          </cell>
          <cell r="K505">
            <v>108</v>
          </cell>
          <cell r="L505" t="str">
            <v>21%-17%</v>
          </cell>
          <cell r="M505" t="str">
            <v>12</v>
          </cell>
          <cell r="N505" t="str">
            <v>M</v>
          </cell>
          <cell r="O505" t="str">
            <v>0</v>
          </cell>
          <cell r="P505" t="str">
            <v>0.33/0.25</v>
          </cell>
          <cell r="Q505" t="str">
            <v>n/a</v>
          </cell>
          <cell r="R505" t="str">
            <v>5.35 x 5.35 x 13.4/6.65 x 6.65 x 11.55</v>
          </cell>
          <cell r="S505">
            <v>0.28399999999999997</v>
          </cell>
          <cell r="T505">
            <v>0.29299999999999998</v>
          </cell>
          <cell r="U505">
            <v>0</v>
          </cell>
          <cell r="V505" t="str">
            <v>1 x 0.33L/1 x 0.25L</v>
          </cell>
          <cell r="W505" t="str">
            <v>CAN</v>
          </cell>
          <cell r="X505" t="str">
            <v>n/a</v>
          </cell>
          <cell r="Y505" t="str">
            <v>5.35 x 5.35 x 13.4/6.65 x 6.65 x 11.55</v>
          </cell>
          <cell r="Z505">
            <v>0.28399999999999997</v>
          </cell>
          <cell r="AA505">
            <v>0.29299999999999998</v>
          </cell>
          <cell r="AB505">
            <v>0</v>
          </cell>
          <cell r="AC505" t="str">
            <v>36 x 0.33L/72 x 0.25L</v>
          </cell>
          <cell r="AD505" t="str">
            <v>QUARTER PALLET DISPLAY</v>
          </cell>
          <cell r="AE505" t="str">
            <v>3383260019133</v>
          </cell>
          <cell r="AF505" t="str">
            <v>60 x 40 x 132.2</v>
          </cell>
          <cell r="AG505">
            <v>30.702000000000002</v>
          </cell>
          <cell r="AH505">
            <v>39.404000000000003</v>
          </cell>
          <cell r="AI505">
            <v>0</v>
          </cell>
          <cell r="AJ505">
            <v>4</v>
          </cell>
          <cell r="AK505">
            <v>1</v>
          </cell>
          <cell r="AL505">
            <v>4</v>
          </cell>
          <cell r="AM505">
            <v>1200</v>
          </cell>
          <cell r="AN505">
            <v>800</v>
          </cell>
          <cell r="AO505">
            <v>1466</v>
          </cell>
          <cell r="AP505">
            <v>122.80800000000001</v>
          </cell>
          <cell r="AQ505">
            <v>182.61600000000001</v>
          </cell>
          <cell r="AR505">
            <v>1</v>
          </cell>
          <cell r="AS505">
            <v>0</v>
          </cell>
          <cell r="AT505" t="str">
            <v>1xECHEP + 4x1/4 CHEP</v>
          </cell>
          <cell r="AU505" t="str">
            <v>3383260019140</v>
          </cell>
          <cell r="AV505" t="str">
            <v/>
          </cell>
          <cell r="AW505" t="str">
            <v/>
          </cell>
          <cell r="AX505" t="str">
            <v/>
          </cell>
          <cell r="AY505" t="str">
            <v/>
          </cell>
          <cell r="AZ505" t="str">
            <v/>
          </cell>
          <cell r="BA505" t="str">
            <v/>
          </cell>
          <cell r="BB505" t="str">
            <v/>
          </cell>
          <cell r="BC505" t="str">
            <v>Arop (AROP)</v>
          </cell>
          <cell r="BD505" t="str">
            <v/>
          </cell>
          <cell r="BE505" t="str">
            <v>BeLux</v>
          </cell>
          <cell r="BF505" t="str">
            <v/>
          </cell>
          <cell r="BG505" t="str">
            <v>PSS-22681</v>
          </cell>
          <cell r="BH505" t="str">
            <v>22089069</v>
          </cell>
          <cell r="BI505" t="str">
            <v>BE</v>
          </cell>
          <cell r="BJ505" t="str">
            <v/>
          </cell>
          <cell r="BK505" t="str">
            <v>ZD</v>
          </cell>
          <cell r="BL505" t="str">
            <v>56</v>
          </cell>
          <cell r="BM505" t="str">
            <v/>
          </cell>
        </row>
        <row r="506">
          <cell r="A506">
            <v>644388</v>
          </cell>
          <cell r="B506" t="str">
            <v>0688</v>
          </cell>
          <cell r="C506" t="str">
            <v>COCA-COLA (90) / COCA-COLA ZERO (90) PET 0.50L X180 PPD</v>
          </cell>
          <cell r="D506" t="str">
            <v>COCA-COLA (90) / COCA-COLA ZERO (90) PET 0.50L X180 PPD</v>
          </cell>
          <cell r="E506" t="str">
            <v>Coca-Cola /Coca-Cola Zero</v>
          </cell>
          <cell r="F506" t="str">
            <v>Mix</v>
          </cell>
          <cell r="G506" t="str">
            <v>PET</v>
          </cell>
          <cell r="H506" t="str">
            <v xml:space="preserve"> %</v>
          </cell>
          <cell r="I506" t="str">
            <v>180 x 0.5L</v>
          </cell>
          <cell r="J506" t="str">
            <v/>
          </cell>
          <cell r="K506">
            <v>180</v>
          </cell>
          <cell r="L506" t="str">
            <v>6% - 3%</v>
          </cell>
          <cell r="M506" t="str">
            <v>4</v>
          </cell>
          <cell r="N506" t="str">
            <v>M</v>
          </cell>
          <cell r="O506" t="str">
            <v>0</v>
          </cell>
          <cell r="P506">
            <v>0.5</v>
          </cell>
          <cell r="Q506" t="str">
            <v>n/a</v>
          </cell>
          <cell r="R506" t="str">
            <v>6.55 x 6.55 x 23.05</v>
          </cell>
          <cell r="S506">
            <v>0.50900000000000001</v>
          </cell>
          <cell r="T506">
            <v>0.53</v>
          </cell>
          <cell r="U506">
            <v>0</v>
          </cell>
          <cell r="V506" t="str">
            <v>1 x 0.5L</v>
          </cell>
          <cell r="W506" t="str">
            <v>PET</v>
          </cell>
          <cell r="X506" t="str">
            <v>n/a</v>
          </cell>
          <cell r="Y506" t="str">
            <v>6.55 x 6.55 x 23.05</v>
          </cell>
          <cell r="Z506">
            <v>0.50900000000000001</v>
          </cell>
          <cell r="AA506">
            <v>0.53</v>
          </cell>
          <cell r="AB506">
            <v>0</v>
          </cell>
          <cell r="AC506" t="str">
            <v>180 x 0.5L</v>
          </cell>
          <cell r="AD506" t="str">
            <v>QUARTER PALLET</v>
          </cell>
          <cell r="AE506" t="str">
            <v>3383260019157</v>
          </cell>
          <cell r="AF506" t="str">
            <v>60 x 40 x 160</v>
          </cell>
          <cell r="AG506">
            <v>91.647000000000006</v>
          </cell>
          <cell r="AH506">
            <v>107.376</v>
          </cell>
          <cell r="AI506">
            <v>0</v>
          </cell>
          <cell r="AJ506">
            <v>4</v>
          </cell>
          <cell r="AK506">
            <v>1</v>
          </cell>
          <cell r="AL506">
            <v>4</v>
          </cell>
          <cell r="AM506">
            <v>1200</v>
          </cell>
          <cell r="AN506">
            <v>800</v>
          </cell>
          <cell r="AO506">
            <v>1730</v>
          </cell>
          <cell r="AP506">
            <v>366.58800000000002</v>
          </cell>
          <cell r="AQ506">
            <v>454.52100000000002</v>
          </cell>
          <cell r="AR506">
            <v>1</v>
          </cell>
          <cell r="AS506">
            <v>0</v>
          </cell>
          <cell r="AT506" t="str">
            <v>1xECHEP + 4x1/4 CHEP</v>
          </cell>
          <cell r="AU506" t="str">
            <v>3383260019164</v>
          </cell>
          <cell r="AV506" t="str">
            <v/>
          </cell>
          <cell r="AW506" t="str">
            <v/>
          </cell>
          <cell r="AX506" t="str">
            <v/>
          </cell>
          <cell r="AY506" t="str">
            <v/>
          </cell>
          <cell r="AZ506" t="str">
            <v/>
          </cell>
          <cell r="BA506" t="str">
            <v/>
          </cell>
          <cell r="BB506" t="str">
            <v/>
          </cell>
          <cell r="BC506" t="str">
            <v/>
          </cell>
          <cell r="BD506" t="str">
            <v/>
          </cell>
          <cell r="BE506" t="str">
            <v>BeLux</v>
          </cell>
          <cell r="BF506" t="str">
            <v>DF25603BE</v>
          </cell>
          <cell r="BG506" t="str">
            <v>PSS-22698</v>
          </cell>
          <cell r="BH506" t="str">
            <v>22021000</v>
          </cell>
          <cell r="BI506" t="str">
            <v>BE</v>
          </cell>
          <cell r="BJ506" t="str">
            <v/>
          </cell>
          <cell r="BK506" t="str">
            <v>ZD</v>
          </cell>
          <cell r="BL506" t="str">
            <v>56</v>
          </cell>
          <cell r="BM506" t="str">
            <v/>
          </cell>
        </row>
        <row r="507">
          <cell r="A507">
            <v>644390</v>
          </cell>
          <cell r="B507" t="str">
            <v>0690</v>
          </cell>
          <cell r="C507" t="str">
            <v>FANTA ZERO ORANGE BLIK 0.25L 3X8</v>
          </cell>
          <cell r="D507" t="str">
            <v>FANTA ZERO ORANGE BOITE 0.25L 3X8</v>
          </cell>
          <cell r="E507" t="str">
            <v>Fanta</v>
          </cell>
          <cell r="F507" t="str">
            <v>Zero Orange</v>
          </cell>
          <cell r="G507" t="str">
            <v xml:space="preserve">SLIMCAN </v>
          </cell>
          <cell r="H507" t="str">
            <v xml:space="preserve"> %</v>
          </cell>
          <cell r="I507" t="str">
            <v>3 x 8 x 0.25L</v>
          </cell>
          <cell r="J507" t="str">
            <v/>
          </cell>
          <cell r="K507">
            <v>24</v>
          </cell>
          <cell r="L507" t="str">
            <v>6% - 3%</v>
          </cell>
          <cell r="M507" t="str">
            <v>6</v>
          </cell>
          <cell r="N507" t="str">
            <v>M</v>
          </cell>
          <cell r="O507" t="str">
            <v>0</v>
          </cell>
          <cell r="P507">
            <v>0.25</v>
          </cell>
          <cell r="Q507" t="str">
            <v>5449000256379</v>
          </cell>
          <cell r="R507" t="str">
            <v>5.35 x 5.35 x 13.43</v>
          </cell>
          <cell r="S507">
            <v>0.25</v>
          </cell>
          <cell r="T507">
            <v>0.26</v>
          </cell>
          <cell r="U507">
            <v>0</v>
          </cell>
          <cell r="V507" t="str">
            <v>8 x 0.25L</v>
          </cell>
          <cell r="W507" t="str">
            <v>SHRINK</v>
          </cell>
          <cell r="X507" t="str">
            <v>5449000256386</v>
          </cell>
          <cell r="Y507" t="str">
            <v>21.4 x 10.7 x 13.5</v>
          </cell>
          <cell r="Z507">
            <v>2.0019999999999998</v>
          </cell>
          <cell r="AA507">
            <v>2.0819999999999999</v>
          </cell>
          <cell r="AB507">
            <v>0</v>
          </cell>
          <cell r="AC507" t="str">
            <v>3 x 8 x 0.25L</v>
          </cell>
          <cell r="AD507" t="str">
            <v>TRAY WITH SHRINK</v>
          </cell>
          <cell r="AE507" t="str">
            <v>5449000256393</v>
          </cell>
          <cell r="AF507" t="str">
            <v>32.6 x 21.9 x 13.68</v>
          </cell>
          <cell r="AG507">
            <v>6.0060000000000002</v>
          </cell>
          <cell r="AH507">
            <v>6.2969999999999997</v>
          </cell>
          <cell r="AI507">
            <v>0</v>
          </cell>
          <cell r="AJ507">
            <v>16</v>
          </cell>
          <cell r="AK507">
            <v>10</v>
          </cell>
          <cell r="AL507">
            <v>160</v>
          </cell>
          <cell r="AM507">
            <v>1200</v>
          </cell>
          <cell r="AN507">
            <v>1000</v>
          </cell>
          <cell r="AO507">
            <v>1531</v>
          </cell>
          <cell r="AP507">
            <v>960.96</v>
          </cell>
          <cell r="AQ507">
            <v>1037.819</v>
          </cell>
          <cell r="AR507">
            <v>3</v>
          </cell>
          <cell r="AS507">
            <v>0</v>
          </cell>
          <cell r="AT507" t="str">
            <v>CHEP</v>
          </cell>
          <cell r="AU507" t="str">
            <v>5449000733436</v>
          </cell>
          <cell r="AV507" t="str">
            <v/>
          </cell>
          <cell r="AW507" t="str">
            <v>GHE</v>
          </cell>
          <cell r="AX507" t="str">
            <v/>
          </cell>
          <cell r="AY507" t="str">
            <v/>
          </cell>
          <cell r="AZ507" t="str">
            <v/>
          </cell>
          <cell r="BA507" t="str">
            <v/>
          </cell>
          <cell r="BB507" t="str">
            <v/>
          </cell>
          <cell r="BC507" t="str">
            <v/>
          </cell>
          <cell r="BD507" t="str">
            <v/>
          </cell>
          <cell r="BE507" t="str">
            <v>BeLux</v>
          </cell>
          <cell r="BF507" t="str">
            <v/>
          </cell>
          <cell r="BG507" t="str">
            <v>PSS-13094</v>
          </cell>
          <cell r="BH507" t="str">
            <v>22021000</v>
          </cell>
          <cell r="BI507" t="str">
            <v>BE</v>
          </cell>
          <cell r="BJ507" t="str">
            <v/>
          </cell>
          <cell r="BK507" t="str">
            <v>ZD</v>
          </cell>
          <cell r="BL507" t="str">
            <v>56</v>
          </cell>
          <cell r="BM507">
            <v>1.04E-2</v>
          </cell>
        </row>
        <row r="508">
          <cell r="A508">
            <v>644391</v>
          </cell>
          <cell r="B508" t="str">
            <v>0692</v>
          </cell>
          <cell r="C508" t="str">
            <v>SPRITE ZERO BLIK 0.25L 3X8</v>
          </cell>
          <cell r="D508" t="str">
            <v>SPRITE ZERO BOITE 0.25L 3X8</v>
          </cell>
          <cell r="E508" t="str">
            <v>Sprite</v>
          </cell>
          <cell r="F508" t="str">
            <v>No Sugar</v>
          </cell>
          <cell r="G508" t="str">
            <v xml:space="preserve">SLIMCAN </v>
          </cell>
          <cell r="H508" t="str">
            <v xml:space="preserve"> %</v>
          </cell>
          <cell r="I508" t="str">
            <v>3 x 8 x 0.25L</v>
          </cell>
          <cell r="J508" t="str">
            <v/>
          </cell>
          <cell r="K508">
            <v>24</v>
          </cell>
          <cell r="L508" t="str">
            <v>6% - 3%</v>
          </cell>
          <cell r="M508" t="str">
            <v>6</v>
          </cell>
          <cell r="N508" t="str">
            <v>M</v>
          </cell>
          <cell r="O508" t="str">
            <v>0</v>
          </cell>
          <cell r="P508">
            <v>0.25</v>
          </cell>
          <cell r="Q508" t="str">
            <v>5449000228321</v>
          </cell>
          <cell r="R508" t="str">
            <v>5.35 x 5.35 x 13.43</v>
          </cell>
          <cell r="S508">
            <v>0.25</v>
          </cell>
          <cell r="T508">
            <v>0.26</v>
          </cell>
          <cell r="U508">
            <v>0</v>
          </cell>
          <cell r="V508" t="str">
            <v>8 x 0.25L</v>
          </cell>
          <cell r="W508" t="str">
            <v>SHRINK</v>
          </cell>
          <cell r="X508" t="str">
            <v>5449000249302</v>
          </cell>
          <cell r="Y508" t="str">
            <v>21.4 x 10.7 x 13.5</v>
          </cell>
          <cell r="Z508">
            <v>1.996</v>
          </cell>
          <cell r="AA508">
            <v>2.077</v>
          </cell>
          <cell r="AB508">
            <v>0</v>
          </cell>
          <cell r="AC508" t="str">
            <v>3 x 8 x 0.25L</v>
          </cell>
          <cell r="AD508" t="str">
            <v>TRAY WITH SHRINK</v>
          </cell>
          <cell r="AE508" t="str">
            <v>5449000249319</v>
          </cell>
          <cell r="AF508" t="str">
            <v>32.6 x 21.9 x 13.68</v>
          </cell>
          <cell r="AG508">
            <v>5.9889999999999999</v>
          </cell>
          <cell r="AH508">
            <v>6.28</v>
          </cell>
          <cell r="AI508">
            <v>0</v>
          </cell>
          <cell r="AJ508">
            <v>16</v>
          </cell>
          <cell r="AK508">
            <v>10</v>
          </cell>
          <cell r="AL508">
            <v>160</v>
          </cell>
          <cell r="AM508">
            <v>1200</v>
          </cell>
          <cell r="AN508">
            <v>1000</v>
          </cell>
          <cell r="AO508">
            <v>1531</v>
          </cell>
          <cell r="AP508">
            <v>958.24</v>
          </cell>
          <cell r="AQ508">
            <v>1035.1310000000001</v>
          </cell>
          <cell r="AR508">
            <v>3</v>
          </cell>
          <cell r="AS508">
            <v>0</v>
          </cell>
          <cell r="AT508" t="str">
            <v>CHEP</v>
          </cell>
          <cell r="AU508" t="str">
            <v>5449000733429</v>
          </cell>
          <cell r="AV508" t="str">
            <v/>
          </cell>
          <cell r="AW508" t="str">
            <v>GHE</v>
          </cell>
          <cell r="AX508" t="str">
            <v/>
          </cell>
          <cell r="AY508" t="str">
            <v/>
          </cell>
          <cell r="AZ508" t="str">
            <v/>
          </cell>
          <cell r="BA508" t="str">
            <v/>
          </cell>
          <cell r="BB508" t="str">
            <v/>
          </cell>
          <cell r="BC508" t="str">
            <v/>
          </cell>
          <cell r="BD508" t="str">
            <v/>
          </cell>
          <cell r="BE508" t="str">
            <v>BeLux</v>
          </cell>
          <cell r="BF508" t="str">
            <v/>
          </cell>
          <cell r="BG508" t="str">
            <v>PSS-13094</v>
          </cell>
          <cell r="BH508" t="str">
            <v>22021000</v>
          </cell>
          <cell r="BI508" t="str">
            <v>BE</v>
          </cell>
          <cell r="BJ508" t="str">
            <v/>
          </cell>
          <cell r="BK508" t="str">
            <v>ZD</v>
          </cell>
          <cell r="BL508" t="str">
            <v>56</v>
          </cell>
          <cell r="BM508">
            <v>1.04E-2</v>
          </cell>
        </row>
        <row r="509">
          <cell r="A509">
            <v>644472</v>
          </cell>
          <cell r="B509" t="str">
            <v>6334</v>
          </cell>
          <cell r="C509" t="str">
            <v>MONSTER ENERGY JUICE MANGO LOCO (24)/ MONSTER ULTRA (24)/ MONSTER ENERGY ZERO SUGAR GREEN (24) BLIK 0.50L 72X4 PPD</v>
          </cell>
          <cell r="D509" t="str">
            <v>MONSTER ENERGY JUICE MANGO LOCO (24)/ MONSTER ULTRA (24)/ MONSTER ENERGY ZERO SUGAR GREEN (24) BOITE 0.50L 72X4 PPD</v>
          </cell>
          <cell r="E509" t="str">
            <v>Monster</v>
          </cell>
          <cell r="F509" t="str">
            <v>Mix</v>
          </cell>
          <cell r="G509" t="str">
            <v xml:space="preserve">CAN </v>
          </cell>
          <cell r="H509" t="str">
            <v xml:space="preserve"> %</v>
          </cell>
          <cell r="I509" t="str">
            <v>72 x 4 x 0.5L</v>
          </cell>
          <cell r="J509" t="str">
            <v/>
          </cell>
          <cell r="K509">
            <v>288</v>
          </cell>
          <cell r="L509" t="str">
            <v>6% - 3%</v>
          </cell>
          <cell r="M509" t="str">
            <v>24</v>
          </cell>
          <cell r="N509" t="str">
            <v>M</v>
          </cell>
          <cell r="O509" t="str">
            <v>0</v>
          </cell>
          <cell r="P509">
            <v>0.5</v>
          </cell>
          <cell r="Q509" t="str">
            <v>n/a</v>
          </cell>
          <cell r="R509" t="str">
            <v>6.65 x 6.65 x 16.8</v>
          </cell>
          <cell r="S509">
            <v>0.51</v>
          </cell>
          <cell r="T509">
            <v>0.52600000000000002</v>
          </cell>
          <cell r="U509">
            <v>0</v>
          </cell>
          <cell r="V509" t="str">
            <v>4 x 0.5L</v>
          </cell>
          <cell r="W509" t="str">
            <v>SHRINK</v>
          </cell>
          <cell r="X509" t="str">
            <v>n/a</v>
          </cell>
          <cell r="Y509" t="str">
            <v>13.3 x 13.3 x 16.83</v>
          </cell>
          <cell r="Z509">
            <v>2.0409999999999999</v>
          </cell>
          <cell r="AA509">
            <v>2.1120000000000001</v>
          </cell>
          <cell r="AB509">
            <v>0</v>
          </cell>
          <cell r="AC509" t="str">
            <v>72 x 4 x 0.5L</v>
          </cell>
          <cell r="AD509" t="str">
            <v>QUARTER PALLET DISPLAY</v>
          </cell>
          <cell r="AE509" t="str">
            <v>3383260019270</v>
          </cell>
          <cell r="AF509" t="str">
            <v>60 x 40 x 123.5</v>
          </cell>
          <cell r="AG509">
            <v>146.96899999999999</v>
          </cell>
          <cell r="AH509">
            <v>154.28299999999999</v>
          </cell>
          <cell r="AI509">
            <v>0</v>
          </cell>
          <cell r="AJ509">
            <v>4</v>
          </cell>
          <cell r="AK509">
            <v>1</v>
          </cell>
          <cell r="AL509">
            <v>4</v>
          </cell>
          <cell r="AM509">
            <v>1200</v>
          </cell>
          <cell r="AN509">
            <v>800</v>
          </cell>
          <cell r="AO509">
            <v>1379</v>
          </cell>
          <cell r="AP509">
            <v>587.87599999999998</v>
          </cell>
          <cell r="AQ509">
            <v>642.44399999999996</v>
          </cell>
          <cell r="AR509">
            <v>1</v>
          </cell>
          <cell r="AS509">
            <v>0</v>
          </cell>
          <cell r="AT509" t="str">
            <v>1xECHEP + 4x1/4 CHEP</v>
          </cell>
          <cell r="AU509" t="str">
            <v>3383260019287</v>
          </cell>
          <cell r="AV509" t="str">
            <v/>
          </cell>
          <cell r="AW509" t="str">
            <v/>
          </cell>
          <cell r="AX509" t="str">
            <v/>
          </cell>
          <cell r="AY509" t="str">
            <v/>
          </cell>
          <cell r="AZ509" t="str">
            <v/>
          </cell>
          <cell r="BA509" t="str">
            <v/>
          </cell>
          <cell r="BB509" t="str">
            <v/>
          </cell>
          <cell r="BC509" t="str">
            <v>GANDAE VZW (GANS)</v>
          </cell>
          <cell r="BD509" t="str">
            <v/>
          </cell>
          <cell r="BE509" t="str">
            <v>BeLux</v>
          </cell>
          <cell r="BF509" t="str">
            <v/>
          </cell>
          <cell r="BG509" t="str">
            <v>PSS-21921</v>
          </cell>
          <cell r="BH509" t="str">
            <v>22021000</v>
          </cell>
          <cell r="BI509" t="str">
            <v>BE</v>
          </cell>
          <cell r="BJ509" t="str">
            <v/>
          </cell>
          <cell r="BK509" t="str">
            <v>ZD</v>
          </cell>
          <cell r="BL509" t="str">
            <v>56</v>
          </cell>
          <cell r="BM509" t="str">
            <v/>
          </cell>
        </row>
        <row r="510">
          <cell r="A510">
            <v>644485</v>
          </cell>
          <cell r="B510" t="str">
            <v>6353</v>
          </cell>
          <cell r="C510" t="str">
            <v>FUZE TEA SPARKLING BLACK TEA (15) / LIME MINT (18)/ BLACK TEA PEACH ELDERFLOWER NO SUGAR (18)/ GREEN TEA TROPICAL PASSIONFRUIT NO SUGAR (18) PET 0.40L 69X4 PPD</v>
          </cell>
          <cell r="D510" t="str">
            <v>FUZE TEA SPARKLING BLACK TEA (15) / LIME MINT (18)/ BLACK TEA PEACH ELDERFLOWER NO SUGAR (18)/ GREEN TEA TROPICAL PASSIONFRUIT NO SUGAR (18) PET 0.40L 69X4 PPD</v>
          </cell>
          <cell r="E510" t="str">
            <v>Fuze tea</v>
          </cell>
          <cell r="F510" t="str">
            <v>Mix</v>
          </cell>
          <cell r="G510" t="str">
            <v>PET</v>
          </cell>
          <cell r="H510" t="str">
            <v xml:space="preserve"> %</v>
          </cell>
          <cell r="I510" t="str">
            <v>69 x 4 x 0.4L</v>
          </cell>
          <cell r="J510" t="str">
            <v/>
          </cell>
          <cell r="K510">
            <v>276</v>
          </cell>
          <cell r="L510" t="str">
            <v>6% - 3%</v>
          </cell>
          <cell r="M510" t="str">
            <v>4</v>
          </cell>
          <cell r="N510" t="str">
            <v>M</v>
          </cell>
          <cell r="O510" t="str">
            <v>0</v>
          </cell>
          <cell r="P510">
            <v>0.4</v>
          </cell>
          <cell r="Q510" t="str">
            <v>n/a</v>
          </cell>
          <cell r="R510" t="str">
            <v>6.31 x 6.31 x 19.5/6.31 x 6.31 x 20.5</v>
          </cell>
          <cell r="S510">
            <v>0.40300000000000002</v>
          </cell>
          <cell r="T510">
            <v>0.42399999999999999</v>
          </cell>
          <cell r="U510">
            <v>0</v>
          </cell>
          <cell r="V510" t="str">
            <v>4 x 0.4L</v>
          </cell>
          <cell r="W510" t="str">
            <v>SHRINK</v>
          </cell>
          <cell r="X510" t="str">
            <v>n/a</v>
          </cell>
          <cell r="Y510" t="str">
            <v>12.7 x 12.7 x 19.5/12.7 x 12.7 x 20.6</v>
          </cell>
          <cell r="Z510">
            <v>1.611</v>
          </cell>
          <cell r="AA510">
            <v>1.6950000000000001</v>
          </cell>
          <cell r="AB510">
            <v>0</v>
          </cell>
          <cell r="AC510" t="str">
            <v>69 x 4 x 0.4L</v>
          </cell>
          <cell r="AD510" t="str">
            <v>QUARTER PALLET DISPLAY</v>
          </cell>
          <cell r="AE510" t="str">
            <v>3383260019225</v>
          </cell>
          <cell r="AF510" t="str">
            <v>60 x 40 x 132.3</v>
          </cell>
          <cell r="AG510">
            <v>111.146</v>
          </cell>
          <cell r="AH510">
            <v>124.95699999999999</v>
          </cell>
          <cell r="AI510">
            <v>0</v>
          </cell>
          <cell r="AJ510">
            <v>4</v>
          </cell>
          <cell r="AK510">
            <v>1</v>
          </cell>
          <cell r="AL510">
            <v>4</v>
          </cell>
          <cell r="AM510">
            <v>1200</v>
          </cell>
          <cell r="AN510">
            <v>800</v>
          </cell>
          <cell r="AO510">
            <v>1467</v>
          </cell>
          <cell r="AP510">
            <v>444.584</v>
          </cell>
          <cell r="AQ510">
            <v>525.13499999999999</v>
          </cell>
          <cell r="AR510">
            <v>1</v>
          </cell>
          <cell r="AS510">
            <v>0</v>
          </cell>
          <cell r="AT510" t="str">
            <v>1xECHEP + 4x1/4 CHEP</v>
          </cell>
          <cell r="AU510" t="str">
            <v>3383260019232</v>
          </cell>
          <cell r="AV510" t="str">
            <v/>
          </cell>
          <cell r="AW510" t="str">
            <v/>
          </cell>
          <cell r="AX510" t="str">
            <v/>
          </cell>
          <cell r="AY510" t="str">
            <v/>
          </cell>
          <cell r="AZ510" t="str">
            <v/>
          </cell>
          <cell r="BA510" t="str">
            <v/>
          </cell>
          <cell r="BB510" t="str">
            <v/>
          </cell>
          <cell r="BC510" t="str">
            <v>Arop (AROP)</v>
          </cell>
          <cell r="BD510" t="str">
            <v/>
          </cell>
          <cell r="BE510" t="str">
            <v>BeLux</v>
          </cell>
          <cell r="BF510" t="str">
            <v/>
          </cell>
          <cell r="BG510" t="str">
            <v>PSS-22708</v>
          </cell>
          <cell r="BH510" t="str">
            <v>22021000</v>
          </cell>
          <cell r="BI510" t="str">
            <v>BE</v>
          </cell>
          <cell r="BJ510" t="str">
            <v/>
          </cell>
          <cell r="BK510" t="str">
            <v>ZD</v>
          </cell>
          <cell r="BL510" t="str">
            <v>56</v>
          </cell>
          <cell r="BM510" t="str">
            <v/>
          </cell>
        </row>
        <row r="511">
          <cell r="A511">
            <v>644507</v>
          </cell>
          <cell r="B511" t="str">
            <v>0693</v>
          </cell>
          <cell r="C511" t="str">
            <v>FANTA ZERO APPLE CITRUS TWIST BLIK 0.33L 4X6 SLEEK</v>
          </cell>
          <cell r="D511" t="str">
            <v>FANTA ZERO APPLE CITRUS TWIST BOITE 0.33L 4X6 SLEEK</v>
          </cell>
          <cell r="E511" t="str">
            <v>Fanta</v>
          </cell>
          <cell r="F511" t="str">
            <v>Zero Apple Citrus Twist</v>
          </cell>
          <cell r="G511" t="str">
            <v>SLEEKCAN</v>
          </cell>
          <cell r="H511" t="str">
            <v xml:space="preserve"> %</v>
          </cell>
          <cell r="I511" t="str">
            <v>4 x 6 x 0.33L</v>
          </cell>
          <cell r="J511" t="str">
            <v/>
          </cell>
          <cell r="K511">
            <v>24</v>
          </cell>
          <cell r="L511" t="str">
            <v>6% - 3%</v>
          </cell>
          <cell r="M511" t="str">
            <v>12</v>
          </cell>
          <cell r="N511" t="str">
            <v>M</v>
          </cell>
          <cell r="O511" t="str">
            <v>0</v>
          </cell>
          <cell r="P511">
            <v>0.33</v>
          </cell>
          <cell r="Q511" t="str">
            <v>5449000341273</v>
          </cell>
          <cell r="R511" t="str">
            <v>5.8 x 5.8 x 14.55</v>
          </cell>
          <cell r="S511">
            <v>0.33</v>
          </cell>
          <cell r="T511">
            <v>0.34200000000000003</v>
          </cell>
          <cell r="U511">
            <v>0</v>
          </cell>
          <cell r="V511" t="str">
            <v>6 x 0.33L</v>
          </cell>
          <cell r="W511" t="str">
            <v>SHRINK</v>
          </cell>
          <cell r="X511" t="str">
            <v>5449000341310</v>
          </cell>
          <cell r="Y511" t="str">
            <v>17.55 x 11.7 x 15.85</v>
          </cell>
          <cell r="Z511">
            <v>1.98</v>
          </cell>
          <cell r="AA511">
            <v>2.0590000000000002</v>
          </cell>
          <cell r="AB511">
            <v>0</v>
          </cell>
          <cell r="AC511" t="str">
            <v>4 x 6 x 0.33L</v>
          </cell>
          <cell r="AD511" t="str">
            <v>TRAY WITH SHRINK</v>
          </cell>
          <cell r="AE511" t="str">
            <v>5449000341327</v>
          </cell>
          <cell r="AF511" t="str">
            <v>35.8 x 23.7 x 14.75</v>
          </cell>
          <cell r="AG511">
            <v>7.92</v>
          </cell>
          <cell r="AH511">
            <v>8.3000000000000007</v>
          </cell>
          <cell r="AI511">
            <v>0</v>
          </cell>
          <cell r="AJ511">
            <v>13</v>
          </cell>
          <cell r="AK511">
            <v>10</v>
          </cell>
          <cell r="AL511">
            <v>130</v>
          </cell>
          <cell r="AM511">
            <v>1200</v>
          </cell>
          <cell r="AN511">
            <v>1000</v>
          </cell>
          <cell r="AO511">
            <v>1638</v>
          </cell>
          <cell r="AP511">
            <v>1029.5999999999999</v>
          </cell>
          <cell r="AQ511">
            <v>1109.2919999999999</v>
          </cell>
          <cell r="AR511">
            <v>3</v>
          </cell>
          <cell r="AS511">
            <v>0</v>
          </cell>
          <cell r="AT511" t="str">
            <v>CHEP</v>
          </cell>
          <cell r="AU511" t="str">
            <v>5449000733740</v>
          </cell>
          <cell r="AV511" t="str">
            <v/>
          </cell>
          <cell r="AW511" t="str">
            <v>GHE</v>
          </cell>
          <cell r="AX511" t="str">
            <v/>
          </cell>
          <cell r="AY511" t="str">
            <v/>
          </cell>
          <cell r="AZ511" t="str">
            <v/>
          </cell>
          <cell r="BA511" t="str">
            <v/>
          </cell>
          <cell r="BB511" t="str">
            <v/>
          </cell>
          <cell r="BC511" t="str">
            <v/>
          </cell>
          <cell r="BD511" t="str">
            <v/>
          </cell>
          <cell r="BE511" t="str">
            <v>BeLux</v>
          </cell>
          <cell r="BF511" t="str">
            <v/>
          </cell>
          <cell r="BG511" t="str">
            <v>PSS-19402</v>
          </cell>
          <cell r="BH511" t="str">
            <v>22021000</v>
          </cell>
          <cell r="BI511" t="str">
            <v>BE</v>
          </cell>
          <cell r="BJ511" t="str">
            <v/>
          </cell>
          <cell r="BK511" t="str">
            <v>ZD</v>
          </cell>
          <cell r="BL511" t="str">
            <v>56</v>
          </cell>
          <cell r="BM511">
            <v>1.18E-2</v>
          </cell>
        </row>
        <row r="512">
          <cell r="A512">
            <v>644514</v>
          </cell>
          <cell r="B512" t="str">
            <v>0694</v>
          </cell>
          <cell r="C512" t="str">
            <v>FANTA ZERO APPLE CITRUS TWIST BLIK 0.33L 4X6 SLEEK EURO</v>
          </cell>
          <cell r="D512" t="str">
            <v>FANTA ZERO APPLE CITRUS TWIST BOITE 0.33L 4X6 SLEEK EURO</v>
          </cell>
          <cell r="E512" t="str">
            <v>Fanta</v>
          </cell>
          <cell r="F512" t="str">
            <v>Zero Apple Citrus Twist</v>
          </cell>
          <cell r="G512" t="str">
            <v>SLEEKCAN</v>
          </cell>
          <cell r="H512" t="str">
            <v xml:space="preserve"> %</v>
          </cell>
          <cell r="I512" t="str">
            <v>4 x 6 x 0.33L</v>
          </cell>
          <cell r="J512" t="str">
            <v/>
          </cell>
          <cell r="K512">
            <v>24</v>
          </cell>
          <cell r="L512" t="str">
            <v>6% - 3%</v>
          </cell>
          <cell r="M512" t="str">
            <v>12</v>
          </cell>
          <cell r="N512" t="str">
            <v>M</v>
          </cell>
          <cell r="O512" t="str">
            <v>0</v>
          </cell>
          <cell r="P512">
            <v>0.33</v>
          </cell>
          <cell r="Q512" t="str">
            <v>5449000341273</v>
          </cell>
          <cell r="R512" t="str">
            <v>5.85 x 5.85 x 14.55</v>
          </cell>
          <cell r="S512">
            <v>0.33</v>
          </cell>
          <cell r="T512">
            <v>0.34200000000000003</v>
          </cell>
          <cell r="U512">
            <v>0</v>
          </cell>
          <cell r="V512" t="str">
            <v>6 x 0.33L</v>
          </cell>
          <cell r="W512" t="str">
            <v>SHRINK</v>
          </cell>
          <cell r="X512" t="str">
            <v>5449000341310</v>
          </cell>
          <cell r="Y512" t="str">
            <v>17.55 x 11.7 x 14.55</v>
          </cell>
          <cell r="Z512">
            <v>1.98</v>
          </cell>
          <cell r="AA512">
            <v>2.0590000000000002</v>
          </cell>
          <cell r="AB512">
            <v>0</v>
          </cell>
          <cell r="AC512" t="str">
            <v>4 x 6 x 0.33L</v>
          </cell>
          <cell r="AD512" t="str">
            <v>TRAY WITH SHRINK</v>
          </cell>
          <cell r="AE512" t="str">
            <v>5449000341327</v>
          </cell>
          <cell r="AF512" t="str">
            <v>35.8 x 23.7 x 14.75</v>
          </cell>
          <cell r="AG512">
            <v>7.92</v>
          </cell>
          <cell r="AH512">
            <v>8.2379999999999995</v>
          </cell>
          <cell r="AI512">
            <v>0</v>
          </cell>
          <cell r="AJ512">
            <v>10</v>
          </cell>
          <cell r="AK512">
            <v>9</v>
          </cell>
          <cell r="AL512">
            <v>90</v>
          </cell>
          <cell r="AM512">
            <v>1200</v>
          </cell>
          <cell r="AN512">
            <v>800</v>
          </cell>
          <cell r="AO512">
            <v>1467</v>
          </cell>
          <cell r="AP512">
            <v>712.8</v>
          </cell>
          <cell r="AQ512">
            <v>766.70399999999995</v>
          </cell>
          <cell r="AR512">
            <v>1.5</v>
          </cell>
          <cell r="AS512">
            <v>0</v>
          </cell>
          <cell r="AT512" t="str">
            <v>EURO CHEP</v>
          </cell>
          <cell r="AU512" t="str">
            <v>3383260019300</v>
          </cell>
          <cell r="AV512" t="str">
            <v/>
          </cell>
          <cell r="AW512" t="str">
            <v/>
          </cell>
          <cell r="AX512" t="str">
            <v/>
          </cell>
          <cell r="AY512" t="str">
            <v/>
          </cell>
          <cell r="AZ512" t="str">
            <v/>
          </cell>
          <cell r="BA512" t="str">
            <v/>
          </cell>
          <cell r="BB512" t="str">
            <v/>
          </cell>
          <cell r="BC512" t="str">
            <v>Trianval (TRIA)</v>
          </cell>
          <cell r="BD512" t="str">
            <v/>
          </cell>
          <cell r="BE512" t="str">
            <v>BeLux</v>
          </cell>
          <cell r="BF512" t="str">
            <v/>
          </cell>
          <cell r="BG512" t="str">
            <v>PSS-19634</v>
          </cell>
          <cell r="BH512" t="str">
            <v>22021000</v>
          </cell>
          <cell r="BI512" t="str">
            <v>BE</v>
          </cell>
          <cell r="BJ512" t="str">
            <v/>
          </cell>
          <cell r="BK512" t="str">
            <v>ZD</v>
          </cell>
          <cell r="BL512" t="str">
            <v>56</v>
          </cell>
          <cell r="BM512">
            <v>1.18E-2</v>
          </cell>
        </row>
        <row r="513">
          <cell r="A513">
            <v>644520</v>
          </cell>
          <cell r="B513" t="str">
            <v>0696</v>
          </cell>
          <cell r="C513" t="str">
            <v>COCA-COLA CHERRY GLAS 0.20L X24</v>
          </cell>
          <cell r="D513" t="str">
            <v>COCA-COLA CHERRY VERRE 0.20L X24</v>
          </cell>
          <cell r="E513" t="str">
            <v>Coca-Cola</v>
          </cell>
          <cell r="F513" t="str">
            <v>Cherry</v>
          </cell>
          <cell r="G513" t="str">
            <v>REF. GLASS</v>
          </cell>
          <cell r="H513" t="str">
            <v xml:space="preserve"> %</v>
          </cell>
          <cell r="I513" t="str">
            <v>24 x 0.2L</v>
          </cell>
          <cell r="J513" t="str">
            <v/>
          </cell>
          <cell r="K513">
            <v>24</v>
          </cell>
          <cell r="L513" t="str">
            <v>6% - 3%</v>
          </cell>
          <cell r="M513" t="str">
            <v>12</v>
          </cell>
          <cell r="N513" t="str">
            <v>M</v>
          </cell>
          <cell r="O513" t="str">
            <v>1</v>
          </cell>
          <cell r="P513">
            <v>0.2</v>
          </cell>
          <cell r="Q513" t="str">
            <v>42099765</v>
          </cell>
          <cell r="R513" t="str">
            <v>5.9 x 5.9 x 19.65</v>
          </cell>
          <cell r="S513">
            <v>0.20799999999999999</v>
          </cell>
          <cell r="T513">
            <v>0.52</v>
          </cell>
          <cell r="U513">
            <v>0.1</v>
          </cell>
          <cell r="V513" t="str">
            <v>1 x 0.2L</v>
          </cell>
          <cell r="W513" t="str">
            <v xml:space="preserve">REF. GLASS  </v>
          </cell>
          <cell r="X513" t="str">
            <v>42099765</v>
          </cell>
          <cell r="Y513" t="str">
            <v>5.9 x 5.9 x 19.65</v>
          </cell>
          <cell r="Z513">
            <v>0.20799999999999999</v>
          </cell>
          <cell r="AA513">
            <v>0.52</v>
          </cell>
          <cell r="AB513">
            <v>0.1</v>
          </cell>
          <cell r="AC513" t="str">
            <v>24 x 0.2L</v>
          </cell>
          <cell r="AD513" t="str">
            <v>CASE</v>
          </cell>
          <cell r="AE513" t="str">
            <v>5449000000187</v>
          </cell>
          <cell r="AF513" t="str">
            <v>40 x 30 x 23</v>
          </cell>
          <cell r="AG513">
            <v>4.9989999999999997</v>
          </cell>
          <cell r="AH513">
            <v>14.287000000000001</v>
          </cell>
          <cell r="AI513">
            <v>5</v>
          </cell>
          <cell r="AJ513">
            <v>10</v>
          </cell>
          <cell r="AK513">
            <v>7</v>
          </cell>
          <cell r="AL513">
            <v>70</v>
          </cell>
          <cell r="AM513">
            <v>1200</v>
          </cell>
          <cell r="AN513">
            <v>1000</v>
          </cell>
          <cell r="AO513">
            <v>1773</v>
          </cell>
          <cell r="AP513">
            <v>349.93</v>
          </cell>
          <cell r="AQ513">
            <v>1030.116</v>
          </cell>
          <cell r="AR513">
            <v>3</v>
          </cell>
          <cell r="AS513">
            <v>350</v>
          </cell>
          <cell r="AT513" t="str">
            <v>CHEP</v>
          </cell>
          <cell r="AU513" t="str">
            <v>5449000734167</v>
          </cell>
          <cell r="AV513" t="str">
            <v>ANT</v>
          </cell>
          <cell r="AW513" t="str">
            <v/>
          </cell>
          <cell r="AX513" t="str">
            <v/>
          </cell>
          <cell r="AY513" t="str">
            <v/>
          </cell>
          <cell r="AZ513" t="str">
            <v/>
          </cell>
          <cell r="BA513" t="str">
            <v/>
          </cell>
          <cell r="BB513" t="str">
            <v/>
          </cell>
          <cell r="BC513" t="str">
            <v/>
          </cell>
          <cell r="BD513" t="str">
            <v/>
          </cell>
          <cell r="BE513" t="str">
            <v>BeLux</v>
          </cell>
          <cell r="BF513" t="str">
            <v/>
          </cell>
          <cell r="BG513" t="str">
            <v>PSS-13916</v>
          </cell>
          <cell r="BH513" t="str">
            <v>22021000</v>
          </cell>
          <cell r="BI513" t="str">
            <v>BE</v>
          </cell>
          <cell r="BJ513" t="str">
            <v/>
          </cell>
          <cell r="BK513" t="str">
            <v>ZD</v>
          </cell>
          <cell r="BL513" t="str">
            <v>56</v>
          </cell>
          <cell r="BM513" t="str">
            <v/>
          </cell>
        </row>
        <row r="514">
          <cell r="A514">
            <v>644524</v>
          </cell>
          <cell r="B514" t="str">
            <v>0697</v>
          </cell>
          <cell r="C514" t="str">
            <v>COCA-COLA CHERRY PET 1.00L X6</v>
          </cell>
          <cell r="D514" t="str">
            <v>COCA-COLA CHERRY PET 1.00L X6</v>
          </cell>
          <cell r="E514" t="str">
            <v>Coca-Cola</v>
          </cell>
          <cell r="F514" t="str">
            <v>Cherry</v>
          </cell>
          <cell r="G514" t="str">
            <v>PET</v>
          </cell>
          <cell r="H514" t="str">
            <v xml:space="preserve"> %</v>
          </cell>
          <cell r="I514" t="str">
            <v>6 x 1L</v>
          </cell>
          <cell r="J514" t="str">
            <v/>
          </cell>
          <cell r="K514">
            <v>6</v>
          </cell>
          <cell r="L514" t="str">
            <v>6% - 3%</v>
          </cell>
          <cell r="M514" t="str">
            <v>6</v>
          </cell>
          <cell r="N514" t="str">
            <v>M</v>
          </cell>
          <cell r="O514" t="str">
            <v>0</v>
          </cell>
          <cell r="P514">
            <v>1</v>
          </cell>
          <cell r="Q514" t="str">
            <v>5449000093899</v>
          </cell>
          <cell r="R514" t="str">
            <v>8.4 x 8.4 x 27.5</v>
          </cell>
          <cell r="S514">
            <v>1.042</v>
          </cell>
          <cell r="T514">
            <v>1.075</v>
          </cell>
          <cell r="U514">
            <v>0</v>
          </cell>
          <cell r="V514" t="str">
            <v>6 x 1L</v>
          </cell>
          <cell r="W514" t="str">
            <v>SHRINK</v>
          </cell>
          <cell r="X514" t="str">
            <v>5449000341617</v>
          </cell>
          <cell r="Y514" t="str">
            <v>25.2 x 16.8 x 27.5</v>
          </cell>
          <cell r="Z514">
            <v>6.2489999999999997</v>
          </cell>
          <cell r="AA514">
            <v>6.4649999999999999</v>
          </cell>
          <cell r="AB514">
            <v>0</v>
          </cell>
          <cell r="AC514" t="str">
            <v>6 x 1L</v>
          </cell>
          <cell r="AD514" t="str">
            <v>SHRINKWRAPPED</v>
          </cell>
          <cell r="AE514" t="str">
            <v>5449000341617</v>
          </cell>
          <cell r="AF514" t="str">
            <v>25.2 x 16.8 x 27.5</v>
          </cell>
          <cell r="AG514">
            <v>6.2489999999999997</v>
          </cell>
          <cell r="AH514">
            <v>6.4649999999999999</v>
          </cell>
          <cell r="AI514">
            <v>0</v>
          </cell>
          <cell r="AJ514">
            <v>28</v>
          </cell>
          <cell r="AK514">
            <v>5</v>
          </cell>
          <cell r="AL514">
            <v>140</v>
          </cell>
          <cell r="AM514">
            <v>1200</v>
          </cell>
          <cell r="AN514">
            <v>1008</v>
          </cell>
          <cell r="AO514">
            <v>1548</v>
          </cell>
          <cell r="AP514">
            <v>874.86</v>
          </cell>
          <cell r="AQ514">
            <v>937.42100000000005</v>
          </cell>
          <cell r="AR514">
            <v>2</v>
          </cell>
          <cell r="AS514">
            <v>0</v>
          </cell>
          <cell r="AT514" t="str">
            <v>CHEP</v>
          </cell>
          <cell r="AU514" t="str">
            <v>5449000734099</v>
          </cell>
          <cell r="AV514" t="str">
            <v>ANT</v>
          </cell>
          <cell r="AW514" t="str">
            <v/>
          </cell>
          <cell r="AX514" t="str">
            <v/>
          </cell>
          <cell r="AY514" t="str">
            <v/>
          </cell>
          <cell r="AZ514" t="str">
            <v/>
          </cell>
          <cell r="BA514" t="str">
            <v/>
          </cell>
          <cell r="BB514" t="str">
            <v/>
          </cell>
          <cell r="BC514" t="str">
            <v/>
          </cell>
          <cell r="BD514" t="str">
            <v/>
          </cell>
          <cell r="BE514" t="str">
            <v>BeLux</v>
          </cell>
          <cell r="BF514" t="str">
            <v/>
          </cell>
          <cell r="BG514" t="str">
            <v>PSS-20791</v>
          </cell>
          <cell r="BH514" t="str">
            <v>22021000</v>
          </cell>
          <cell r="BI514" t="str">
            <v>BE</v>
          </cell>
          <cell r="BJ514" t="str">
            <v/>
          </cell>
          <cell r="BK514" t="str">
            <v>ZD</v>
          </cell>
          <cell r="BL514" t="str">
            <v>56</v>
          </cell>
          <cell r="BM514">
            <v>3.2776666666666662E-2</v>
          </cell>
        </row>
        <row r="515">
          <cell r="A515">
            <v>644550</v>
          </cell>
          <cell r="B515" t="str">
            <v>0698</v>
          </cell>
          <cell r="C515" t="str">
            <v>MINUTE MAID ORANGE NECTAR BRICK 0.20L 5X6</v>
          </cell>
          <cell r="D515" t="str">
            <v>MINUTE MAID ORANGE NECTAR BRICK 0.20L 5X6</v>
          </cell>
          <cell r="E515" t="str">
            <v>Minute Maid</v>
          </cell>
          <cell r="F515" t="str">
            <v>Orange Nectar</v>
          </cell>
          <cell r="G515" t="str">
            <v>BRICKPACK</v>
          </cell>
          <cell r="H515" t="str">
            <v xml:space="preserve"> %</v>
          </cell>
          <cell r="I515" t="str">
            <v>5 x 6 x 0.2L</v>
          </cell>
          <cell r="J515" t="str">
            <v/>
          </cell>
          <cell r="K515">
            <v>30</v>
          </cell>
          <cell r="L515" t="str">
            <v>6% - 3%</v>
          </cell>
          <cell r="M515" t="str">
            <v>9</v>
          </cell>
          <cell r="N515" t="str">
            <v>M</v>
          </cell>
          <cell r="O515" t="str">
            <v>14</v>
          </cell>
          <cell r="P515">
            <v>0.2</v>
          </cell>
          <cell r="Q515" t="str">
            <v>54032613</v>
          </cell>
          <cell r="R515" t="str">
            <v>4.75 x 3.75 x 12</v>
          </cell>
          <cell r="S515">
            <v>0.20799999999999999</v>
          </cell>
          <cell r="T515">
            <v>0.217</v>
          </cell>
          <cell r="U515">
            <v>0</v>
          </cell>
          <cell r="V515" t="str">
            <v>6 x 0.2L</v>
          </cell>
          <cell r="W515" t="str">
            <v>SHRINK</v>
          </cell>
          <cell r="X515" t="str">
            <v>5449000340108</v>
          </cell>
          <cell r="Y515" t="str">
            <v>14.2 x 7.6 x 12</v>
          </cell>
          <cell r="Z515">
            <v>1.2509999999999999</v>
          </cell>
          <cell r="AA515">
            <v>1.3129999999999999</v>
          </cell>
          <cell r="AB515">
            <v>0</v>
          </cell>
          <cell r="AC515" t="str">
            <v>5 x 6 x 0.2L</v>
          </cell>
          <cell r="AD515" t="str">
            <v>TRAY WITHOUT SHRINK</v>
          </cell>
          <cell r="AE515" t="str">
            <v>5449000340092</v>
          </cell>
          <cell r="AF515" t="str">
            <v>39.6 x 15.2 x 12.3</v>
          </cell>
          <cell r="AG515">
            <v>6.2530000000000001</v>
          </cell>
          <cell r="AH515">
            <v>6.6379999999999999</v>
          </cell>
          <cell r="AI515">
            <v>0</v>
          </cell>
          <cell r="AJ515">
            <v>18</v>
          </cell>
          <cell r="AK515">
            <v>8</v>
          </cell>
          <cell r="AL515">
            <v>144</v>
          </cell>
          <cell r="AM515">
            <v>1200</v>
          </cell>
          <cell r="AN515">
            <v>1000</v>
          </cell>
          <cell r="AO515">
            <v>1147</v>
          </cell>
          <cell r="AP515">
            <v>900.43200000000002</v>
          </cell>
          <cell r="AQ515">
            <v>986.24800000000005</v>
          </cell>
          <cell r="AR515">
            <v>1</v>
          </cell>
          <cell r="AS515">
            <v>0</v>
          </cell>
          <cell r="AT515" t="str">
            <v>CHEP</v>
          </cell>
          <cell r="AU515" t="str">
            <v>5449000733610</v>
          </cell>
          <cell r="AV515" t="str">
            <v/>
          </cell>
          <cell r="AW515" t="str">
            <v/>
          </cell>
          <cell r="AX515" t="str">
            <v/>
          </cell>
          <cell r="AY515" t="str">
            <v/>
          </cell>
          <cell r="AZ515" t="str">
            <v/>
          </cell>
          <cell r="BA515" t="str">
            <v/>
          </cell>
          <cell r="BB515" t="str">
            <v/>
          </cell>
          <cell r="BC515" t="str">
            <v>Refresco Bodegraven (RBOD)</v>
          </cell>
          <cell r="BD515" t="str">
            <v/>
          </cell>
          <cell r="BE515" t="str">
            <v>BeLux</v>
          </cell>
          <cell r="BF515" t="str">
            <v/>
          </cell>
          <cell r="BG515" t="str">
            <v>PSS-20972</v>
          </cell>
          <cell r="BH515" t="str">
            <v>22029919</v>
          </cell>
          <cell r="BI515" t="str">
            <v>BE</v>
          </cell>
          <cell r="BJ515" t="str">
            <v/>
          </cell>
          <cell r="BK515" t="str">
            <v>ZD</v>
          </cell>
          <cell r="BL515" t="str">
            <v>56</v>
          </cell>
          <cell r="BM515">
            <v>8.0999999999999996E-3</v>
          </cell>
        </row>
        <row r="516">
          <cell r="A516">
            <v>644551</v>
          </cell>
          <cell r="B516" t="str">
            <v>6361</v>
          </cell>
          <cell r="C516" t="str">
            <v>MONSTER ENERGY JUICE BAD APPLE BLIK 0.50L X24 EURO</v>
          </cell>
          <cell r="D516" t="str">
            <v>MONSTER ENERGY JUICE BAD APPLE BOITE 0.50L X24 EURO</v>
          </cell>
          <cell r="E516" t="str">
            <v xml:space="preserve">Monster </v>
          </cell>
          <cell r="F516" t="str">
            <v>Juice Bad Apple</v>
          </cell>
          <cell r="G516" t="str">
            <v xml:space="preserve">CAN </v>
          </cell>
          <cell r="H516" t="str">
            <v xml:space="preserve"> %</v>
          </cell>
          <cell r="I516" t="str">
            <v>24 x 0.5L</v>
          </cell>
          <cell r="J516" t="str">
            <v/>
          </cell>
          <cell r="K516">
            <v>24</v>
          </cell>
          <cell r="L516" t="str">
            <v>6% - 3%</v>
          </cell>
          <cell r="M516" t="str">
            <v>24</v>
          </cell>
          <cell r="N516" t="str">
            <v>M</v>
          </cell>
          <cell r="O516" t="str">
            <v>0</v>
          </cell>
          <cell r="P516">
            <v>0.5</v>
          </cell>
          <cell r="Q516" t="str">
            <v>5061013945516</v>
          </cell>
          <cell r="R516" t="str">
            <v>6.65 x 6.65 x 16.8</v>
          </cell>
          <cell r="S516">
            <v>0.51800000000000002</v>
          </cell>
          <cell r="T516">
            <v>0.53400000000000003</v>
          </cell>
          <cell r="U516">
            <v>0</v>
          </cell>
          <cell r="V516" t="str">
            <v>1 x 0.5L</v>
          </cell>
          <cell r="W516" t="str">
            <v>CAN</v>
          </cell>
          <cell r="X516" t="str">
            <v>5061013945516</v>
          </cell>
          <cell r="Y516" t="str">
            <v>6.65 x 6.65 x 16.8</v>
          </cell>
          <cell r="Z516">
            <v>0.51800000000000002</v>
          </cell>
          <cell r="AA516">
            <v>0.53400000000000003</v>
          </cell>
          <cell r="AB516">
            <v>0</v>
          </cell>
          <cell r="AC516" t="str">
            <v>24 x 0.5L</v>
          </cell>
          <cell r="AD516" t="str">
            <v>TRAY WITH SHRINK</v>
          </cell>
          <cell r="AE516" t="str">
            <v>5061013945523</v>
          </cell>
          <cell r="AF516" t="str">
            <v>40.4 x 27.1 x 17.1</v>
          </cell>
          <cell r="AG516">
            <v>12.42</v>
          </cell>
          <cell r="AH516">
            <v>12.922000000000001</v>
          </cell>
          <cell r="AI516">
            <v>0</v>
          </cell>
          <cell r="AJ516">
            <v>9</v>
          </cell>
          <cell r="AK516">
            <v>7</v>
          </cell>
          <cell r="AL516">
            <v>63</v>
          </cell>
          <cell r="AM516">
            <v>1200</v>
          </cell>
          <cell r="AN516">
            <v>800</v>
          </cell>
          <cell r="AO516">
            <v>1341</v>
          </cell>
          <cell r="AP516">
            <v>782.46</v>
          </cell>
          <cell r="AQ516">
            <v>839.39200000000005</v>
          </cell>
          <cell r="AR516">
            <v>2</v>
          </cell>
          <cell r="AS516">
            <v>0</v>
          </cell>
          <cell r="AT516" t="str">
            <v>EURO CHEP</v>
          </cell>
          <cell r="AU516" t="str">
            <v>3383260019331</v>
          </cell>
          <cell r="AV516" t="str">
            <v/>
          </cell>
          <cell r="AW516" t="str">
            <v/>
          </cell>
          <cell r="AX516" t="str">
            <v/>
          </cell>
          <cell r="AY516" t="str">
            <v/>
          </cell>
          <cell r="AZ516" t="str">
            <v/>
          </cell>
          <cell r="BA516" t="str">
            <v/>
          </cell>
          <cell r="BB516" t="str">
            <v/>
          </cell>
          <cell r="BC516" t="str">
            <v>Antwerp Repack (ANTW)</v>
          </cell>
          <cell r="BD516" t="str">
            <v/>
          </cell>
          <cell r="BE516" t="str">
            <v>BeLux</v>
          </cell>
          <cell r="BF516" t="str">
            <v/>
          </cell>
          <cell r="BG516" t="str">
            <v>PSS-21786</v>
          </cell>
          <cell r="BH516" t="str">
            <v>22021000</v>
          </cell>
          <cell r="BI516" t="str">
            <v>BE</v>
          </cell>
          <cell r="BJ516" t="str">
            <v/>
          </cell>
          <cell r="BK516" t="str">
            <v>ZD</v>
          </cell>
          <cell r="BL516" t="str">
            <v>56</v>
          </cell>
          <cell r="BM516">
            <v>1.6099999999999996E-2</v>
          </cell>
        </row>
        <row r="517">
          <cell r="A517">
            <v>644552</v>
          </cell>
          <cell r="B517" t="str">
            <v>0842</v>
          </cell>
          <cell r="C517" t="str">
            <v>MINUTE MAID ORANGE NECTAR GLAS 0.20L X24</v>
          </cell>
          <cell r="D517" t="str">
            <v>MINUTE MAID ORANGE NECTAR VERRE 0.20L X24</v>
          </cell>
          <cell r="E517" t="str">
            <v>Minute Maid</v>
          </cell>
          <cell r="F517" t="str">
            <v>Orange Nectar</v>
          </cell>
          <cell r="G517" t="str">
            <v>REF. GLASS</v>
          </cell>
          <cell r="H517" t="str">
            <v xml:space="preserve"> %</v>
          </cell>
          <cell r="I517" t="str">
            <v>24 x 0.2L</v>
          </cell>
          <cell r="J517" t="str">
            <v/>
          </cell>
          <cell r="K517">
            <v>24</v>
          </cell>
          <cell r="L517" t="str">
            <v>6% - 3%</v>
          </cell>
          <cell r="M517" t="str">
            <v>9</v>
          </cell>
          <cell r="N517" t="str">
            <v>M</v>
          </cell>
          <cell r="O517" t="str">
            <v>0</v>
          </cell>
          <cell r="P517">
            <v>0.2</v>
          </cell>
          <cell r="Q517" t="str">
            <v>54033702</v>
          </cell>
          <cell r="R517" t="str">
            <v>5.9 x 5.9 x 19.89</v>
          </cell>
          <cell r="S517">
            <v>0.20799999999999999</v>
          </cell>
          <cell r="T517">
            <v>0.56699999999999995</v>
          </cell>
          <cell r="U517">
            <v>0.1</v>
          </cell>
          <cell r="V517" t="str">
            <v>1 x 0.2L</v>
          </cell>
          <cell r="W517" t="str">
            <v xml:space="preserve">REF. GLASS  </v>
          </cell>
          <cell r="X517" t="str">
            <v>54033702</v>
          </cell>
          <cell r="Y517" t="str">
            <v>5.9 x 5.9 x 19.89</v>
          </cell>
          <cell r="Z517">
            <v>0.20799999999999999</v>
          </cell>
          <cell r="AA517">
            <v>0.56699999999999995</v>
          </cell>
          <cell r="AB517">
            <v>0.1</v>
          </cell>
          <cell r="AC517" t="str">
            <v>24 x 0.2L</v>
          </cell>
          <cell r="AD517" t="str">
            <v>CASE</v>
          </cell>
          <cell r="AE517" t="str">
            <v>5449000341150</v>
          </cell>
          <cell r="AF517" t="str">
            <v>40 x 30 x 23</v>
          </cell>
          <cell r="AG517">
            <v>5.0019999999999998</v>
          </cell>
          <cell r="AH517">
            <v>15.419</v>
          </cell>
          <cell r="AI517">
            <v>5</v>
          </cell>
          <cell r="AJ517">
            <v>10</v>
          </cell>
          <cell r="AK517">
            <v>7</v>
          </cell>
          <cell r="AL517">
            <v>70</v>
          </cell>
          <cell r="AM517">
            <v>1200</v>
          </cell>
          <cell r="AN517">
            <v>1000</v>
          </cell>
          <cell r="AO517">
            <v>1773</v>
          </cell>
          <cell r="AP517">
            <v>350.14</v>
          </cell>
          <cell r="AQ517">
            <v>1109.4280000000001</v>
          </cell>
          <cell r="AR517">
            <v>3</v>
          </cell>
          <cell r="AS517">
            <v>350</v>
          </cell>
          <cell r="AT517" t="str">
            <v>CHEP</v>
          </cell>
          <cell r="AU517" t="str">
            <v>5449000733658</v>
          </cell>
          <cell r="AV517" t="str">
            <v/>
          </cell>
          <cell r="AW517" t="str">
            <v>GHE</v>
          </cell>
          <cell r="AX517" t="str">
            <v/>
          </cell>
          <cell r="AY517" t="str">
            <v/>
          </cell>
          <cell r="AZ517" t="str">
            <v/>
          </cell>
          <cell r="BA517" t="str">
            <v/>
          </cell>
          <cell r="BB517" t="str">
            <v/>
          </cell>
          <cell r="BC517" t="str">
            <v/>
          </cell>
          <cell r="BD517" t="str">
            <v/>
          </cell>
          <cell r="BE517" t="str">
            <v>BeLux</v>
          </cell>
          <cell r="BF517" t="str">
            <v/>
          </cell>
          <cell r="BG517" t="str">
            <v>PSS-13850</v>
          </cell>
          <cell r="BH517" t="str">
            <v>22029919</v>
          </cell>
          <cell r="BI517" t="str">
            <v>BE</v>
          </cell>
          <cell r="BJ517" t="str">
            <v/>
          </cell>
          <cell r="BK517" t="str">
            <v>ZD</v>
          </cell>
          <cell r="BL517" t="str">
            <v>56</v>
          </cell>
          <cell r="BM517" t="str">
            <v/>
          </cell>
        </row>
        <row r="518">
          <cell r="A518">
            <v>644556</v>
          </cell>
          <cell r="B518" t="str">
            <v>0843</v>
          </cell>
          <cell r="C518" t="str">
            <v>MINUTE MAID ORANGE NECTAR PET 0.33L 6X4</v>
          </cell>
          <cell r="D518" t="str">
            <v>MINUTE MAID ORANGE NECTAR PET 0.33L 6X4</v>
          </cell>
          <cell r="E518" t="str">
            <v>Minute Maid</v>
          </cell>
          <cell r="F518" t="str">
            <v>Orange Nectar</v>
          </cell>
          <cell r="G518" t="str">
            <v>PET</v>
          </cell>
          <cell r="H518" t="str">
            <v xml:space="preserve"> %</v>
          </cell>
          <cell r="I518" t="str">
            <v>6 x 4 x 0.33L</v>
          </cell>
          <cell r="J518" t="str">
            <v/>
          </cell>
          <cell r="K518">
            <v>24</v>
          </cell>
          <cell r="L518" t="str">
            <v>6% - 3%</v>
          </cell>
          <cell r="M518" t="str">
            <v>6</v>
          </cell>
          <cell r="N518" t="str">
            <v>M</v>
          </cell>
          <cell r="O518" t="str">
            <v>0</v>
          </cell>
          <cell r="P518">
            <v>0.33</v>
          </cell>
          <cell r="Q518" t="str">
            <v>54032491</v>
          </cell>
          <cell r="R518" t="str">
            <v>5.7 x 5.7 x 18.35</v>
          </cell>
          <cell r="S518">
            <v>0.34399999999999997</v>
          </cell>
          <cell r="T518">
            <v>0.36799999999999999</v>
          </cell>
          <cell r="U518">
            <v>0</v>
          </cell>
          <cell r="V518" t="str">
            <v>4 x 0.33L</v>
          </cell>
          <cell r="W518" t="str">
            <v>SHRINK</v>
          </cell>
          <cell r="X518" t="str">
            <v>5449000341136</v>
          </cell>
          <cell r="Y518" t="str">
            <v>11.5 x 11.5 x 18.4</v>
          </cell>
          <cell r="Z518">
            <v>1.3759999999999999</v>
          </cell>
          <cell r="AA518">
            <v>1.4770000000000001</v>
          </cell>
          <cell r="AB518">
            <v>0</v>
          </cell>
          <cell r="AC518" t="str">
            <v>6 x 4 x 0.33L</v>
          </cell>
          <cell r="AD518" t="str">
            <v>SHRINKWRAPPED</v>
          </cell>
          <cell r="AE518" t="str">
            <v>5449000341143</v>
          </cell>
          <cell r="AF518" t="str">
            <v>34.4 x 23 x 18.4</v>
          </cell>
          <cell r="AG518">
            <v>8.2539999999999996</v>
          </cell>
          <cell r="AH518">
            <v>8.891</v>
          </cell>
          <cell r="AI518">
            <v>0</v>
          </cell>
          <cell r="AJ518">
            <v>15</v>
          </cell>
          <cell r="AK518">
            <v>8</v>
          </cell>
          <cell r="AL518">
            <v>120</v>
          </cell>
          <cell r="AM518">
            <v>1200</v>
          </cell>
          <cell r="AN518">
            <v>1032</v>
          </cell>
          <cell r="AO518">
            <v>1648</v>
          </cell>
          <cell r="AP518">
            <v>990.48</v>
          </cell>
          <cell r="AQ518">
            <v>1100.02</v>
          </cell>
          <cell r="AR518">
            <v>1</v>
          </cell>
          <cell r="AS518">
            <v>0</v>
          </cell>
          <cell r="AT518" t="str">
            <v>CHEP</v>
          </cell>
          <cell r="AU518" t="str">
            <v>5449000733634</v>
          </cell>
          <cell r="AV518" t="str">
            <v/>
          </cell>
          <cell r="AW518" t="str">
            <v/>
          </cell>
          <cell r="AX518" t="str">
            <v>DUN</v>
          </cell>
          <cell r="AY518" t="str">
            <v/>
          </cell>
          <cell r="AZ518" t="str">
            <v/>
          </cell>
          <cell r="BA518" t="str">
            <v/>
          </cell>
          <cell r="BB518" t="str">
            <v/>
          </cell>
          <cell r="BC518" t="str">
            <v>Le Village (VILL)</v>
          </cell>
          <cell r="BD518" t="str">
            <v/>
          </cell>
          <cell r="BE518" t="str">
            <v>BeLux</v>
          </cell>
          <cell r="BF518" t="str">
            <v/>
          </cell>
          <cell r="BG518" t="str">
            <v>PSS-16955</v>
          </cell>
          <cell r="BH518" t="str">
            <v>22029919</v>
          </cell>
          <cell r="BI518" t="str">
            <v>BE</v>
          </cell>
          <cell r="BJ518" t="str">
            <v/>
          </cell>
          <cell r="BK518" t="str">
            <v>ZD</v>
          </cell>
          <cell r="BL518" t="str">
            <v>56</v>
          </cell>
          <cell r="BM518">
            <v>2.172E-2</v>
          </cell>
        </row>
        <row r="519">
          <cell r="A519">
            <v>644557</v>
          </cell>
          <cell r="B519" t="str">
            <v>0844</v>
          </cell>
          <cell r="C519" t="str">
            <v>MINUTE MAID ORANGE NECTAR GTB 1.00L X6 HP</v>
          </cell>
          <cell r="D519" t="str">
            <v>MINUTE MAID ORANGE NECTAR GTB 1.00L X6 HP</v>
          </cell>
          <cell r="E519" t="str">
            <v>Minute Maid</v>
          </cell>
          <cell r="F519" t="str">
            <v>Orange Nectar</v>
          </cell>
          <cell r="G519" t="str">
            <v>GTB</v>
          </cell>
          <cell r="H519" t="str">
            <v xml:space="preserve"> %</v>
          </cell>
          <cell r="I519" t="str">
            <v>64 x 6 x 1L</v>
          </cell>
          <cell r="J519" t="str">
            <v/>
          </cell>
          <cell r="K519">
            <v>384</v>
          </cell>
          <cell r="L519" t="str">
            <v>6% - 3%</v>
          </cell>
          <cell r="M519" t="str">
            <v>9</v>
          </cell>
          <cell r="N519" t="str">
            <v>M</v>
          </cell>
          <cell r="O519" t="str">
            <v>0</v>
          </cell>
          <cell r="P519">
            <v>1</v>
          </cell>
          <cell r="Q519" t="str">
            <v>5449000341112</v>
          </cell>
          <cell r="R519" t="str">
            <v>7 x 6.1 x 25.5</v>
          </cell>
          <cell r="S519">
            <v>1.042</v>
          </cell>
          <cell r="T519">
            <v>1.073</v>
          </cell>
          <cell r="U519">
            <v>0</v>
          </cell>
          <cell r="V519" t="str">
            <v>1 x 1L</v>
          </cell>
          <cell r="W519" t="str">
            <v>GABLE TOP BRICK</v>
          </cell>
          <cell r="X519" t="str">
            <v>5449000341112</v>
          </cell>
          <cell r="Y519" t="str">
            <v>7 x 6.1 x 25.5</v>
          </cell>
          <cell r="Z519">
            <v>1.042</v>
          </cell>
          <cell r="AA519">
            <v>1.073</v>
          </cell>
          <cell r="AB519">
            <v>0</v>
          </cell>
          <cell r="AC519" t="str">
            <v>64 x 6 x 1L</v>
          </cell>
          <cell r="AD519" t="str">
            <v>HALF PALLET</v>
          </cell>
          <cell r="AE519" t="str">
            <v>3383260019317</v>
          </cell>
          <cell r="AF519" t="str">
            <v>80.5 x 61.5 x 120.3</v>
          </cell>
          <cell r="AG519">
            <v>400.19200000000001</v>
          </cell>
          <cell r="AH519">
            <v>431.077</v>
          </cell>
          <cell r="AI519">
            <v>0</v>
          </cell>
          <cell r="AJ519">
            <v>2</v>
          </cell>
          <cell r="AK519">
            <v>1</v>
          </cell>
          <cell r="AL519">
            <v>2</v>
          </cell>
          <cell r="AM519">
            <v>1200</v>
          </cell>
          <cell r="AN519">
            <v>800</v>
          </cell>
          <cell r="AO519">
            <v>1347</v>
          </cell>
          <cell r="AP519">
            <v>800.38400000000001</v>
          </cell>
          <cell r="AQ519">
            <v>887.15300000000002</v>
          </cell>
          <cell r="AR519">
            <v>1</v>
          </cell>
          <cell r="AS519">
            <v>0</v>
          </cell>
          <cell r="AT519" t="str">
            <v>1xECHEP + 2x Dusseldorfer CHEP</v>
          </cell>
          <cell r="AU519" t="str">
            <v>3383260019324</v>
          </cell>
          <cell r="AV519" t="str">
            <v/>
          </cell>
          <cell r="AW519" t="str">
            <v/>
          </cell>
          <cell r="AX519" t="str">
            <v/>
          </cell>
          <cell r="AY519" t="str">
            <v/>
          </cell>
          <cell r="AZ519" t="str">
            <v/>
          </cell>
          <cell r="BA519" t="str">
            <v/>
          </cell>
          <cell r="BB519" t="str">
            <v/>
          </cell>
          <cell r="BC519" t="str">
            <v>Antwerp Repack (ANTW)</v>
          </cell>
          <cell r="BD519" t="str">
            <v/>
          </cell>
          <cell r="BE519" t="str">
            <v>BeLux</v>
          </cell>
          <cell r="BF519" t="str">
            <v/>
          </cell>
          <cell r="BG519" t="str">
            <v>PSS-21134</v>
          </cell>
          <cell r="BH519" t="str">
            <v>22029919</v>
          </cell>
          <cell r="BI519" t="str">
            <v>BE</v>
          </cell>
          <cell r="BJ519" t="str">
            <v/>
          </cell>
          <cell r="BK519" t="str">
            <v>ZD</v>
          </cell>
          <cell r="BL519" t="str">
            <v>56</v>
          </cell>
          <cell r="BM519">
            <v>3.1E-2</v>
          </cell>
        </row>
        <row r="520">
          <cell r="A520">
            <v>644558</v>
          </cell>
          <cell r="B520" t="str">
            <v>0846</v>
          </cell>
          <cell r="C520" t="str">
            <v>MINUTE MAID ORANGE NECTAR GTB 1.00L X6</v>
          </cell>
          <cell r="D520" t="str">
            <v>MINUTE MAID ORANGE NECTAR GTB 1.00L X6</v>
          </cell>
          <cell r="E520" t="str">
            <v>Minute Maid</v>
          </cell>
          <cell r="F520" t="str">
            <v>Orange Nectar</v>
          </cell>
          <cell r="G520" t="str">
            <v>GTB</v>
          </cell>
          <cell r="H520" t="str">
            <v xml:space="preserve"> %</v>
          </cell>
          <cell r="I520" t="str">
            <v>6 x 1L</v>
          </cell>
          <cell r="J520" t="str">
            <v/>
          </cell>
          <cell r="K520">
            <v>6</v>
          </cell>
          <cell r="L520" t="str">
            <v>6% - 3%</v>
          </cell>
          <cell r="M520" t="str">
            <v>9</v>
          </cell>
          <cell r="N520" t="str">
            <v>M</v>
          </cell>
          <cell r="O520" t="str">
            <v>14</v>
          </cell>
          <cell r="P520">
            <v>1</v>
          </cell>
          <cell r="Q520" t="str">
            <v>5449000341112</v>
          </cell>
          <cell r="R520" t="str">
            <v>7 x 6.1 x 25.5</v>
          </cell>
          <cell r="S520">
            <v>1.042</v>
          </cell>
          <cell r="T520">
            <v>1.073</v>
          </cell>
          <cell r="U520">
            <v>0</v>
          </cell>
          <cell r="V520" t="str">
            <v>1 x 1L</v>
          </cell>
          <cell r="W520" t="str">
            <v>GABLE TOP BRICK</v>
          </cell>
          <cell r="X520" t="str">
            <v>5449000341112</v>
          </cell>
          <cell r="Y520" t="str">
            <v>7 x 6.1 x 25.5</v>
          </cell>
          <cell r="Z520">
            <v>1.042</v>
          </cell>
          <cell r="AA520">
            <v>1.073</v>
          </cell>
          <cell r="AB520">
            <v>0</v>
          </cell>
          <cell r="AC520" t="str">
            <v>6 x 1L</v>
          </cell>
          <cell r="AD520" t="str">
            <v>TRAY WITHOUT SHRINK</v>
          </cell>
          <cell r="AE520" t="str">
            <v>5449000341129</v>
          </cell>
          <cell r="AF520" t="str">
            <v>20.5 x 15 x 26</v>
          </cell>
          <cell r="AG520">
            <v>6.2530000000000001</v>
          </cell>
          <cell r="AH520">
            <v>6.524</v>
          </cell>
          <cell r="AI520">
            <v>0</v>
          </cell>
          <cell r="AJ520">
            <v>40</v>
          </cell>
          <cell r="AK520">
            <v>4</v>
          </cell>
          <cell r="AL520">
            <v>160</v>
          </cell>
          <cell r="AM520">
            <v>1200</v>
          </cell>
          <cell r="AN520">
            <v>1000</v>
          </cell>
          <cell r="AO520">
            <v>1203</v>
          </cell>
          <cell r="AP520">
            <v>1000.48</v>
          </cell>
          <cell r="AQ520">
            <v>1074.21</v>
          </cell>
          <cell r="AR520">
            <v>1</v>
          </cell>
          <cell r="AS520">
            <v>0</v>
          </cell>
          <cell r="AT520" t="str">
            <v>CHEP</v>
          </cell>
          <cell r="AU520" t="str">
            <v>5449000733627</v>
          </cell>
          <cell r="AV520" t="str">
            <v/>
          </cell>
          <cell r="AW520" t="str">
            <v/>
          </cell>
          <cell r="AX520" t="str">
            <v/>
          </cell>
          <cell r="AY520" t="str">
            <v/>
          </cell>
          <cell r="AZ520" t="str">
            <v/>
          </cell>
          <cell r="BA520" t="str">
            <v/>
          </cell>
          <cell r="BB520" t="str">
            <v/>
          </cell>
          <cell r="BC520" t="str">
            <v>Refresco Bodegraven (RBOD)</v>
          </cell>
          <cell r="BD520" t="str">
            <v/>
          </cell>
          <cell r="BE520" t="str">
            <v>BeLux</v>
          </cell>
          <cell r="BF520" t="str">
            <v/>
          </cell>
          <cell r="BG520" t="str">
            <v>PSS-21050</v>
          </cell>
          <cell r="BH520" t="str">
            <v>22029919</v>
          </cell>
          <cell r="BI520" t="str">
            <v>BE</v>
          </cell>
          <cell r="BJ520" t="str">
            <v/>
          </cell>
          <cell r="BK520" t="str">
            <v>ZD</v>
          </cell>
          <cell r="BL520" t="str">
            <v>56</v>
          </cell>
          <cell r="BM520">
            <v>3.1E-2</v>
          </cell>
        </row>
        <row r="521">
          <cell r="A521">
            <v>644559</v>
          </cell>
          <cell r="B521" t="str">
            <v>0845</v>
          </cell>
          <cell r="C521" t="str">
            <v>MINUTE MAID ORANGE NECTAR PET 0.33L X24</v>
          </cell>
          <cell r="D521" t="str">
            <v>MINUTE MAID ORANGE NECTAR PET 0.33L X24</v>
          </cell>
          <cell r="E521" t="str">
            <v>Minute Maid</v>
          </cell>
          <cell r="F521" t="str">
            <v>Orange Nectar</v>
          </cell>
          <cell r="G521" t="str">
            <v>PET</v>
          </cell>
          <cell r="H521" t="str">
            <v xml:space="preserve"> %</v>
          </cell>
          <cell r="I521" t="str">
            <v>24 x 0.33L</v>
          </cell>
          <cell r="J521" t="str">
            <v/>
          </cell>
          <cell r="K521">
            <v>24</v>
          </cell>
          <cell r="L521" t="str">
            <v>6% - 3%</v>
          </cell>
          <cell r="M521" t="str">
            <v>6</v>
          </cell>
          <cell r="N521" t="str">
            <v>M</v>
          </cell>
          <cell r="O521" t="str">
            <v>15</v>
          </cell>
          <cell r="P521">
            <v>0.33</v>
          </cell>
          <cell r="Q521" t="str">
            <v>54032491</v>
          </cell>
          <cell r="R521" t="str">
            <v>5.7 x 5.7 x 18.35</v>
          </cell>
          <cell r="S521">
            <v>0.34399999999999997</v>
          </cell>
          <cell r="T521">
            <v>0.36499999999999999</v>
          </cell>
          <cell r="U521">
            <v>0</v>
          </cell>
          <cell r="V521" t="str">
            <v>1 x 0.33L</v>
          </cell>
          <cell r="W521" t="str">
            <v>PET</v>
          </cell>
          <cell r="X521" t="str">
            <v>54032491</v>
          </cell>
          <cell r="Y521" t="str">
            <v>5.7 x 5.7 x 18.35</v>
          </cell>
          <cell r="Z521">
            <v>0.34399999999999997</v>
          </cell>
          <cell r="AA521">
            <v>0.36499999999999999</v>
          </cell>
          <cell r="AB521">
            <v>0</v>
          </cell>
          <cell r="AC521" t="str">
            <v>24 x 0.33L</v>
          </cell>
          <cell r="AD521" t="str">
            <v>SHRINKWRAPPED</v>
          </cell>
          <cell r="AE521" t="str">
            <v>5449000340054</v>
          </cell>
          <cell r="AF521" t="str">
            <v>34.4 x 22.9 x 18.4</v>
          </cell>
          <cell r="AG521">
            <v>8.2539999999999996</v>
          </cell>
          <cell r="AH521">
            <v>8.7959999999999994</v>
          </cell>
          <cell r="AI521">
            <v>0</v>
          </cell>
          <cell r="AJ521">
            <v>15</v>
          </cell>
          <cell r="AK521">
            <v>8</v>
          </cell>
          <cell r="AL521">
            <v>120</v>
          </cell>
          <cell r="AM521">
            <v>1200</v>
          </cell>
          <cell r="AN521">
            <v>1032</v>
          </cell>
          <cell r="AO521">
            <v>1648</v>
          </cell>
          <cell r="AP521">
            <v>990.48</v>
          </cell>
          <cell r="AQ521">
            <v>1088.414</v>
          </cell>
          <cell r="AR521">
            <v>1</v>
          </cell>
          <cell r="AS521">
            <v>0</v>
          </cell>
          <cell r="AT521" t="str">
            <v>CHEP</v>
          </cell>
          <cell r="AU521" t="str">
            <v>5449000733641</v>
          </cell>
          <cell r="AV521" t="str">
            <v/>
          </cell>
          <cell r="AW521" t="str">
            <v/>
          </cell>
          <cell r="AX521" t="str">
            <v>DUN</v>
          </cell>
          <cell r="AY521" t="str">
            <v/>
          </cell>
          <cell r="AZ521" t="str">
            <v/>
          </cell>
          <cell r="BA521" t="str">
            <v/>
          </cell>
          <cell r="BB521" t="str">
            <v/>
          </cell>
          <cell r="BC521" t="str">
            <v>Herrath (HERR)</v>
          </cell>
          <cell r="BD521" t="str">
            <v/>
          </cell>
          <cell r="BE521" t="str">
            <v>BeLux</v>
          </cell>
          <cell r="BF521" t="str">
            <v/>
          </cell>
          <cell r="BG521" t="str">
            <v>PSS-17546</v>
          </cell>
          <cell r="BH521" t="str">
            <v>22029919</v>
          </cell>
          <cell r="BI521" t="str">
            <v>BE</v>
          </cell>
          <cell r="BJ521" t="str">
            <v/>
          </cell>
          <cell r="BK521" t="str">
            <v>ZD</v>
          </cell>
          <cell r="BL521" t="str">
            <v>56</v>
          </cell>
          <cell r="BM521">
            <v>2.172E-2</v>
          </cell>
        </row>
        <row r="522">
          <cell r="A522">
            <v>644563</v>
          </cell>
          <cell r="B522" t="str">
            <v>0872</v>
          </cell>
          <cell r="C522" t="str">
            <v>MONSTER ENERGY JUICE BAD APPLE BLIK 0.50L 6X4</v>
          </cell>
          <cell r="D522" t="str">
            <v>MONSTER ENERGY JUICE BAD APPLE BOITE 0.50L 6X4</v>
          </cell>
          <cell r="E522" t="str">
            <v xml:space="preserve">Monster </v>
          </cell>
          <cell r="F522" t="str">
            <v>Juice Bad Apple</v>
          </cell>
          <cell r="G522" t="str">
            <v xml:space="preserve">CAN </v>
          </cell>
          <cell r="H522" t="str">
            <v xml:space="preserve"> %</v>
          </cell>
          <cell r="I522" t="str">
            <v>6 x 4 x 0.5L</v>
          </cell>
          <cell r="J522" t="str">
            <v/>
          </cell>
          <cell r="K522">
            <v>24</v>
          </cell>
          <cell r="L522" t="str">
            <v>6% - 3%</v>
          </cell>
          <cell r="M522" t="str">
            <v>24</v>
          </cell>
          <cell r="N522" t="str">
            <v>M</v>
          </cell>
          <cell r="O522" t="str">
            <v>0</v>
          </cell>
          <cell r="P522">
            <v>0.5</v>
          </cell>
          <cell r="Q522" t="str">
            <v>5061013945516</v>
          </cell>
          <cell r="R522" t="str">
            <v>6.65 x 6.65 x 16.8</v>
          </cell>
          <cell r="S522">
            <v>0.51800000000000002</v>
          </cell>
          <cell r="T522">
            <v>0.53400000000000003</v>
          </cell>
          <cell r="U522">
            <v>0</v>
          </cell>
          <cell r="V522" t="str">
            <v>4 x 0.5L</v>
          </cell>
          <cell r="W522" t="str">
            <v>SHRINK</v>
          </cell>
          <cell r="X522" t="str">
            <v>5056784910894</v>
          </cell>
          <cell r="Y522" t="str">
            <v>13.3 x 13.3 x 16.83</v>
          </cell>
          <cell r="Z522">
            <v>2.0699999999999998</v>
          </cell>
          <cell r="AA522">
            <v>2.141</v>
          </cell>
          <cell r="AB522">
            <v>0</v>
          </cell>
          <cell r="AC522" t="str">
            <v>6 x 4 x 0.5L</v>
          </cell>
          <cell r="AD522" t="str">
            <v>TRAY WITH SHRINK</v>
          </cell>
          <cell r="AE522" t="str">
            <v>5056784910900</v>
          </cell>
          <cell r="AF522" t="str">
            <v>40.5 x 27.2 x 17.03</v>
          </cell>
          <cell r="AG522">
            <v>12.42</v>
          </cell>
          <cell r="AH522">
            <v>12.952</v>
          </cell>
          <cell r="AI522">
            <v>0</v>
          </cell>
          <cell r="AJ522">
            <v>10</v>
          </cell>
          <cell r="AK522">
            <v>8</v>
          </cell>
          <cell r="AL522">
            <v>80</v>
          </cell>
          <cell r="AM522">
            <v>1217</v>
          </cell>
          <cell r="AN522">
            <v>1000</v>
          </cell>
          <cell r="AO522">
            <v>1529</v>
          </cell>
          <cell r="AP522">
            <v>993.6</v>
          </cell>
          <cell r="AQ522">
            <v>1066.768</v>
          </cell>
          <cell r="AR522">
            <v>3</v>
          </cell>
          <cell r="AS522">
            <v>0</v>
          </cell>
          <cell r="AT522" t="str">
            <v>CHEP</v>
          </cell>
          <cell r="AU522" t="str">
            <v>5056784910917</v>
          </cell>
          <cell r="AV522" t="str">
            <v/>
          </cell>
          <cell r="AW522" t="str">
            <v/>
          </cell>
          <cell r="AX522" t="str">
            <v/>
          </cell>
          <cell r="AY522" t="str">
            <v/>
          </cell>
          <cell r="AZ522" t="str">
            <v/>
          </cell>
          <cell r="BA522" t="str">
            <v/>
          </cell>
          <cell r="BB522" t="str">
            <v/>
          </cell>
          <cell r="BC522" t="str">
            <v>DIS (HANS); Dis (MOND)</v>
          </cell>
          <cell r="BD522" t="str">
            <v/>
          </cell>
          <cell r="BE522" t="str">
            <v>BeLux</v>
          </cell>
          <cell r="BF522" t="str">
            <v/>
          </cell>
          <cell r="BG522" t="str">
            <v>PSS-04877</v>
          </cell>
          <cell r="BH522" t="str">
            <v>22021000</v>
          </cell>
          <cell r="BI522" t="str">
            <v>BE</v>
          </cell>
          <cell r="BJ522" t="str">
            <v/>
          </cell>
          <cell r="BK522" t="str">
            <v>ZD</v>
          </cell>
          <cell r="BL522" t="str">
            <v>56</v>
          </cell>
          <cell r="BM522">
            <v>1.6099999999999996E-2</v>
          </cell>
        </row>
        <row r="523">
          <cell r="A523">
            <v>644569</v>
          </cell>
          <cell r="B523" t="str">
            <v>4670</v>
          </cell>
          <cell r="C523" t="str">
            <v>COCA-COLA BLIK 0.33L X24 PROMOPACK</v>
          </cell>
          <cell r="D523" t="str">
            <v>COCA-COLA BOITE 0.33L X24 PROMOPACK</v>
          </cell>
          <cell r="E523" t="str">
            <v>Coca-Cola</v>
          </cell>
          <cell r="F523" t="str">
            <v/>
          </cell>
          <cell r="G523" t="str">
            <v xml:space="preserve">CAN </v>
          </cell>
          <cell r="H523" t="str">
            <v xml:space="preserve"> %</v>
          </cell>
          <cell r="I523" t="str">
            <v>24 x 0.33L</v>
          </cell>
          <cell r="J523" t="str">
            <v>PROMOPACK</v>
          </cell>
          <cell r="K523">
            <v>24</v>
          </cell>
          <cell r="L523" t="str">
            <v>6% - 3%</v>
          </cell>
          <cell r="M523" t="str">
            <v>12</v>
          </cell>
          <cell r="N523" t="str">
            <v>M</v>
          </cell>
          <cell r="O523" t="str">
            <v>0</v>
          </cell>
          <cell r="P523">
            <v>0.33</v>
          </cell>
          <cell r="Q523" t="str">
            <v>5449000000996</v>
          </cell>
          <cell r="R523" t="str">
            <v>6.65 x 6.65 x 11.55</v>
          </cell>
          <cell r="S523">
            <v>0.34300000000000003</v>
          </cell>
          <cell r="T523">
            <v>0.35499999999999998</v>
          </cell>
          <cell r="U523">
            <v>0</v>
          </cell>
          <cell r="V523" t="str">
            <v>24 x 0.33L</v>
          </cell>
          <cell r="W523" t="str">
            <v>TRAY WITH SHRINK</v>
          </cell>
          <cell r="X523" t="str">
            <v>5000112557107</v>
          </cell>
          <cell r="Y523" t="str">
            <v>40.4 x 27.1 x 11.8</v>
          </cell>
          <cell r="Z523">
            <v>8.2249999999999996</v>
          </cell>
          <cell r="AA523">
            <v>8.5129999999999999</v>
          </cell>
          <cell r="AB523">
            <v>0</v>
          </cell>
          <cell r="AC523" t="str">
            <v>24 x 0.33L</v>
          </cell>
          <cell r="AD523" t="str">
            <v>TRAY WITH SHRINK</v>
          </cell>
          <cell r="AE523" t="str">
            <v>5000112557107</v>
          </cell>
          <cell r="AF523" t="str">
            <v>40.4 x 27.1 x 11.8</v>
          </cell>
          <cell r="AG523">
            <v>8.2249999999999996</v>
          </cell>
          <cell r="AH523">
            <v>8.5129999999999999</v>
          </cell>
          <cell r="AI523">
            <v>0</v>
          </cell>
          <cell r="AJ523">
            <v>10</v>
          </cell>
          <cell r="AK523">
            <v>12</v>
          </cell>
          <cell r="AL523">
            <v>120</v>
          </cell>
          <cell r="AM523">
            <v>1217</v>
          </cell>
          <cell r="AN523">
            <v>1000</v>
          </cell>
          <cell r="AO523">
            <v>1579</v>
          </cell>
          <cell r="AP523">
            <v>987</v>
          </cell>
          <cell r="AQ523">
            <v>1051.8510000000001</v>
          </cell>
          <cell r="AR523">
            <v>3</v>
          </cell>
          <cell r="AS523">
            <v>0</v>
          </cell>
          <cell r="AT523" t="str">
            <v>CHEP</v>
          </cell>
          <cell r="AU523" t="str">
            <v>5000112423327</v>
          </cell>
          <cell r="AV523" t="str">
            <v/>
          </cell>
          <cell r="AW523" t="str">
            <v>GHE</v>
          </cell>
          <cell r="AX523" t="str">
            <v/>
          </cell>
          <cell r="AY523" t="str">
            <v/>
          </cell>
          <cell r="AZ523" t="str">
            <v/>
          </cell>
          <cell r="BA523" t="str">
            <v/>
          </cell>
          <cell r="BB523" t="str">
            <v/>
          </cell>
          <cell r="BC523" t="str">
            <v/>
          </cell>
          <cell r="BD523" t="str">
            <v/>
          </cell>
          <cell r="BE523" t="str">
            <v>BeLux</v>
          </cell>
          <cell r="BF523" t="str">
            <v/>
          </cell>
          <cell r="BG523" t="str">
            <v>PSS-22768</v>
          </cell>
          <cell r="BH523" t="str">
            <v>22021000</v>
          </cell>
          <cell r="BI523" t="str">
            <v>BE</v>
          </cell>
          <cell r="BJ523" t="str">
            <v/>
          </cell>
          <cell r="BK523" t="str">
            <v>ZD</v>
          </cell>
          <cell r="BL523" t="str">
            <v>56</v>
          </cell>
          <cell r="BM523">
            <v>1.2530000000000001E-2</v>
          </cell>
        </row>
        <row r="524">
          <cell r="A524">
            <v>644570</v>
          </cell>
          <cell r="B524" t="str">
            <v>4671</v>
          </cell>
          <cell r="C524" t="str">
            <v>COCA-COLA ZERO BLIK 0.33L X24 PROMOPACK</v>
          </cell>
          <cell r="D524" t="str">
            <v>COCA-COLA ZERO BOITE 0.33L X24 PROMOPACK</v>
          </cell>
          <cell r="E524" t="str">
            <v>Coca-Cola Zero</v>
          </cell>
          <cell r="F524" t="str">
            <v/>
          </cell>
          <cell r="G524" t="str">
            <v xml:space="preserve">CAN </v>
          </cell>
          <cell r="H524" t="str">
            <v xml:space="preserve"> %</v>
          </cell>
          <cell r="I524" t="str">
            <v>24 x 0.33L</v>
          </cell>
          <cell r="J524" t="str">
            <v>PROMOPACK</v>
          </cell>
          <cell r="K524">
            <v>24</v>
          </cell>
          <cell r="L524" t="str">
            <v>6% - 3%</v>
          </cell>
          <cell r="M524" t="str">
            <v>6</v>
          </cell>
          <cell r="N524" t="str">
            <v>M</v>
          </cell>
          <cell r="O524" t="str">
            <v>0</v>
          </cell>
          <cell r="P524">
            <v>0.33</v>
          </cell>
          <cell r="Q524" t="str">
            <v>5449000131805</v>
          </cell>
          <cell r="R524" t="str">
            <v>6.65 x 6.65 x 11.55</v>
          </cell>
          <cell r="S524">
            <v>0.32900000000000001</v>
          </cell>
          <cell r="T524">
            <v>0.34100000000000003</v>
          </cell>
          <cell r="U524">
            <v>0</v>
          </cell>
          <cell r="V524" t="str">
            <v>24 x 0.33L</v>
          </cell>
          <cell r="W524" t="str">
            <v>TRAY WITH SHRINK</v>
          </cell>
          <cell r="X524" t="str">
            <v>5000112557169</v>
          </cell>
          <cell r="Y524" t="str">
            <v>40.4 x 27.1 x 11.8</v>
          </cell>
          <cell r="Z524">
            <v>7.9039999999999999</v>
          </cell>
          <cell r="AA524">
            <v>8.1910000000000007</v>
          </cell>
          <cell r="AB524">
            <v>0</v>
          </cell>
          <cell r="AC524" t="str">
            <v>24 x 0.33L</v>
          </cell>
          <cell r="AD524" t="str">
            <v>TRAY WITH SHRINK</v>
          </cell>
          <cell r="AE524" t="str">
            <v>5000112557169</v>
          </cell>
          <cell r="AF524" t="str">
            <v>40.4 x 27.1 x 11.8</v>
          </cell>
          <cell r="AG524">
            <v>7.9039999999999999</v>
          </cell>
          <cell r="AH524">
            <v>8.1910000000000007</v>
          </cell>
          <cell r="AI524">
            <v>0</v>
          </cell>
          <cell r="AJ524">
            <v>10</v>
          </cell>
          <cell r="AK524">
            <v>12</v>
          </cell>
          <cell r="AL524">
            <v>120</v>
          </cell>
          <cell r="AM524">
            <v>1217</v>
          </cell>
          <cell r="AN524">
            <v>1000</v>
          </cell>
          <cell r="AO524">
            <v>1579</v>
          </cell>
          <cell r="AP524">
            <v>948.48</v>
          </cell>
          <cell r="AQ524">
            <v>1013.265</v>
          </cell>
          <cell r="AR524">
            <v>3</v>
          </cell>
          <cell r="AS524">
            <v>0</v>
          </cell>
          <cell r="AT524" t="str">
            <v>CHEP</v>
          </cell>
          <cell r="AU524" t="str">
            <v>5000112423334</v>
          </cell>
          <cell r="AV524" t="str">
            <v/>
          </cell>
          <cell r="AW524" t="str">
            <v>GHE</v>
          </cell>
          <cell r="AX524" t="str">
            <v/>
          </cell>
          <cell r="AY524" t="str">
            <v/>
          </cell>
          <cell r="AZ524" t="str">
            <v/>
          </cell>
          <cell r="BA524" t="str">
            <v/>
          </cell>
          <cell r="BB524" t="str">
            <v/>
          </cell>
          <cell r="BC524" t="str">
            <v/>
          </cell>
          <cell r="BD524" t="str">
            <v/>
          </cell>
          <cell r="BE524" t="str">
            <v>BeLux</v>
          </cell>
          <cell r="BF524" t="str">
            <v/>
          </cell>
          <cell r="BG524" t="str">
            <v>PSS-22768</v>
          </cell>
          <cell r="BH524" t="str">
            <v>22021000</v>
          </cell>
          <cell r="BI524" t="str">
            <v>BE</v>
          </cell>
          <cell r="BJ524" t="str">
            <v/>
          </cell>
          <cell r="BK524" t="str">
            <v>ZD</v>
          </cell>
          <cell r="BL524" t="str">
            <v>56</v>
          </cell>
          <cell r="BM524">
            <v>1.2530000000000001E-2</v>
          </cell>
        </row>
        <row r="525">
          <cell r="A525">
            <v>644571</v>
          </cell>
          <cell r="B525" t="str">
            <v>4673</v>
          </cell>
          <cell r="C525" t="str">
            <v>FANTA SINAAS BLIK 0.33L X24 PROMOPACK</v>
          </cell>
          <cell r="D525" t="str">
            <v>FANTA ORANGE BOITE 0.33L X24 PROMOPACK</v>
          </cell>
          <cell r="E525" t="str">
            <v>Fanta</v>
          </cell>
          <cell r="F525" t="str">
            <v>Orange</v>
          </cell>
          <cell r="G525" t="str">
            <v xml:space="preserve">CAN </v>
          </cell>
          <cell r="H525" t="str">
            <v xml:space="preserve"> %</v>
          </cell>
          <cell r="I525" t="str">
            <v>24 x 0.33L</v>
          </cell>
          <cell r="J525" t="str">
            <v>PROMOPACK</v>
          </cell>
          <cell r="K525">
            <v>24</v>
          </cell>
          <cell r="L525" t="str">
            <v>6% - 3%</v>
          </cell>
          <cell r="M525" t="str">
            <v>12</v>
          </cell>
          <cell r="N525" t="str">
            <v>M</v>
          </cell>
          <cell r="O525" t="str">
            <v>0</v>
          </cell>
          <cell r="P525">
            <v>0.33</v>
          </cell>
          <cell r="Q525" t="str">
            <v>5449000011527</v>
          </cell>
          <cell r="R525" t="str">
            <v>6.65 x 6.65 x 11.55</v>
          </cell>
          <cell r="S525">
            <v>0.34399999999999997</v>
          </cell>
          <cell r="T525">
            <v>0.35599999999999998</v>
          </cell>
          <cell r="U525">
            <v>0</v>
          </cell>
          <cell r="V525" t="str">
            <v>24 x 0.33L</v>
          </cell>
          <cell r="W525" t="str">
            <v>TRAY WITH SHRINK</v>
          </cell>
          <cell r="X525" t="str">
            <v>5000112557244</v>
          </cell>
          <cell r="Y525" t="str">
            <v>40.4 x 27.1 x 11.8</v>
          </cell>
          <cell r="Z525">
            <v>8.2629999999999999</v>
          </cell>
          <cell r="AA525">
            <v>8.5500000000000007</v>
          </cell>
          <cell r="AB525">
            <v>0</v>
          </cell>
          <cell r="AC525" t="str">
            <v>24 x 0.33L</v>
          </cell>
          <cell r="AD525" t="str">
            <v>TRAY WITH SHRINK</v>
          </cell>
          <cell r="AE525" t="str">
            <v>5000112557244</v>
          </cell>
          <cell r="AF525" t="str">
            <v>40.4 x 27.1 x 11.8</v>
          </cell>
          <cell r="AG525">
            <v>8.2629999999999999</v>
          </cell>
          <cell r="AH525">
            <v>8.5500000000000007</v>
          </cell>
          <cell r="AI525">
            <v>0</v>
          </cell>
          <cell r="AJ525">
            <v>10</v>
          </cell>
          <cell r="AK525">
            <v>12</v>
          </cell>
          <cell r="AL525">
            <v>120</v>
          </cell>
          <cell r="AM525">
            <v>1217</v>
          </cell>
          <cell r="AN525">
            <v>1000</v>
          </cell>
          <cell r="AO525">
            <v>1579</v>
          </cell>
          <cell r="AP525">
            <v>991.56</v>
          </cell>
          <cell r="AQ525">
            <v>1056.337</v>
          </cell>
          <cell r="AR525">
            <v>3</v>
          </cell>
          <cell r="AS525">
            <v>0</v>
          </cell>
          <cell r="AT525" t="str">
            <v>CHEP</v>
          </cell>
          <cell r="AU525" t="str">
            <v>5000112423365</v>
          </cell>
          <cell r="AV525" t="str">
            <v/>
          </cell>
          <cell r="AW525" t="str">
            <v>GHE</v>
          </cell>
          <cell r="AX525" t="str">
            <v/>
          </cell>
          <cell r="AY525" t="str">
            <v/>
          </cell>
          <cell r="AZ525" t="str">
            <v/>
          </cell>
          <cell r="BA525" t="str">
            <v/>
          </cell>
          <cell r="BB525" t="str">
            <v/>
          </cell>
          <cell r="BC525" t="str">
            <v/>
          </cell>
          <cell r="BD525" t="str">
            <v/>
          </cell>
          <cell r="BE525" t="str">
            <v>BeLux</v>
          </cell>
          <cell r="BF525" t="str">
            <v/>
          </cell>
          <cell r="BG525" t="str">
            <v>PSS-22768</v>
          </cell>
          <cell r="BH525" t="str">
            <v>22021000</v>
          </cell>
          <cell r="BI525" t="str">
            <v>BE</v>
          </cell>
          <cell r="BJ525" t="str">
            <v/>
          </cell>
          <cell r="BK525" t="str">
            <v>ZD</v>
          </cell>
          <cell r="BL525" t="str">
            <v>56</v>
          </cell>
          <cell r="BM525">
            <v>1.2500000000000001E-2</v>
          </cell>
        </row>
        <row r="526">
          <cell r="A526">
            <v>644574</v>
          </cell>
          <cell r="B526" t="str">
            <v>2366</v>
          </cell>
          <cell r="C526" t="str">
            <v>COCA-COLA ZERO PET 0.50L X24 ICE COLD</v>
          </cell>
          <cell r="D526" t="str">
            <v>COCA-COLA ZERO PET 0.50L X24 ICE COLD</v>
          </cell>
          <cell r="E526" t="str">
            <v>Coca-Cola Zero</v>
          </cell>
          <cell r="F526" t="str">
            <v/>
          </cell>
          <cell r="G526" t="str">
            <v>PET</v>
          </cell>
          <cell r="H526" t="str">
            <v xml:space="preserve"> %</v>
          </cell>
          <cell r="I526" t="str">
            <v>24 x 0.5L</v>
          </cell>
          <cell r="J526" t="str">
            <v>ICE COLD</v>
          </cell>
          <cell r="K526">
            <v>24</v>
          </cell>
          <cell r="L526" t="str">
            <v>6% - 3%</v>
          </cell>
          <cell r="M526" t="str">
            <v>4</v>
          </cell>
          <cell r="N526" t="str">
            <v>M</v>
          </cell>
          <cell r="O526" t="str">
            <v>0</v>
          </cell>
          <cell r="P526">
            <v>0.5</v>
          </cell>
          <cell r="Q526" t="str">
            <v>5000112626469</v>
          </cell>
          <cell r="R526" t="str">
            <v>6.55 x 6.55 x 23.05</v>
          </cell>
          <cell r="S526">
            <v>0.499</v>
          </cell>
          <cell r="T526">
            <v>0.51900000000000002</v>
          </cell>
          <cell r="U526">
            <v>0</v>
          </cell>
          <cell r="V526" t="str">
            <v>1 x 0.5L</v>
          </cell>
          <cell r="W526" t="str">
            <v>PET</v>
          </cell>
          <cell r="X526" t="str">
            <v>5000112626469</v>
          </cell>
          <cell r="Y526" t="str">
            <v>6.55 x 6.55 x 23.05</v>
          </cell>
          <cell r="Z526">
            <v>0.499</v>
          </cell>
          <cell r="AA526">
            <v>0.51900000000000002</v>
          </cell>
          <cell r="AB526">
            <v>0</v>
          </cell>
          <cell r="AC526" t="str">
            <v>24 x 0.5L</v>
          </cell>
          <cell r="AD526" t="str">
            <v>SHRINKWRAPPED</v>
          </cell>
          <cell r="AE526" t="str">
            <v>5000112687897</v>
          </cell>
          <cell r="AF526" t="str">
            <v>39.3 x 26.2 x 23.05</v>
          </cell>
          <cell r="AG526">
            <v>11.976000000000001</v>
          </cell>
          <cell r="AH526">
            <v>12.494</v>
          </cell>
          <cell r="AI526">
            <v>0</v>
          </cell>
          <cell r="AJ526">
            <v>12</v>
          </cell>
          <cell r="AK526">
            <v>7</v>
          </cell>
          <cell r="AL526">
            <v>84</v>
          </cell>
          <cell r="AM526">
            <v>1200</v>
          </cell>
          <cell r="AN526">
            <v>1048</v>
          </cell>
          <cell r="AO526">
            <v>1776</v>
          </cell>
          <cell r="AP526">
            <v>1005.984</v>
          </cell>
          <cell r="AQ526">
            <v>1080.1199999999999</v>
          </cell>
          <cell r="AR526">
            <v>2</v>
          </cell>
          <cell r="AS526">
            <v>0</v>
          </cell>
          <cell r="AT526" t="str">
            <v>CHEP</v>
          </cell>
          <cell r="AU526" t="str">
            <v>5000112475067</v>
          </cell>
          <cell r="AV526" t="str">
            <v>ANT</v>
          </cell>
          <cell r="AW526" t="str">
            <v/>
          </cell>
          <cell r="AX526" t="str">
            <v/>
          </cell>
          <cell r="AY526" t="str">
            <v>DON</v>
          </cell>
          <cell r="AZ526" t="str">
            <v/>
          </cell>
          <cell r="BA526" t="str">
            <v/>
          </cell>
          <cell r="BB526" t="str">
            <v/>
          </cell>
          <cell r="BC526" t="str">
            <v/>
          </cell>
          <cell r="BD526" t="str">
            <v/>
          </cell>
          <cell r="BE526" t="str">
            <v>BeLux</v>
          </cell>
          <cell r="BF526" t="str">
            <v/>
          </cell>
          <cell r="BG526" t="str">
            <v>PSS-21085</v>
          </cell>
          <cell r="BH526" t="str">
            <v>22021000</v>
          </cell>
          <cell r="BI526" t="str">
            <v>BE</v>
          </cell>
          <cell r="BJ526" t="str">
            <v/>
          </cell>
          <cell r="BK526" t="str">
            <v>ZD</v>
          </cell>
          <cell r="BL526" t="str">
            <v>56</v>
          </cell>
          <cell r="BM526">
            <v>2.2110000000000005E-2</v>
          </cell>
        </row>
        <row r="527">
          <cell r="A527">
            <v>644576</v>
          </cell>
          <cell r="B527" t="str">
            <v>3633</v>
          </cell>
          <cell r="C527" t="str">
            <v>FANTA ZERO FOREST BERRIES PET 0.50L 4X6</v>
          </cell>
          <cell r="D527" t="str">
            <v>FANTA ZERO FOREST BERRIES PET 0.50L 4X6</v>
          </cell>
          <cell r="E527" t="str">
            <v>Fanta</v>
          </cell>
          <cell r="F527" t="str">
            <v>Forest Berries Zero</v>
          </cell>
          <cell r="G527" t="str">
            <v>PET</v>
          </cell>
          <cell r="H527" t="str">
            <v xml:space="preserve"> %</v>
          </cell>
          <cell r="I527" t="str">
            <v>4 x 6 x 0.5L</v>
          </cell>
          <cell r="J527" t="str">
            <v/>
          </cell>
          <cell r="K527">
            <v>24</v>
          </cell>
          <cell r="L527" t="str">
            <v>6% - 3%</v>
          </cell>
          <cell r="M527" t="str">
            <v>4</v>
          </cell>
          <cell r="N527" t="str">
            <v>M</v>
          </cell>
          <cell r="O527" t="str">
            <v>0</v>
          </cell>
          <cell r="P527">
            <v>0.5</v>
          </cell>
          <cell r="Q527" t="str">
            <v>5449000255075</v>
          </cell>
          <cell r="R527" t="str">
            <v>6.55 x 6.55 x 23.05</v>
          </cell>
          <cell r="S527">
            <v>0.5</v>
          </cell>
          <cell r="T527">
            <v>0.52</v>
          </cell>
          <cell r="U527">
            <v>0</v>
          </cell>
          <cell r="V527" t="str">
            <v>6 x 0.5L</v>
          </cell>
          <cell r="W527" t="str">
            <v>SHRINK</v>
          </cell>
          <cell r="X527" t="str">
            <v>5449000341235</v>
          </cell>
          <cell r="Y527" t="str">
            <v>19.65 x 13.1 x 23.05</v>
          </cell>
          <cell r="Z527">
            <v>2.9980000000000002</v>
          </cell>
          <cell r="AA527">
            <v>3.1179999999999999</v>
          </cell>
          <cell r="AB527">
            <v>0</v>
          </cell>
          <cell r="AC527" t="str">
            <v>4 x 6 x 0.5L</v>
          </cell>
          <cell r="AD527" t="str">
            <v>SHRINKWRAP OVER SHRINKWRAP</v>
          </cell>
          <cell r="AE527" t="str">
            <v>5449000341242</v>
          </cell>
          <cell r="AF527" t="str">
            <v>39.3 x 26.2 x 23.05</v>
          </cell>
          <cell r="AG527">
            <v>11.992000000000001</v>
          </cell>
          <cell r="AH527">
            <v>12.49</v>
          </cell>
          <cell r="AI527">
            <v>0</v>
          </cell>
          <cell r="AJ527">
            <v>12</v>
          </cell>
          <cell r="AK527">
            <v>7</v>
          </cell>
          <cell r="AL527">
            <v>84</v>
          </cell>
          <cell r="AM527">
            <v>1200</v>
          </cell>
          <cell r="AN527">
            <v>1048</v>
          </cell>
          <cell r="AO527">
            <v>1776</v>
          </cell>
          <cell r="AP527">
            <v>1007.328</v>
          </cell>
          <cell r="AQ527">
            <v>1079.67</v>
          </cell>
          <cell r="AR527">
            <v>2</v>
          </cell>
          <cell r="AS527">
            <v>0</v>
          </cell>
          <cell r="AT527" t="str">
            <v>CHEP</v>
          </cell>
          <cell r="AU527" t="str">
            <v>5449000733696</v>
          </cell>
          <cell r="AV527" t="str">
            <v>ANT</v>
          </cell>
          <cell r="AW527" t="str">
            <v/>
          </cell>
          <cell r="AX527" t="str">
            <v/>
          </cell>
          <cell r="AY527" t="str">
            <v/>
          </cell>
          <cell r="AZ527" t="str">
            <v/>
          </cell>
          <cell r="BA527" t="str">
            <v/>
          </cell>
          <cell r="BB527" t="str">
            <v/>
          </cell>
          <cell r="BC527" t="str">
            <v/>
          </cell>
          <cell r="BD527" t="str">
            <v/>
          </cell>
          <cell r="BE527" t="str">
            <v>BeLux</v>
          </cell>
          <cell r="BF527" t="str">
            <v/>
          </cell>
          <cell r="BG527" t="str">
            <v>PSS-21091</v>
          </cell>
          <cell r="BH527" t="str">
            <v>22021000</v>
          </cell>
          <cell r="BI527" t="str">
            <v>BE</v>
          </cell>
          <cell r="BJ527" t="str">
            <v/>
          </cell>
          <cell r="BK527" t="str">
            <v>ZD</v>
          </cell>
          <cell r="BL527" t="str">
            <v>56</v>
          </cell>
          <cell r="BM527">
            <v>2.2133000000000003E-2</v>
          </cell>
        </row>
        <row r="528">
          <cell r="A528">
            <v>644577</v>
          </cell>
          <cell r="B528" t="str">
            <v>6335</v>
          </cell>
          <cell r="C528" t="str">
            <v>COCA-COLA PET 0.50L X24 ICE COLD</v>
          </cell>
          <cell r="D528" t="str">
            <v>COCA-COLA PET 0.50L X24 ICE COLD</v>
          </cell>
          <cell r="E528" t="str">
            <v>Coca-Cola</v>
          </cell>
          <cell r="F528" t="str">
            <v/>
          </cell>
          <cell r="G528" t="str">
            <v>PET</v>
          </cell>
          <cell r="H528" t="str">
            <v xml:space="preserve"> %</v>
          </cell>
          <cell r="I528" t="str">
            <v>24 x 0.5L</v>
          </cell>
          <cell r="J528" t="str">
            <v>ICE COLD</v>
          </cell>
          <cell r="K528">
            <v>24</v>
          </cell>
          <cell r="L528" t="str">
            <v>6% - 3%</v>
          </cell>
          <cell r="M528" t="str">
            <v>4</v>
          </cell>
          <cell r="N528" t="str">
            <v>M</v>
          </cell>
          <cell r="O528" t="str">
            <v>0</v>
          </cell>
          <cell r="P528">
            <v>0.5</v>
          </cell>
          <cell r="Q528" t="str">
            <v>5000112642896</v>
          </cell>
          <cell r="R528" t="str">
            <v>6.55 x 6.55 x 23.05</v>
          </cell>
          <cell r="S528">
            <v>0.51900000000000002</v>
          </cell>
          <cell r="T528">
            <v>0.53900000000000003</v>
          </cell>
          <cell r="U528">
            <v>0</v>
          </cell>
          <cell r="V528" t="str">
            <v>1 x 0.5L</v>
          </cell>
          <cell r="W528" t="str">
            <v>PET</v>
          </cell>
          <cell r="X528" t="str">
            <v>5000112642896</v>
          </cell>
          <cell r="Y528" t="str">
            <v>6.55 x 6.55 x 23.05</v>
          </cell>
          <cell r="Z528">
            <v>0.51900000000000002</v>
          </cell>
          <cell r="AA528">
            <v>0.53900000000000003</v>
          </cell>
          <cell r="AB528">
            <v>0</v>
          </cell>
          <cell r="AC528" t="str">
            <v>24 x 0.5L</v>
          </cell>
          <cell r="AD528" t="str">
            <v>SHRINKWRAPPED</v>
          </cell>
          <cell r="AE528" t="str">
            <v>5000112687880</v>
          </cell>
          <cell r="AF528" t="str">
            <v>39.3 x 26.2 x 23.05</v>
          </cell>
          <cell r="AG528">
            <v>12.462999999999999</v>
          </cell>
          <cell r="AH528">
            <v>12.981</v>
          </cell>
          <cell r="AI528">
            <v>0</v>
          </cell>
          <cell r="AJ528">
            <v>12</v>
          </cell>
          <cell r="AK528">
            <v>7</v>
          </cell>
          <cell r="AL528">
            <v>84</v>
          </cell>
          <cell r="AM528">
            <v>1200</v>
          </cell>
          <cell r="AN528">
            <v>1048</v>
          </cell>
          <cell r="AO528">
            <v>1776</v>
          </cell>
          <cell r="AP528">
            <v>1046.8920000000001</v>
          </cell>
          <cell r="AQ528">
            <v>1121.0450000000001</v>
          </cell>
          <cell r="AR528">
            <v>2</v>
          </cell>
          <cell r="AS528">
            <v>0</v>
          </cell>
          <cell r="AT528" t="str">
            <v>CHEP</v>
          </cell>
          <cell r="AU528" t="str">
            <v>5000112475050</v>
          </cell>
          <cell r="AV528" t="str">
            <v>ANT</v>
          </cell>
          <cell r="AW528" t="str">
            <v/>
          </cell>
          <cell r="AX528" t="str">
            <v/>
          </cell>
          <cell r="AY528" t="str">
            <v>DON</v>
          </cell>
          <cell r="AZ528" t="str">
            <v/>
          </cell>
          <cell r="BA528" t="str">
            <v/>
          </cell>
          <cell r="BB528" t="str">
            <v/>
          </cell>
          <cell r="BC528" t="str">
            <v/>
          </cell>
          <cell r="BD528" t="str">
            <v/>
          </cell>
          <cell r="BE528" t="str">
            <v>BeLux</v>
          </cell>
          <cell r="BF528" t="str">
            <v/>
          </cell>
          <cell r="BG528" t="str">
            <v>PSS-21085</v>
          </cell>
          <cell r="BH528" t="str">
            <v>22021000</v>
          </cell>
          <cell r="BI528" t="str">
            <v>BE</v>
          </cell>
          <cell r="BJ528" t="str">
            <v/>
          </cell>
          <cell r="BK528" t="str">
            <v>ZD</v>
          </cell>
          <cell r="BL528" t="str">
            <v>56</v>
          </cell>
          <cell r="BM528">
            <v>2.2110000000000005E-2</v>
          </cell>
        </row>
        <row r="529">
          <cell r="A529">
            <v>644578</v>
          </cell>
          <cell r="B529" t="str">
            <v>3642</v>
          </cell>
          <cell r="C529" t="str">
            <v>COCA-COLA ZERO LEMON PET 1.00L X6</v>
          </cell>
          <cell r="D529" t="str">
            <v>COCA-COLA ZERO LEMON PET 1.00L X6</v>
          </cell>
          <cell r="E529" t="str">
            <v>Coca-Cola Zero</v>
          </cell>
          <cell r="F529" t="str">
            <v>Lemon</v>
          </cell>
          <cell r="G529" t="str">
            <v>PET</v>
          </cell>
          <cell r="H529" t="str">
            <v xml:space="preserve"> %</v>
          </cell>
          <cell r="I529" t="str">
            <v>6 x 1L</v>
          </cell>
          <cell r="J529" t="str">
            <v/>
          </cell>
          <cell r="K529">
            <v>6</v>
          </cell>
          <cell r="L529" t="str">
            <v>6% - 3%</v>
          </cell>
          <cell r="M529" t="str">
            <v>6</v>
          </cell>
          <cell r="N529" t="str">
            <v>M</v>
          </cell>
          <cell r="O529" t="str">
            <v>0</v>
          </cell>
          <cell r="P529">
            <v>1</v>
          </cell>
          <cell r="Q529" t="str">
            <v>5449000227560</v>
          </cell>
          <cell r="R529" t="str">
            <v>8.4 x 8.4 x 27.5</v>
          </cell>
          <cell r="S529">
            <v>0.998</v>
          </cell>
          <cell r="T529">
            <v>1.0309999999999999</v>
          </cell>
          <cell r="U529">
            <v>0</v>
          </cell>
          <cell r="V529" t="str">
            <v>6 x 1L</v>
          </cell>
          <cell r="W529" t="str">
            <v>SHRINK</v>
          </cell>
          <cell r="X529" t="str">
            <v>5449000342133</v>
          </cell>
          <cell r="Y529" t="str">
            <v>25.2 x 16.8 x 27.5</v>
          </cell>
          <cell r="Z529">
            <v>5.9870000000000001</v>
          </cell>
          <cell r="AA529">
            <v>6.2030000000000003</v>
          </cell>
          <cell r="AB529">
            <v>0</v>
          </cell>
          <cell r="AC529" t="str">
            <v>6 x 1L</v>
          </cell>
          <cell r="AD529" t="str">
            <v>SHRINKWRAPPED</v>
          </cell>
          <cell r="AE529" t="str">
            <v>5449000342133</v>
          </cell>
          <cell r="AF529" t="str">
            <v>25.2 x 16.8 x 27.5</v>
          </cell>
          <cell r="AG529">
            <v>5.9870000000000001</v>
          </cell>
          <cell r="AH529">
            <v>6.2030000000000003</v>
          </cell>
          <cell r="AI529">
            <v>0</v>
          </cell>
          <cell r="AJ529">
            <v>28</v>
          </cell>
          <cell r="AK529">
            <v>5</v>
          </cell>
          <cell r="AL529">
            <v>140</v>
          </cell>
          <cell r="AM529">
            <v>1200</v>
          </cell>
          <cell r="AN529">
            <v>1008</v>
          </cell>
          <cell r="AO529">
            <v>1548</v>
          </cell>
          <cell r="AP529">
            <v>838.18</v>
          </cell>
          <cell r="AQ529">
            <v>900.74699999999996</v>
          </cell>
          <cell r="AR529">
            <v>2</v>
          </cell>
          <cell r="AS529">
            <v>0</v>
          </cell>
          <cell r="AT529" t="str">
            <v>CHEP</v>
          </cell>
          <cell r="AU529" t="str">
            <v>5449000734471</v>
          </cell>
          <cell r="AV529" t="str">
            <v>ANT</v>
          </cell>
          <cell r="AW529" t="str">
            <v/>
          </cell>
          <cell r="AX529" t="str">
            <v/>
          </cell>
          <cell r="AY529" t="str">
            <v/>
          </cell>
          <cell r="AZ529" t="str">
            <v/>
          </cell>
          <cell r="BA529" t="str">
            <v/>
          </cell>
          <cell r="BB529" t="str">
            <v/>
          </cell>
          <cell r="BC529" t="str">
            <v/>
          </cell>
          <cell r="BD529" t="str">
            <v/>
          </cell>
          <cell r="BE529" t="str">
            <v>BeLux</v>
          </cell>
          <cell r="BF529" t="str">
            <v/>
          </cell>
          <cell r="BG529" t="str">
            <v>PSS-20791</v>
          </cell>
          <cell r="BH529" t="str">
            <v>22021000</v>
          </cell>
          <cell r="BI529" t="str">
            <v>BE</v>
          </cell>
          <cell r="BJ529" t="str">
            <v/>
          </cell>
          <cell r="BK529" t="str">
            <v>ZD</v>
          </cell>
          <cell r="BL529" t="str">
            <v>56</v>
          </cell>
          <cell r="BM529">
            <v>3.2776666666666662E-2</v>
          </cell>
        </row>
        <row r="530">
          <cell r="A530">
            <v>644579</v>
          </cell>
          <cell r="B530" t="str">
            <v>6336</v>
          </cell>
          <cell r="C530" t="str">
            <v>FANTA SINAAS PET 0.50L X24 ICE COLD</v>
          </cell>
          <cell r="D530" t="str">
            <v>FANTA ORANGE PET 0.50L X24 ICE COLD</v>
          </cell>
          <cell r="E530" t="str">
            <v>Fanta</v>
          </cell>
          <cell r="F530" t="str">
            <v>Orange</v>
          </cell>
          <cell r="G530" t="str">
            <v>PET</v>
          </cell>
          <cell r="H530" t="str">
            <v xml:space="preserve"> %</v>
          </cell>
          <cell r="I530" t="str">
            <v>24 x 0.5L</v>
          </cell>
          <cell r="J530" t="str">
            <v>ICE COLD</v>
          </cell>
          <cell r="K530">
            <v>24</v>
          </cell>
          <cell r="L530" t="str">
            <v>6% - 3%</v>
          </cell>
          <cell r="M530" t="str">
            <v>4</v>
          </cell>
          <cell r="N530" t="str">
            <v>M</v>
          </cell>
          <cell r="O530" t="str">
            <v>0</v>
          </cell>
          <cell r="P530">
            <v>0.5</v>
          </cell>
          <cell r="Q530" t="str">
            <v>5000112570601</v>
          </cell>
          <cell r="R530" t="str">
            <v>6.55 x 6.55 x 23.05</v>
          </cell>
          <cell r="S530">
            <v>0.52200000000000002</v>
          </cell>
          <cell r="T530">
            <v>0.54200000000000004</v>
          </cell>
          <cell r="U530">
            <v>0</v>
          </cell>
          <cell r="V530" t="str">
            <v>1 x 0.5L</v>
          </cell>
          <cell r="W530" t="str">
            <v>PET</v>
          </cell>
          <cell r="X530" t="str">
            <v>5000112570601</v>
          </cell>
          <cell r="Y530" t="str">
            <v>6.55 x 6.55 x 23.05</v>
          </cell>
          <cell r="Z530">
            <v>0.52200000000000002</v>
          </cell>
          <cell r="AA530">
            <v>0.54200000000000004</v>
          </cell>
          <cell r="AB530">
            <v>0</v>
          </cell>
          <cell r="AC530" t="str">
            <v>24 x 0.5L</v>
          </cell>
          <cell r="AD530" t="str">
            <v>SHRINKWRAPPED</v>
          </cell>
          <cell r="AE530" t="str">
            <v>5000112687903</v>
          </cell>
          <cell r="AF530" t="str">
            <v>39.3 x 26.2 x 23.05</v>
          </cell>
          <cell r="AG530">
            <v>12.519</v>
          </cell>
          <cell r="AH530">
            <v>13.038</v>
          </cell>
          <cell r="AI530">
            <v>0</v>
          </cell>
          <cell r="AJ530">
            <v>12</v>
          </cell>
          <cell r="AK530">
            <v>7</v>
          </cell>
          <cell r="AL530">
            <v>84</v>
          </cell>
          <cell r="AM530">
            <v>1200</v>
          </cell>
          <cell r="AN530">
            <v>1048</v>
          </cell>
          <cell r="AO530">
            <v>1776</v>
          </cell>
          <cell r="AP530">
            <v>1051.596</v>
          </cell>
          <cell r="AQ530">
            <v>1125.682</v>
          </cell>
          <cell r="AR530">
            <v>2</v>
          </cell>
          <cell r="AS530">
            <v>0</v>
          </cell>
          <cell r="AT530" t="str">
            <v>CHEP</v>
          </cell>
          <cell r="AU530" t="str">
            <v>5000112475074</v>
          </cell>
          <cell r="AV530" t="str">
            <v>ANT</v>
          </cell>
          <cell r="AW530" t="str">
            <v/>
          </cell>
          <cell r="AX530" t="str">
            <v/>
          </cell>
          <cell r="AY530" t="str">
            <v/>
          </cell>
          <cell r="AZ530" t="str">
            <v/>
          </cell>
          <cell r="BA530" t="str">
            <v/>
          </cell>
          <cell r="BB530" t="str">
            <v/>
          </cell>
          <cell r="BC530" t="str">
            <v/>
          </cell>
          <cell r="BD530" t="str">
            <v/>
          </cell>
          <cell r="BE530" t="str">
            <v>BeLux</v>
          </cell>
          <cell r="BF530" t="str">
            <v/>
          </cell>
          <cell r="BG530" t="str">
            <v>PSS-21093</v>
          </cell>
          <cell r="BH530" t="str">
            <v>22021000</v>
          </cell>
          <cell r="BI530" t="str">
            <v>BE</v>
          </cell>
          <cell r="BJ530" t="str">
            <v/>
          </cell>
          <cell r="BK530" t="str">
            <v>ZD</v>
          </cell>
          <cell r="BL530" t="str">
            <v>56</v>
          </cell>
          <cell r="BM530">
            <v>2.2133000000000003E-2</v>
          </cell>
        </row>
        <row r="531">
          <cell r="A531">
            <v>644580</v>
          </cell>
          <cell r="B531" t="str">
            <v>6337</v>
          </cell>
          <cell r="C531" t="str">
            <v>SPRITE PET 0.50L X24 ICE COLD</v>
          </cell>
          <cell r="D531" t="str">
            <v>SPRITE PET 0.50L X24 ICE COLD</v>
          </cell>
          <cell r="E531" t="str">
            <v>Sprite</v>
          </cell>
          <cell r="F531" t="str">
            <v/>
          </cell>
          <cell r="G531" t="str">
            <v>PET</v>
          </cell>
          <cell r="H531" t="str">
            <v xml:space="preserve"> %</v>
          </cell>
          <cell r="I531" t="str">
            <v>24 x 0.5L</v>
          </cell>
          <cell r="J531" t="str">
            <v>ICE COLD</v>
          </cell>
          <cell r="K531">
            <v>24</v>
          </cell>
          <cell r="L531" t="str">
            <v>6% - 3%</v>
          </cell>
          <cell r="M531" t="str">
            <v>4</v>
          </cell>
          <cell r="N531" t="str">
            <v>M</v>
          </cell>
          <cell r="O531" t="str">
            <v>0</v>
          </cell>
          <cell r="P531">
            <v>0.5</v>
          </cell>
          <cell r="Q531" t="str">
            <v>5000112687910</v>
          </cell>
          <cell r="R531" t="str">
            <v>6.55 x 6.55 x 23.05</v>
          </cell>
          <cell r="S531">
            <v>0.51200000000000001</v>
          </cell>
          <cell r="T531">
            <v>0.53200000000000003</v>
          </cell>
          <cell r="U531">
            <v>0</v>
          </cell>
          <cell r="V531" t="str">
            <v>1 x 0.5L</v>
          </cell>
          <cell r="W531" t="str">
            <v>PET</v>
          </cell>
          <cell r="X531" t="str">
            <v>5000112687910</v>
          </cell>
          <cell r="Y531" t="str">
            <v>6.55 x 6.55 x 23.05</v>
          </cell>
          <cell r="Z531">
            <v>0.51200000000000001</v>
          </cell>
          <cell r="AA531">
            <v>0.53200000000000003</v>
          </cell>
          <cell r="AB531">
            <v>0</v>
          </cell>
          <cell r="AC531" t="str">
            <v>24 x 0.5L</v>
          </cell>
          <cell r="AD531" t="str">
            <v>SHRINKWRAPPED</v>
          </cell>
          <cell r="AE531" t="str">
            <v>5000112687927</v>
          </cell>
          <cell r="AF531" t="str">
            <v>39.3 x 26.2 x 23.05</v>
          </cell>
          <cell r="AG531">
            <v>12.282999999999999</v>
          </cell>
          <cell r="AH531">
            <v>12.801</v>
          </cell>
          <cell r="AI531">
            <v>0</v>
          </cell>
          <cell r="AJ531">
            <v>12</v>
          </cell>
          <cell r="AK531">
            <v>7</v>
          </cell>
          <cell r="AL531">
            <v>84</v>
          </cell>
          <cell r="AM531">
            <v>1200</v>
          </cell>
          <cell r="AN531">
            <v>1048</v>
          </cell>
          <cell r="AO531">
            <v>1776</v>
          </cell>
          <cell r="AP531">
            <v>1031.7719999999999</v>
          </cell>
          <cell r="AQ531">
            <v>1105.8040000000001</v>
          </cell>
          <cell r="AR531">
            <v>2</v>
          </cell>
          <cell r="AS531">
            <v>0</v>
          </cell>
          <cell r="AT531" t="str">
            <v>CHEP</v>
          </cell>
          <cell r="AU531" t="str">
            <v>5000112475081</v>
          </cell>
          <cell r="AV531" t="str">
            <v>ANT</v>
          </cell>
          <cell r="AW531" t="str">
            <v/>
          </cell>
          <cell r="AX531" t="str">
            <v/>
          </cell>
          <cell r="AY531" t="str">
            <v/>
          </cell>
          <cell r="AZ531" t="str">
            <v/>
          </cell>
          <cell r="BA531" t="str">
            <v/>
          </cell>
          <cell r="BB531" t="str">
            <v/>
          </cell>
          <cell r="BC531" t="str">
            <v/>
          </cell>
          <cell r="BD531" t="str">
            <v/>
          </cell>
          <cell r="BE531" t="str">
            <v>BeLux</v>
          </cell>
          <cell r="BF531" t="str">
            <v/>
          </cell>
          <cell r="BG531" t="str">
            <v>PSS-21090</v>
          </cell>
          <cell r="BH531" t="str">
            <v>22021000</v>
          </cell>
          <cell r="BI531" t="str">
            <v>BE</v>
          </cell>
          <cell r="BJ531" t="str">
            <v/>
          </cell>
          <cell r="BK531" t="str">
            <v>ZD</v>
          </cell>
          <cell r="BL531" t="str">
            <v>56</v>
          </cell>
          <cell r="BM531">
            <v>2.2133000000000003E-2</v>
          </cell>
        </row>
        <row r="532">
          <cell r="A532">
            <v>644582</v>
          </cell>
          <cell r="B532" t="str">
            <v>3649</v>
          </cell>
          <cell r="C532" t="str">
            <v>FANTA ZERO ORANGE (27)/FANTA LEMON (27)/ FANTA PINEAPPLE AND GRAPEFRUIT ZERO SUGAR (27) BLIK 0.33L 81X6 SLEEK PPD</v>
          </cell>
          <cell r="D532" t="str">
            <v>FANTA ZERO ORANGE (27)/FANTA LEMON (27)/ FANTA PINEAPPLE AND GRAPEFRUIT ZERO SUGAR (27) BOITE 0.33L 81X6 SLEEK PPD</v>
          </cell>
          <cell r="E532" t="str">
            <v>Fanta</v>
          </cell>
          <cell r="F532" t="str">
            <v>Mix</v>
          </cell>
          <cell r="G532" t="str">
            <v>SLEEKCAN</v>
          </cell>
          <cell r="H532" t="str">
            <v xml:space="preserve"> %</v>
          </cell>
          <cell r="I532" t="str">
            <v>81 x 6 x 0.33L</v>
          </cell>
          <cell r="J532" t="str">
            <v/>
          </cell>
          <cell r="K532">
            <v>486</v>
          </cell>
          <cell r="L532" t="str">
            <v>6% - 3%</v>
          </cell>
          <cell r="M532" t="str">
            <v>6</v>
          </cell>
          <cell r="N532" t="str">
            <v>M</v>
          </cell>
          <cell r="O532" t="str">
            <v>0</v>
          </cell>
          <cell r="P532">
            <v>0.33</v>
          </cell>
          <cell r="Q532" t="str">
            <v>n/a</v>
          </cell>
          <cell r="R532" t="str">
            <v>5.8 x 5.8 x 14.55</v>
          </cell>
          <cell r="S532">
            <v>0.33500000000000002</v>
          </cell>
          <cell r="T532">
            <v>0.34699999999999998</v>
          </cell>
          <cell r="U532">
            <v>0</v>
          </cell>
          <cell r="V532" t="str">
            <v>6 x 0.33L</v>
          </cell>
          <cell r="W532" t="str">
            <v>SHRINK</v>
          </cell>
          <cell r="X532" t="str">
            <v>n/a</v>
          </cell>
          <cell r="Y532" t="str">
            <v>17.55 x 11.7 x 14.55</v>
          </cell>
          <cell r="Z532">
            <v>2.0099999999999998</v>
          </cell>
          <cell r="AA532">
            <v>2.089</v>
          </cell>
          <cell r="AB532">
            <v>0</v>
          </cell>
          <cell r="AC532" t="str">
            <v>81 x 6 x 0.33L</v>
          </cell>
          <cell r="AD532" t="str">
            <v>QUARTER PALLET</v>
          </cell>
          <cell r="AE532" t="str">
            <v>3383260019362</v>
          </cell>
          <cell r="AF532" t="str">
            <v>60 x 40 x 158.5</v>
          </cell>
          <cell r="AG532">
            <v>162.81</v>
          </cell>
          <cell r="AH532">
            <v>171.44900000000001</v>
          </cell>
          <cell r="AI532">
            <v>0</v>
          </cell>
          <cell r="AJ532">
            <v>4</v>
          </cell>
          <cell r="AK532">
            <v>1</v>
          </cell>
          <cell r="AL532">
            <v>4</v>
          </cell>
          <cell r="AM532">
            <v>1200</v>
          </cell>
          <cell r="AN532">
            <v>800</v>
          </cell>
          <cell r="AO532">
            <v>1729</v>
          </cell>
          <cell r="AP532">
            <v>651.24</v>
          </cell>
          <cell r="AQ532">
            <v>711.02099999999996</v>
          </cell>
          <cell r="AR532">
            <v>1</v>
          </cell>
          <cell r="AS532">
            <v>0</v>
          </cell>
          <cell r="AT532" t="str">
            <v>1xECHEP + 4x1/4 CHEP</v>
          </cell>
          <cell r="AU532" t="str">
            <v>3383260019355</v>
          </cell>
          <cell r="AV532" t="str">
            <v/>
          </cell>
          <cell r="AW532" t="str">
            <v/>
          </cell>
          <cell r="AX532" t="str">
            <v/>
          </cell>
          <cell r="AY532" t="str">
            <v/>
          </cell>
          <cell r="AZ532" t="str">
            <v/>
          </cell>
          <cell r="BA532" t="str">
            <v/>
          </cell>
          <cell r="BB532" t="str">
            <v/>
          </cell>
          <cell r="BC532" t="str">
            <v>GANDAE VZW (GANS)</v>
          </cell>
          <cell r="BD532" t="str">
            <v/>
          </cell>
          <cell r="BE532" t="str">
            <v>BeLux</v>
          </cell>
          <cell r="BF532" t="str">
            <v/>
          </cell>
          <cell r="BG532" t="str">
            <v>PSS-21882</v>
          </cell>
          <cell r="BH532" t="str">
            <v>22021000</v>
          </cell>
          <cell r="BI532" t="str">
            <v>BE</v>
          </cell>
          <cell r="BJ532" t="str">
            <v/>
          </cell>
          <cell r="BK532" t="str">
            <v>ZD</v>
          </cell>
          <cell r="BL532" t="str">
            <v>56</v>
          </cell>
          <cell r="BM532" t="str">
            <v/>
          </cell>
        </row>
        <row r="533">
          <cell r="A533">
            <v>644593</v>
          </cell>
          <cell r="B533" t="str">
            <v>3645</v>
          </cell>
          <cell r="C533" t="str">
            <v>FANTA EXOTIC (27)/FANTA CASSIS (27)/ FANTA ZERO LEMON ELDERFLOWER SHOKATA (27) BLIK 0.33L 81X6 SLEEK PPD</v>
          </cell>
          <cell r="D533" t="str">
            <v>FANTA EXOTIC (27)/FANTA CASSIS (27)/ FANTA ZERO LEMON ELDERFLOWER SHOKATA (27) BOITE 0.33L 81X6 SLEEK PPD</v>
          </cell>
          <cell r="E533" t="str">
            <v>Fanta</v>
          </cell>
          <cell r="F533" t="str">
            <v>Mix</v>
          </cell>
          <cell r="G533" t="str">
            <v>SLEEKCAN</v>
          </cell>
          <cell r="H533" t="str">
            <v xml:space="preserve"> %</v>
          </cell>
          <cell r="I533" t="str">
            <v>81 x 6 x 0.33L</v>
          </cell>
          <cell r="J533" t="str">
            <v/>
          </cell>
          <cell r="K533">
            <v>486</v>
          </cell>
          <cell r="L533" t="str">
            <v>6% - 3%</v>
          </cell>
          <cell r="M533" t="str">
            <v>6</v>
          </cell>
          <cell r="N533" t="str">
            <v>M</v>
          </cell>
          <cell r="O533" t="str">
            <v>0</v>
          </cell>
          <cell r="P533">
            <v>0.33</v>
          </cell>
          <cell r="Q533" t="str">
            <v>n/a</v>
          </cell>
          <cell r="R533" t="str">
            <v>5.8 x 5.8 x 14.55</v>
          </cell>
          <cell r="S533">
            <v>0.33700000000000002</v>
          </cell>
          <cell r="T533">
            <v>0.34899999999999998</v>
          </cell>
          <cell r="U533">
            <v>0</v>
          </cell>
          <cell r="V533" t="str">
            <v>6 x 0.33L</v>
          </cell>
          <cell r="W533" t="str">
            <v>SHRINK</v>
          </cell>
          <cell r="X533" t="str">
            <v>n/a</v>
          </cell>
          <cell r="Y533" t="str">
            <v>17.55 x 11.7 x 14.55</v>
          </cell>
          <cell r="Z533">
            <v>2.0219999999999998</v>
          </cell>
          <cell r="AA533">
            <v>2.101</v>
          </cell>
          <cell r="AB533">
            <v>0</v>
          </cell>
          <cell r="AC533" t="str">
            <v>81 x 6 x 0.33L</v>
          </cell>
          <cell r="AD533" t="str">
            <v>QUARTER PALLET</v>
          </cell>
          <cell r="AE533" t="str">
            <v>3383260019379</v>
          </cell>
          <cell r="AF533" t="str">
            <v>60 x 40 x 158.5</v>
          </cell>
          <cell r="AG533">
            <v>163.755</v>
          </cell>
          <cell r="AH533">
            <v>172.39500000000001</v>
          </cell>
          <cell r="AI533">
            <v>0</v>
          </cell>
          <cell r="AJ533">
            <v>4</v>
          </cell>
          <cell r="AK533">
            <v>1</v>
          </cell>
          <cell r="AL533">
            <v>4</v>
          </cell>
          <cell r="AM533">
            <v>1200</v>
          </cell>
          <cell r="AN533">
            <v>800</v>
          </cell>
          <cell r="AO533">
            <v>1729</v>
          </cell>
          <cell r="AP533">
            <v>655.02</v>
          </cell>
          <cell r="AQ533">
            <v>714.80399999999997</v>
          </cell>
          <cell r="AR533">
            <v>1</v>
          </cell>
          <cell r="AS533">
            <v>0</v>
          </cell>
          <cell r="AT533" t="str">
            <v>1xECHEP + 4x1/4 CHEP</v>
          </cell>
          <cell r="AU533" t="str">
            <v>3383260019393</v>
          </cell>
          <cell r="AV533" t="str">
            <v/>
          </cell>
          <cell r="AW533" t="str">
            <v/>
          </cell>
          <cell r="AX533" t="str">
            <v/>
          </cell>
          <cell r="AY533" t="str">
            <v/>
          </cell>
          <cell r="AZ533" t="str">
            <v/>
          </cell>
          <cell r="BA533" t="str">
            <v/>
          </cell>
          <cell r="BB533" t="str">
            <v/>
          </cell>
          <cell r="BC533" t="str">
            <v>GANDAE VZW (GANS)</v>
          </cell>
          <cell r="BD533" t="str">
            <v/>
          </cell>
          <cell r="BE533" t="str">
            <v>BeLux</v>
          </cell>
          <cell r="BF533" t="str">
            <v/>
          </cell>
          <cell r="BG533" t="str">
            <v>PSS-21882</v>
          </cell>
          <cell r="BH533" t="str">
            <v>22021000</v>
          </cell>
          <cell r="BI533" t="str">
            <v>BE</v>
          </cell>
          <cell r="BJ533" t="str">
            <v/>
          </cell>
          <cell r="BK533" t="str">
            <v>ZD</v>
          </cell>
          <cell r="BL533" t="str">
            <v>56</v>
          </cell>
          <cell r="BM533" t="str">
            <v/>
          </cell>
        </row>
        <row r="534">
          <cell r="A534">
            <v>644625</v>
          </cell>
          <cell r="B534" t="str">
            <v>6362</v>
          </cell>
          <cell r="C534" t="str">
            <v>COCA-COLA BLIK 0.33L 4X6 HP DD SLEEK</v>
          </cell>
          <cell r="D534" t="str">
            <v>COCA-COLA BOITE 0.33L 4X6 HP DD SLEEK</v>
          </cell>
          <cell r="E534" t="str">
            <v>Coca-Cola</v>
          </cell>
          <cell r="F534" t="str">
            <v/>
          </cell>
          <cell r="G534" t="str">
            <v>SLEEKCAN</v>
          </cell>
          <cell r="H534" t="str">
            <v xml:space="preserve"> %</v>
          </cell>
          <cell r="I534" t="str">
            <v>45 x 4 x 6 x 0.33L</v>
          </cell>
          <cell r="J534" t="str">
            <v/>
          </cell>
          <cell r="K534">
            <v>1080</v>
          </cell>
          <cell r="L534" t="str">
            <v>6% - 3%</v>
          </cell>
          <cell r="M534" t="str">
            <v>12</v>
          </cell>
          <cell r="N534" t="str">
            <v>M</v>
          </cell>
          <cell r="O534" t="str">
            <v>0</v>
          </cell>
          <cell r="P534">
            <v>0.33</v>
          </cell>
          <cell r="Q534" t="str">
            <v>5000112638769</v>
          </cell>
          <cell r="R534" t="str">
            <v>5.8 x 5.8 x 14.55</v>
          </cell>
          <cell r="S534">
            <v>0.34300000000000003</v>
          </cell>
          <cell r="T534">
            <v>0.35499999999999998</v>
          </cell>
          <cell r="U534">
            <v>0</v>
          </cell>
          <cell r="V534" t="str">
            <v>6 x 0.33L</v>
          </cell>
          <cell r="W534" t="str">
            <v>SHRINK</v>
          </cell>
          <cell r="X534" t="str">
            <v>5449000217189</v>
          </cell>
          <cell r="Y534" t="str">
            <v>17.55 x 11.7 x 14.55</v>
          </cell>
          <cell r="Z534">
            <v>2.056</v>
          </cell>
          <cell r="AA534">
            <v>2.1349999999999998</v>
          </cell>
          <cell r="AB534">
            <v>0</v>
          </cell>
          <cell r="AC534" t="str">
            <v>45 x 4 x 6 x 0.33L</v>
          </cell>
          <cell r="AD534" t="str">
            <v>HALF PALLET</v>
          </cell>
          <cell r="AE534" t="str">
            <v>5449000734570</v>
          </cell>
          <cell r="AF534" t="str">
            <v>80 x 60 x 148.6</v>
          </cell>
          <cell r="AG534">
            <v>370.125</v>
          </cell>
          <cell r="AH534">
            <v>400.41699999999997</v>
          </cell>
          <cell r="AI534">
            <v>0</v>
          </cell>
          <cell r="AJ534">
            <v>2</v>
          </cell>
          <cell r="AK534">
            <v>1</v>
          </cell>
          <cell r="AL534">
            <v>2</v>
          </cell>
          <cell r="AM534">
            <v>1200</v>
          </cell>
          <cell r="AN534">
            <v>800</v>
          </cell>
          <cell r="AO534">
            <v>1630</v>
          </cell>
          <cell r="AP534">
            <v>740.25</v>
          </cell>
          <cell r="AQ534">
            <v>825.83399999999995</v>
          </cell>
          <cell r="AR534">
            <v>1.5</v>
          </cell>
          <cell r="AS534">
            <v>0</v>
          </cell>
          <cell r="AT534" t="str">
            <v>1xECHEP + 2x Dusseldorfer CHEP</v>
          </cell>
          <cell r="AU534" t="str">
            <v>5449000734563</v>
          </cell>
          <cell r="AV534" t="str">
            <v/>
          </cell>
          <cell r="AW534" t="str">
            <v>GHE</v>
          </cell>
          <cell r="AX534" t="str">
            <v/>
          </cell>
          <cell r="AY534" t="str">
            <v/>
          </cell>
          <cell r="AZ534" t="str">
            <v/>
          </cell>
          <cell r="BA534" t="str">
            <v/>
          </cell>
          <cell r="BB534" t="str">
            <v/>
          </cell>
          <cell r="BC534" t="str">
            <v/>
          </cell>
          <cell r="BD534" t="str">
            <v/>
          </cell>
          <cell r="BE534" t="str">
            <v>BeLux</v>
          </cell>
          <cell r="BF534" t="str">
            <v>DF25569BE</v>
          </cell>
          <cell r="BG534" t="str">
            <v>PSS-22782</v>
          </cell>
          <cell r="BH534" t="str">
            <v>22021000</v>
          </cell>
          <cell r="BI534" t="str">
            <v>BE</v>
          </cell>
          <cell r="BJ534" t="str">
            <v/>
          </cell>
          <cell r="BK534" t="str">
            <v>ZD</v>
          </cell>
          <cell r="BL534" t="str">
            <v>56</v>
          </cell>
          <cell r="BM534">
            <v>1.18E-2</v>
          </cell>
        </row>
        <row r="535">
          <cell r="A535">
            <v>644626</v>
          </cell>
          <cell r="B535" t="str">
            <v>6364</v>
          </cell>
          <cell r="C535" t="str">
            <v>COCA-COLA ZERO BLIK 0.33L 4X6 HP DD SLEEK</v>
          </cell>
          <cell r="D535" t="str">
            <v>COCA-COLA ZERO BOITE 0.33L 4X6 HP DD SLEEK</v>
          </cell>
          <cell r="E535" t="str">
            <v>Coca-Cola Zero</v>
          </cell>
          <cell r="F535" t="str">
            <v/>
          </cell>
          <cell r="G535" t="str">
            <v>SLEEKCAN</v>
          </cell>
          <cell r="H535" t="str">
            <v xml:space="preserve"> %</v>
          </cell>
          <cell r="I535" t="str">
            <v>45 x 4 x 6 x 0.33L</v>
          </cell>
          <cell r="J535" t="str">
            <v/>
          </cell>
          <cell r="K535">
            <v>1080</v>
          </cell>
          <cell r="L535" t="str">
            <v>6% - 3%</v>
          </cell>
          <cell r="M535" t="str">
            <v>6</v>
          </cell>
          <cell r="N535" t="str">
            <v>M</v>
          </cell>
          <cell r="O535" t="str">
            <v>0</v>
          </cell>
          <cell r="P535">
            <v>0.33</v>
          </cell>
          <cell r="Q535" t="str">
            <v>5000112638745</v>
          </cell>
          <cell r="R535" t="str">
            <v>5.8 x 5.8 x 14.55</v>
          </cell>
          <cell r="S535">
            <v>0.32900000000000001</v>
          </cell>
          <cell r="T535">
            <v>0.34100000000000003</v>
          </cell>
          <cell r="U535">
            <v>0</v>
          </cell>
          <cell r="V535" t="str">
            <v>6 x 0.33L</v>
          </cell>
          <cell r="W535" t="str">
            <v>SHRINK</v>
          </cell>
          <cell r="X535" t="str">
            <v>5449000217165</v>
          </cell>
          <cell r="Y535" t="str">
            <v>17.55 x 11.7 x 14.55</v>
          </cell>
          <cell r="Z535">
            <v>1.976</v>
          </cell>
          <cell r="AA535">
            <v>2.0550000000000002</v>
          </cell>
          <cell r="AB535">
            <v>0</v>
          </cell>
          <cell r="AC535" t="str">
            <v>45 x 4 x 6 x 0.33L</v>
          </cell>
          <cell r="AD535" t="str">
            <v>HALF PALLET</v>
          </cell>
          <cell r="AE535" t="str">
            <v>5449000734594</v>
          </cell>
          <cell r="AF535" t="str">
            <v>80 x 60 x 148.6</v>
          </cell>
          <cell r="AG535">
            <v>355.68</v>
          </cell>
          <cell r="AH535">
            <v>385.947</v>
          </cell>
          <cell r="AI535">
            <v>0</v>
          </cell>
          <cell r="AJ535">
            <v>2</v>
          </cell>
          <cell r="AK535">
            <v>1</v>
          </cell>
          <cell r="AL535">
            <v>2</v>
          </cell>
          <cell r="AM535">
            <v>1200</v>
          </cell>
          <cell r="AN535">
            <v>800</v>
          </cell>
          <cell r="AO535">
            <v>1630</v>
          </cell>
          <cell r="AP535">
            <v>711.36</v>
          </cell>
          <cell r="AQ535">
            <v>796.89400000000001</v>
          </cell>
          <cell r="AR535">
            <v>1.5</v>
          </cell>
          <cell r="AS535">
            <v>0</v>
          </cell>
          <cell r="AT535" t="str">
            <v>1xECHEP + 2x Dusseldorfer CHEP</v>
          </cell>
          <cell r="AU535" t="str">
            <v>5449000734587</v>
          </cell>
          <cell r="AV535" t="str">
            <v/>
          </cell>
          <cell r="AW535" t="str">
            <v>GHE</v>
          </cell>
          <cell r="AX535" t="str">
            <v/>
          </cell>
          <cell r="AY535" t="str">
            <v/>
          </cell>
          <cell r="AZ535" t="str">
            <v/>
          </cell>
          <cell r="BA535" t="str">
            <v/>
          </cell>
          <cell r="BB535" t="str">
            <v/>
          </cell>
          <cell r="BC535" t="str">
            <v/>
          </cell>
          <cell r="BD535" t="str">
            <v/>
          </cell>
          <cell r="BE535" t="str">
            <v>BeLux</v>
          </cell>
          <cell r="BF535" t="str">
            <v>DF25569BE</v>
          </cell>
          <cell r="BG535" t="str">
            <v>PSS-22782</v>
          </cell>
          <cell r="BH535" t="str">
            <v>22021000</v>
          </cell>
          <cell r="BI535" t="str">
            <v>BE</v>
          </cell>
          <cell r="BJ535" t="str">
            <v/>
          </cell>
          <cell r="BK535" t="str">
            <v>ZD</v>
          </cell>
          <cell r="BL535" t="str">
            <v>56</v>
          </cell>
          <cell r="BM535">
            <v>1.18E-2</v>
          </cell>
        </row>
        <row r="536">
          <cell r="A536">
            <v>644627</v>
          </cell>
          <cell r="B536" t="str">
            <v>6342</v>
          </cell>
          <cell r="C536" t="str">
            <v>COCA-COLA ZERO NO CAFFEINE(27) COCA-COLA ZERO CHERRY (27) COCA-COLA ZERO LEMON(27) BLIK 0.33L 81X6 SLEEK PPD</v>
          </cell>
          <cell r="D536" t="str">
            <v>COCA-COLA ZERO NO CAFFEINE(27) COCA-COLA ZERO CHERRY (27) COCA-COLA ZERO LEMON(27) BOITE 0.33L 81X6 SLEEK PPD</v>
          </cell>
          <cell r="E536" t="str">
            <v>Coca-Cola Zero</v>
          </cell>
          <cell r="F536" t="str">
            <v>Mix</v>
          </cell>
          <cell r="G536" t="str">
            <v>SLEEKCAN</v>
          </cell>
          <cell r="H536" t="str">
            <v xml:space="preserve"> %</v>
          </cell>
          <cell r="I536" t="str">
            <v>81 x 6 x 0.33L</v>
          </cell>
          <cell r="J536" t="str">
            <v/>
          </cell>
          <cell r="K536">
            <v>486</v>
          </cell>
          <cell r="L536" t="str">
            <v>6% - 3%</v>
          </cell>
          <cell r="M536" t="str">
            <v>6</v>
          </cell>
          <cell r="N536" t="str">
            <v>M</v>
          </cell>
          <cell r="O536" t="str">
            <v>0</v>
          </cell>
          <cell r="P536">
            <v>0.33</v>
          </cell>
          <cell r="Q536" t="str">
            <v>n/a</v>
          </cell>
          <cell r="R536" t="str">
            <v>5.8 x 5.8 x 14.55</v>
          </cell>
          <cell r="S536">
            <v>0.32900000000000001</v>
          </cell>
          <cell r="T536">
            <v>0.34100000000000003</v>
          </cell>
          <cell r="U536">
            <v>0</v>
          </cell>
          <cell r="V536" t="str">
            <v>6 x 0.33L</v>
          </cell>
          <cell r="W536" t="str">
            <v>SHRINK</v>
          </cell>
          <cell r="X536" t="str">
            <v>n/a</v>
          </cell>
          <cell r="Y536" t="str">
            <v>17.55 x 11.7 x 14.55</v>
          </cell>
          <cell r="Z536">
            <v>1.976</v>
          </cell>
          <cell r="AA536">
            <v>2.0550000000000002</v>
          </cell>
          <cell r="AB536">
            <v>0</v>
          </cell>
          <cell r="AC536" t="str">
            <v>81 x 6 x 0.33L</v>
          </cell>
          <cell r="AD536" t="str">
            <v>QUARTER PALLET</v>
          </cell>
          <cell r="AE536" t="str">
            <v>3383260019423</v>
          </cell>
          <cell r="AF536" t="str">
            <v>60 x 40 x 158.5</v>
          </cell>
          <cell r="AG536">
            <v>160.048</v>
          </cell>
          <cell r="AH536">
            <v>168.68700000000001</v>
          </cell>
          <cell r="AI536">
            <v>0</v>
          </cell>
          <cell r="AJ536">
            <v>4</v>
          </cell>
          <cell r="AK536">
            <v>1</v>
          </cell>
          <cell r="AL536">
            <v>4</v>
          </cell>
          <cell r="AM536">
            <v>1200</v>
          </cell>
          <cell r="AN536">
            <v>800</v>
          </cell>
          <cell r="AO536">
            <v>1729</v>
          </cell>
          <cell r="AP536">
            <v>640.19200000000001</v>
          </cell>
          <cell r="AQ536">
            <v>699.97199999999998</v>
          </cell>
          <cell r="AR536">
            <v>1</v>
          </cell>
          <cell r="AS536">
            <v>0</v>
          </cell>
          <cell r="AT536" t="str">
            <v>1xECHEP + 4x1/4 CHEP</v>
          </cell>
          <cell r="AU536" t="str">
            <v>3383260019409</v>
          </cell>
          <cell r="AV536" t="str">
            <v/>
          </cell>
          <cell r="AW536" t="str">
            <v/>
          </cell>
          <cell r="AX536" t="str">
            <v/>
          </cell>
          <cell r="AY536" t="str">
            <v/>
          </cell>
          <cell r="AZ536" t="str">
            <v/>
          </cell>
          <cell r="BA536" t="str">
            <v/>
          </cell>
          <cell r="BB536" t="str">
            <v/>
          </cell>
          <cell r="BC536" t="str">
            <v>GANDAE VZW (GANS)</v>
          </cell>
          <cell r="BD536" t="str">
            <v/>
          </cell>
          <cell r="BE536" t="str">
            <v>BeLux</v>
          </cell>
          <cell r="BF536" t="str">
            <v/>
          </cell>
          <cell r="BG536" t="str">
            <v>PSS-21882</v>
          </cell>
          <cell r="BH536" t="str">
            <v>22021000</v>
          </cell>
          <cell r="BI536" t="str">
            <v>BE</v>
          </cell>
          <cell r="BJ536" t="str">
            <v/>
          </cell>
          <cell r="BK536" t="str">
            <v>ZD</v>
          </cell>
          <cell r="BL536" t="str">
            <v>56</v>
          </cell>
          <cell r="BM536" t="str">
            <v/>
          </cell>
        </row>
        <row r="537">
          <cell r="A537">
            <v>644651</v>
          </cell>
          <cell r="B537" t="str">
            <v>6479</v>
          </cell>
          <cell r="C537" t="str">
            <v>COCA-COLA BLIK 0.25L X24</v>
          </cell>
          <cell r="D537" t="str">
            <v>COCA-COLA BOITE 0.25L X24</v>
          </cell>
          <cell r="E537" t="str">
            <v>Coca-Cola</v>
          </cell>
          <cell r="F537" t="str">
            <v/>
          </cell>
          <cell r="G537" t="str">
            <v xml:space="preserve">SLIMCAN </v>
          </cell>
          <cell r="H537" t="str">
            <v xml:space="preserve"> %</v>
          </cell>
          <cell r="I537" t="str">
            <v>24 x 0.25L</v>
          </cell>
          <cell r="J537" t="str">
            <v/>
          </cell>
          <cell r="K537">
            <v>24</v>
          </cell>
          <cell r="L537" t="str">
            <v>6% - 3%</v>
          </cell>
          <cell r="M537" t="str">
            <v>12</v>
          </cell>
          <cell r="N537" t="str">
            <v>M</v>
          </cell>
          <cell r="O537" t="str">
            <v>0</v>
          </cell>
          <cell r="P537">
            <v>0.25</v>
          </cell>
          <cell r="Q537" t="str">
            <v>5449000008046</v>
          </cell>
          <cell r="R537" t="str">
            <v>5.35 x 5.35 x 13.43</v>
          </cell>
          <cell r="S537">
            <v>0.26</v>
          </cell>
          <cell r="T537">
            <v>0.27</v>
          </cell>
          <cell r="U537">
            <v>0</v>
          </cell>
          <cell r="V537" t="str">
            <v>1 x 0.25L</v>
          </cell>
          <cell r="W537" t="str">
            <v>CAN</v>
          </cell>
          <cell r="X537" t="str">
            <v>5449000008046</v>
          </cell>
          <cell r="Y537" t="str">
            <v>5.35 x 5.35 x 13.43</v>
          </cell>
          <cell r="Z537">
            <v>0.26</v>
          </cell>
          <cell r="AA537">
            <v>0.27</v>
          </cell>
          <cell r="AB537">
            <v>0</v>
          </cell>
          <cell r="AC537" t="str">
            <v>24 x 0.25L</v>
          </cell>
          <cell r="AD537" t="str">
            <v>TRAY WITH SHRINK</v>
          </cell>
          <cell r="AE537" t="str">
            <v>5449000226334</v>
          </cell>
          <cell r="AF537" t="str">
            <v>32.6 x 21.9 x 13.7</v>
          </cell>
          <cell r="AG537">
            <v>6.2309999999999999</v>
          </cell>
          <cell r="AH537">
            <v>6.5410000000000004</v>
          </cell>
          <cell r="AI537">
            <v>0</v>
          </cell>
          <cell r="AJ537">
            <v>16</v>
          </cell>
          <cell r="AK537">
            <v>10</v>
          </cell>
          <cell r="AL537">
            <v>160</v>
          </cell>
          <cell r="AM537">
            <v>1200</v>
          </cell>
          <cell r="AN537">
            <v>1000</v>
          </cell>
          <cell r="AO537">
            <v>1531</v>
          </cell>
          <cell r="AP537">
            <v>996.96</v>
          </cell>
          <cell r="AQ537">
            <v>1076.8489999999999</v>
          </cell>
          <cell r="AR537">
            <v>3</v>
          </cell>
          <cell r="AS537">
            <v>0</v>
          </cell>
          <cell r="AT537" t="str">
            <v>CHEP</v>
          </cell>
          <cell r="AU537" t="str">
            <v>5449000734808</v>
          </cell>
          <cell r="AV537" t="str">
            <v/>
          </cell>
          <cell r="AW537" t="str">
            <v>GHE</v>
          </cell>
          <cell r="AX537" t="str">
            <v/>
          </cell>
          <cell r="AY537" t="str">
            <v/>
          </cell>
          <cell r="AZ537" t="str">
            <v/>
          </cell>
          <cell r="BA537" t="str">
            <v/>
          </cell>
          <cell r="BB537" t="str">
            <v/>
          </cell>
          <cell r="BC537" t="str">
            <v>Arop (AROP); Trianval (TRIA); Le Village (VILL)</v>
          </cell>
          <cell r="BD537" t="str">
            <v/>
          </cell>
          <cell r="BE537" t="str">
            <v>BeLux</v>
          </cell>
          <cell r="BF537" t="str">
            <v/>
          </cell>
          <cell r="BG537" t="str">
            <v>PSS-21906</v>
          </cell>
          <cell r="BH537" t="str">
            <v>22021000</v>
          </cell>
          <cell r="BI537" t="str">
            <v>BE</v>
          </cell>
          <cell r="BJ537" t="str">
            <v/>
          </cell>
          <cell r="BK537" t="str">
            <v>ZD</v>
          </cell>
          <cell r="BL537" t="str">
            <v>56</v>
          </cell>
          <cell r="BM537">
            <v>1.04E-2</v>
          </cell>
        </row>
        <row r="538">
          <cell r="A538">
            <v>644659</v>
          </cell>
          <cell r="B538" t="str">
            <v>6421</v>
          </cell>
          <cell r="C538" t="str">
            <v>PIS MINUTE MAID ORANGE NECTAR GTB 1.00L X6</v>
          </cell>
          <cell r="D538" t="str">
            <v>PIS MINUTE MAID ORANGE NECTAR GTB 1.00L X6</v>
          </cell>
          <cell r="E538" t="str">
            <v>Minute Maid</v>
          </cell>
          <cell r="F538" t="str">
            <v>Orange Nectar</v>
          </cell>
          <cell r="G538" t="str">
            <v>GTB</v>
          </cell>
          <cell r="H538" t="str">
            <v xml:space="preserve"> %</v>
          </cell>
          <cell r="I538" t="str">
            <v>6 x 1L</v>
          </cell>
          <cell r="J538" t="str">
            <v/>
          </cell>
          <cell r="K538">
            <v>6</v>
          </cell>
          <cell r="L538" t="str">
            <v>N/A</v>
          </cell>
          <cell r="M538" t="str">
            <v>9</v>
          </cell>
          <cell r="N538" t="str">
            <v>M</v>
          </cell>
          <cell r="O538" t="str">
            <v>15</v>
          </cell>
          <cell r="P538">
            <v>1</v>
          </cell>
          <cell r="Q538" t="str">
            <v>5449000341112</v>
          </cell>
          <cell r="R538" t="str">
            <v>7 x 6.1 x 25.5</v>
          </cell>
          <cell r="S538">
            <v>1.0429999999999999</v>
          </cell>
          <cell r="T538">
            <v>1.0740000000000001</v>
          </cell>
          <cell r="U538">
            <v>0</v>
          </cell>
          <cell r="V538" t="str">
            <v>1 x 1L</v>
          </cell>
          <cell r="W538" t="str">
            <v>GABLE TOP BRICK</v>
          </cell>
          <cell r="X538" t="str">
            <v>5449000341112</v>
          </cell>
          <cell r="Y538" t="str">
            <v>7 x 6.1 x 25.5</v>
          </cell>
          <cell r="Z538">
            <v>1.0429999999999999</v>
          </cell>
          <cell r="AA538">
            <v>1.0740000000000001</v>
          </cell>
          <cell r="AB538">
            <v>0</v>
          </cell>
          <cell r="AC538" t="str">
            <v>6 x 1L</v>
          </cell>
          <cell r="AD538" t="str">
            <v>TRAY WITHOUT SHRINK</v>
          </cell>
          <cell r="AE538" t="str">
            <v>5449000341129</v>
          </cell>
          <cell r="AF538" t="str">
            <v>20.5 x 15 x 26</v>
          </cell>
          <cell r="AG538">
            <v>6.2560000000000002</v>
          </cell>
          <cell r="AH538">
            <v>6.5259999999999998</v>
          </cell>
          <cell r="AI538">
            <v>0</v>
          </cell>
          <cell r="AJ538">
            <v>40</v>
          </cell>
          <cell r="AK538">
            <v>4</v>
          </cell>
          <cell r="AL538">
            <v>160</v>
          </cell>
          <cell r="AM538">
            <v>1200</v>
          </cell>
          <cell r="AN538">
            <v>1000</v>
          </cell>
          <cell r="AO538">
            <v>1203</v>
          </cell>
          <cell r="AP538">
            <v>1000.96</v>
          </cell>
          <cell r="AQ538">
            <v>1074.623</v>
          </cell>
          <cell r="AR538">
            <v>1</v>
          </cell>
          <cell r="AS538">
            <v>0</v>
          </cell>
          <cell r="AT538" t="str">
            <v>CHEP</v>
          </cell>
          <cell r="AU538" t="str">
            <v>3383260019447</v>
          </cell>
          <cell r="AV538" t="str">
            <v/>
          </cell>
          <cell r="AW538" t="str">
            <v/>
          </cell>
          <cell r="AX538" t="str">
            <v/>
          </cell>
          <cell r="AY538" t="str">
            <v/>
          </cell>
          <cell r="AZ538" t="str">
            <v/>
          </cell>
          <cell r="BA538" t="str">
            <v/>
          </cell>
          <cell r="BB538" t="str">
            <v/>
          </cell>
          <cell r="BC538" t="str">
            <v>Refresco Bodegraven (RBOD)</v>
          </cell>
          <cell r="BD538" t="str">
            <v/>
          </cell>
          <cell r="BE538" t="str">
            <v>Iceland</v>
          </cell>
          <cell r="BF538" t="str">
            <v/>
          </cell>
          <cell r="BG538" t="str">
            <v>PSS-21050</v>
          </cell>
          <cell r="BH538" t="str">
            <v>22029919</v>
          </cell>
          <cell r="BI538" t="str">
            <v>BE</v>
          </cell>
          <cell r="BJ538" t="str">
            <v/>
          </cell>
          <cell r="BK538" t="str">
            <v>ZD</v>
          </cell>
          <cell r="BL538" t="str">
            <v>56</v>
          </cell>
          <cell r="BM538">
            <v>3.1E-2</v>
          </cell>
        </row>
        <row r="539">
          <cell r="A539">
            <v>644660</v>
          </cell>
          <cell r="B539" t="str">
            <v>6420</v>
          </cell>
          <cell r="C539" t="str">
            <v>PIS MINUTE MAID ORANGE NECTAR BRICK 0.20L 5X6</v>
          </cell>
          <cell r="D539" t="str">
            <v>PIS MINUTE MAID ORANGE NECTAR BRICK 0.20L 5X6</v>
          </cell>
          <cell r="E539" t="str">
            <v>Minute Maid</v>
          </cell>
          <cell r="F539" t="str">
            <v>Orange Nectar</v>
          </cell>
          <cell r="G539" t="str">
            <v>BRICKPACK</v>
          </cell>
          <cell r="H539" t="str">
            <v xml:space="preserve"> %</v>
          </cell>
          <cell r="I539" t="str">
            <v>5 x 6 x 0.2L</v>
          </cell>
          <cell r="J539" t="str">
            <v/>
          </cell>
          <cell r="K539">
            <v>30</v>
          </cell>
          <cell r="L539" t="str">
            <v>N/A</v>
          </cell>
          <cell r="M539" t="str">
            <v>9</v>
          </cell>
          <cell r="N539" t="str">
            <v>M</v>
          </cell>
          <cell r="O539" t="str">
            <v>0</v>
          </cell>
          <cell r="P539">
            <v>0.2</v>
          </cell>
          <cell r="Q539" t="str">
            <v>54032613</v>
          </cell>
          <cell r="R539" t="str">
            <v>4.75 x 3.75 x 12</v>
          </cell>
          <cell r="S539">
            <v>0.20799999999999999</v>
          </cell>
          <cell r="T539">
            <v>0.217</v>
          </cell>
          <cell r="U539">
            <v>0</v>
          </cell>
          <cell r="V539" t="str">
            <v>6 x 0.2L</v>
          </cell>
          <cell r="W539" t="str">
            <v>SHRINK</v>
          </cell>
          <cell r="X539" t="str">
            <v>5449000340108</v>
          </cell>
          <cell r="Y539" t="str">
            <v>14.2 x 7.6 x 12</v>
          </cell>
          <cell r="Z539">
            <v>1.2509999999999999</v>
          </cell>
          <cell r="AA539">
            <v>1.3129999999999999</v>
          </cell>
          <cell r="AB539">
            <v>0</v>
          </cell>
          <cell r="AC539" t="str">
            <v>5 x 6 x 0.2L</v>
          </cell>
          <cell r="AD539" t="str">
            <v>TRAY WITHOUT SHRINK</v>
          </cell>
          <cell r="AE539" t="str">
            <v>5449000340092</v>
          </cell>
          <cell r="AF539" t="str">
            <v>39.6 x 15.2 x 12.3</v>
          </cell>
          <cell r="AG539">
            <v>6.2530000000000001</v>
          </cell>
          <cell r="AH539">
            <v>6.6379999999999999</v>
          </cell>
          <cell r="AI539">
            <v>0</v>
          </cell>
          <cell r="AJ539">
            <v>18</v>
          </cell>
          <cell r="AK539">
            <v>8</v>
          </cell>
          <cell r="AL539">
            <v>144</v>
          </cell>
          <cell r="AM539">
            <v>1200</v>
          </cell>
          <cell r="AN539">
            <v>1000</v>
          </cell>
          <cell r="AO539">
            <v>1147</v>
          </cell>
          <cell r="AP539">
            <v>900.43200000000002</v>
          </cell>
          <cell r="AQ539">
            <v>986.24800000000005</v>
          </cell>
          <cell r="AR539">
            <v>1</v>
          </cell>
          <cell r="AS539">
            <v>0</v>
          </cell>
          <cell r="AT539" t="str">
            <v>CHEP</v>
          </cell>
          <cell r="AU539" t="str">
            <v>3383260019430</v>
          </cell>
          <cell r="AV539" t="str">
            <v/>
          </cell>
          <cell r="AW539" t="str">
            <v/>
          </cell>
          <cell r="AX539" t="str">
            <v/>
          </cell>
          <cell r="AY539" t="str">
            <v/>
          </cell>
          <cell r="AZ539" t="str">
            <v/>
          </cell>
          <cell r="BA539" t="str">
            <v/>
          </cell>
          <cell r="BB539" t="str">
            <v/>
          </cell>
          <cell r="BC539" t="str">
            <v>Trianval (TRIA)</v>
          </cell>
          <cell r="BD539" t="str">
            <v/>
          </cell>
          <cell r="BE539" t="str">
            <v>Iceland</v>
          </cell>
          <cell r="BF539" t="str">
            <v/>
          </cell>
          <cell r="BG539" t="str">
            <v>PSS-20972</v>
          </cell>
          <cell r="BH539" t="str">
            <v>22029919</v>
          </cell>
          <cell r="BI539" t="str">
            <v>NL</v>
          </cell>
          <cell r="BJ539" t="str">
            <v/>
          </cell>
          <cell r="BK539" t="str">
            <v>ZD</v>
          </cell>
          <cell r="BL539" t="str">
            <v>56</v>
          </cell>
          <cell r="BM539">
            <v>8.0999999999999996E-3</v>
          </cell>
        </row>
        <row r="540">
          <cell r="A540">
            <v>644666</v>
          </cell>
          <cell r="B540" t="str">
            <v>6422</v>
          </cell>
          <cell r="C540" t="str">
            <v>ROSPORT POM'S RHUBARB PET 0.50L X6</v>
          </cell>
          <cell r="D540" t="str">
            <v>ROSPORT POM'S RHUBARB PET 0.50L X6</v>
          </cell>
          <cell r="E540" t="str">
            <v>Rosport</v>
          </cell>
          <cell r="F540" t="str">
            <v>POM'S Rhubarb</v>
          </cell>
          <cell r="G540" t="str">
            <v>PET</v>
          </cell>
          <cell r="H540" t="str">
            <v xml:space="preserve"> %</v>
          </cell>
          <cell r="I540" t="str">
            <v>6 x 0.5L</v>
          </cell>
          <cell r="J540" t="str">
            <v/>
          </cell>
          <cell r="K540">
            <v>6</v>
          </cell>
          <cell r="L540" t="str">
            <v>6% - 3%</v>
          </cell>
          <cell r="M540" t="str">
            <v>9</v>
          </cell>
          <cell r="N540" t="str">
            <v>M*</v>
          </cell>
          <cell r="O540" t="str">
            <v>0</v>
          </cell>
          <cell r="P540">
            <v>0.5</v>
          </cell>
          <cell r="Q540" t="str">
            <v>5450038160651</v>
          </cell>
          <cell r="R540" t="str">
            <v>6.55 x 6.55 x 21.9</v>
          </cell>
          <cell r="S540">
            <v>0.5</v>
          </cell>
          <cell r="T540">
            <v>0.55100000000000005</v>
          </cell>
          <cell r="U540">
            <v>0</v>
          </cell>
          <cell r="V540" t="str">
            <v>6 x 0.5L</v>
          </cell>
          <cell r="W540" t="str">
            <v>SHRINK</v>
          </cell>
          <cell r="X540" t="str">
            <v>5450038260658</v>
          </cell>
          <cell r="Y540" t="str">
            <v>19.65 x 13.1 x 21.9</v>
          </cell>
          <cell r="Z540">
            <v>3</v>
          </cell>
          <cell r="AA540">
            <v>3.31</v>
          </cell>
          <cell r="AB540">
            <v>0</v>
          </cell>
          <cell r="AC540" t="str">
            <v>6 x 0.5L</v>
          </cell>
          <cell r="AD540" t="str">
            <v>SHRINKWRAPPED</v>
          </cell>
          <cell r="AE540" t="str">
            <v>5450038260658</v>
          </cell>
          <cell r="AF540" t="str">
            <v>19.65 x 13.1 x 21.9</v>
          </cell>
          <cell r="AG540">
            <v>3</v>
          </cell>
          <cell r="AH540">
            <v>3.31</v>
          </cell>
          <cell r="AI540">
            <v>0</v>
          </cell>
          <cell r="AJ540">
            <v>36</v>
          </cell>
          <cell r="AK540">
            <v>6</v>
          </cell>
          <cell r="AL540">
            <v>216</v>
          </cell>
          <cell r="AM540">
            <v>1200</v>
          </cell>
          <cell r="AN540">
            <v>800</v>
          </cell>
          <cell r="AO540">
            <v>1458</v>
          </cell>
          <cell r="AP540">
            <v>648</v>
          </cell>
          <cell r="AQ540">
            <v>740.46199999999999</v>
          </cell>
          <cell r="AR540">
            <v>2</v>
          </cell>
          <cell r="AS540">
            <v>0</v>
          </cell>
          <cell r="AT540" t="str">
            <v>EURO CHEP</v>
          </cell>
          <cell r="AU540" t="str">
            <v>5450038167650</v>
          </cell>
          <cell r="AV540" t="str">
            <v/>
          </cell>
          <cell r="AW540" t="str">
            <v/>
          </cell>
          <cell r="AX540" t="str">
            <v/>
          </cell>
          <cell r="AY540" t="str">
            <v/>
          </cell>
          <cell r="AZ540" t="str">
            <v/>
          </cell>
          <cell r="BA540" t="str">
            <v/>
          </cell>
          <cell r="BB540" t="str">
            <v/>
          </cell>
          <cell r="BC540" t="str">
            <v>Rosport (ROSP)</v>
          </cell>
          <cell r="BD540" t="str">
            <v/>
          </cell>
          <cell r="BE540" t="str">
            <v>Luxembourg</v>
          </cell>
          <cell r="BF540" t="str">
            <v>DF25020BE</v>
          </cell>
          <cell r="BG540" t="str">
            <v>PSS-07185</v>
          </cell>
          <cell r="BH540" t="str">
            <v>22011019</v>
          </cell>
          <cell r="BI540" t="str">
            <v>BE</v>
          </cell>
          <cell r="BJ540" t="str">
            <v/>
          </cell>
          <cell r="BK540" t="str">
            <v>ZD</v>
          </cell>
          <cell r="BL540" t="str">
            <v>56</v>
          </cell>
          <cell r="BM540">
            <v>2.1115500000000002E-2</v>
          </cell>
        </row>
        <row r="541">
          <cell r="A541">
            <v>644671</v>
          </cell>
          <cell r="B541" t="str">
            <v>6428</v>
          </cell>
          <cell r="C541" t="str">
            <v>MONSTER ENERGY VALENTINO ROSSI ZERO SUGAR BLIK 0.50L X24</v>
          </cell>
          <cell r="D541" t="str">
            <v>MONSTER ENERGY VALENTINO ROSSI ZERO SUGAR BOITE 0.50L X24</v>
          </cell>
          <cell r="E541" t="str">
            <v>Monster</v>
          </cell>
          <cell r="F541" t="str">
            <v>Energy Valentino Rossi Zero Sugar</v>
          </cell>
          <cell r="G541" t="str">
            <v xml:space="preserve">CAN </v>
          </cell>
          <cell r="H541" t="str">
            <v xml:space="preserve"> %</v>
          </cell>
          <cell r="I541" t="str">
            <v>24 x 0.5L</v>
          </cell>
          <cell r="J541" t="str">
            <v/>
          </cell>
          <cell r="K541">
            <v>24</v>
          </cell>
          <cell r="L541" t="str">
            <v>6% - 3%</v>
          </cell>
          <cell r="M541" t="str">
            <v>24</v>
          </cell>
          <cell r="N541" t="str">
            <v>M</v>
          </cell>
          <cell r="O541" t="str">
            <v>0</v>
          </cell>
          <cell r="P541">
            <v>0.5</v>
          </cell>
          <cell r="Q541" t="str">
            <v>5056784909034</v>
          </cell>
          <cell r="R541" t="str">
            <v>6.65 x 6.65 x 16.8</v>
          </cell>
          <cell r="S541">
            <v>0.502</v>
          </cell>
          <cell r="T541">
            <v>0.51800000000000002</v>
          </cell>
          <cell r="U541">
            <v>0</v>
          </cell>
          <cell r="V541" t="str">
            <v>1 x 0.5L</v>
          </cell>
          <cell r="W541" t="str">
            <v>CAN</v>
          </cell>
          <cell r="X541" t="str">
            <v>5056784909034</v>
          </cell>
          <cell r="Y541" t="str">
            <v>6.65 x 6.65 x 16.8</v>
          </cell>
          <cell r="Z541">
            <v>0.502</v>
          </cell>
          <cell r="AA541">
            <v>0.51800000000000002</v>
          </cell>
          <cell r="AB541">
            <v>0</v>
          </cell>
          <cell r="AC541" t="str">
            <v>24 x 0.5L</v>
          </cell>
          <cell r="AD541" t="str">
            <v>TRAY WITH SHRINK</v>
          </cell>
          <cell r="AE541" t="str">
            <v>5056784909041</v>
          </cell>
          <cell r="AF541" t="str">
            <v>40.5 x 27.2 x 17.1</v>
          </cell>
          <cell r="AG541">
            <v>12.057</v>
          </cell>
          <cell r="AH541">
            <v>12.55</v>
          </cell>
          <cell r="AI541">
            <v>0</v>
          </cell>
          <cell r="AJ541">
            <v>10</v>
          </cell>
          <cell r="AK541">
            <v>8</v>
          </cell>
          <cell r="AL541">
            <v>80</v>
          </cell>
          <cell r="AM541">
            <v>1217</v>
          </cell>
          <cell r="AN541">
            <v>1000</v>
          </cell>
          <cell r="AO541">
            <v>1529</v>
          </cell>
          <cell r="AP541">
            <v>964.56</v>
          </cell>
          <cell r="AQ541">
            <v>1034.6679999999999</v>
          </cell>
          <cell r="AR541">
            <v>3</v>
          </cell>
          <cell r="AS541">
            <v>0</v>
          </cell>
          <cell r="AT541" t="str">
            <v>CHEP</v>
          </cell>
          <cell r="AU541" t="str">
            <v>5056784909058</v>
          </cell>
          <cell r="AV541" t="str">
            <v/>
          </cell>
          <cell r="AW541" t="str">
            <v/>
          </cell>
          <cell r="AX541" t="str">
            <v/>
          </cell>
          <cell r="AY541" t="str">
            <v/>
          </cell>
          <cell r="AZ541" t="str">
            <v/>
          </cell>
          <cell r="BA541" t="str">
            <v/>
          </cell>
          <cell r="BB541" t="str">
            <v/>
          </cell>
          <cell r="BC541" t="str">
            <v>DIS (HANS); Dis (MOND)</v>
          </cell>
          <cell r="BD541" t="str">
            <v/>
          </cell>
          <cell r="BE541" t="str">
            <v>BeLux</v>
          </cell>
          <cell r="BF541" t="str">
            <v/>
          </cell>
          <cell r="BG541" t="str">
            <v>PSS-03613</v>
          </cell>
          <cell r="BH541" t="str">
            <v>22021000</v>
          </cell>
          <cell r="BI541" t="str">
            <v>BE</v>
          </cell>
          <cell r="BJ541" t="str">
            <v/>
          </cell>
          <cell r="BK541" t="str">
            <v>ZD</v>
          </cell>
          <cell r="BL541" t="str">
            <v>56</v>
          </cell>
          <cell r="BM541">
            <v>1.6099999999999996E-2</v>
          </cell>
        </row>
        <row r="542">
          <cell r="A542">
            <v>644678</v>
          </cell>
          <cell r="B542" t="str">
            <v>3634</v>
          </cell>
          <cell r="C542" t="str">
            <v>FANTA ZERO FOREST BERRIES BLIK 0.33L 4X6 SLEEK</v>
          </cell>
          <cell r="D542" t="str">
            <v>FANTA ZERO FOREST BERRIES BOITE 0.33L 4X6 SLEEK</v>
          </cell>
          <cell r="E542" t="str">
            <v>Fanta</v>
          </cell>
          <cell r="F542" t="str">
            <v>Forest Berries Zero</v>
          </cell>
          <cell r="G542" t="str">
            <v>SLEEKCAN</v>
          </cell>
          <cell r="H542" t="str">
            <v xml:space="preserve"> %</v>
          </cell>
          <cell r="I542" t="str">
            <v>4 x 6 x 0.33L</v>
          </cell>
          <cell r="J542" t="str">
            <v/>
          </cell>
          <cell r="K542">
            <v>24</v>
          </cell>
          <cell r="L542" t="str">
            <v>6% - 3%</v>
          </cell>
          <cell r="M542" t="str">
            <v>12</v>
          </cell>
          <cell r="N542" t="str">
            <v>M</v>
          </cell>
          <cell r="O542" t="str">
            <v>0</v>
          </cell>
          <cell r="P542">
            <v>0.33</v>
          </cell>
          <cell r="Q542" t="str">
            <v>5449000341457</v>
          </cell>
          <cell r="R542" t="str">
            <v>5.8 x 5.8 x 14.55</v>
          </cell>
          <cell r="S542">
            <v>0.33</v>
          </cell>
          <cell r="T542">
            <v>0.34200000000000003</v>
          </cell>
          <cell r="U542">
            <v>0</v>
          </cell>
          <cell r="V542" t="str">
            <v>6 x 0.33L</v>
          </cell>
          <cell r="W542" t="str">
            <v>SHRINK</v>
          </cell>
          <cell r="X542" t="str">
            <v>5449000342751</v>
          </cell>
          <cell r="Y542" t="str">
            <v>17.55 x 11.7 x 14.55</v>
          </cell>
          <cell r="Z542">
            <v>1.9790000000000001</v>
          </cell>
          <cell r="AA542">
            <v>2.0579999999999998</v>
          </cell>
          <cell r="AB542">
            <v>0</v>
          </cell>
          <cell r="AC542" t="str">
            <v>4 x 6 x 0.33L</v>
          </cell>
          <cell r="AD542" t="str">
            <v>TRAY WITHOUT SHRINK</v>
          </cell>
          <cell r="AE542" t="str">
            <v>5449000342768</v>
          </cell>
          <cell r="AF542" t="str">
            <v>35.8 x 23.7 x 14.75</v>
          </cell>
          <cell r="AG542">
            <v>7.9139999999999997</v>
          </cell>
          <cell r="AH542">
            <v>8.2940000000000005</v>
          </cell>
          <cell r="AI542">
            <v>0</v>
          </cell>
          <cell r="AJ542">
            <v>13</v>
          </cell>
          <cell r="AK542">
            <v>10</v>
          </cell>
          <cell r="AL542">
            <v>130</v>
          </cell>
          <cell r="AM542">
            <v>1200</v>
          </cell>
          <cell r="AN542">
            <v>1000</v>
          </cell>
          <cell r="AO542">
            <v>1638</v>
          </cell>
          <cell r="AP542">
            <v>1028.82</v>
          </cell>
          <cell r="AQ542">
            <v>1108.53</v>
          </cell>
          <cell r="AR542">
            <v>3</v>
          </cell>
          <cell r="AS542">
            <v>0</v>
          </cell>
          <cell r="AT542" t="str">
            <v>CHEP</v>
          </cell>
          <cell r="AU542" t="str">
            <v>5449000734747</v>
          </cell>
          <cell r="AV542" t="str">
            <v/>
          </cell>
          <cell r="AW542" t="str">
            <v>GHE</v>
          </cell>
          <cell r="AX542" t="str">
            <v/>
          </cell>
          <cell r="AY542" t="str">
            <v/>
          </cell>
          <cell r="AZ542" t="str">
            <v/>
          </cell>
          <cell r="BA542" t="str">
            <v/>
          </cell>
          <cell r="BB542" t="str">
            <v/>
          </cell>
          <cell r="BC542" t="str">
            <v/>
          </cell>
          <cell r="BD542" t="str">
            <v/>
          </cell>
          <cell r="BE542" t="str">
            <v>BeLux</v>
          </cell>
          <cell r="BF542" t="str">
            <v/>
          </cell>
          <cell r="BG542" t="str">
            <v>PSS-18119</v>
          </cell>
          <cell r="BH542" t="str">
            <v>22021000</v>
          </cell>
          <cell r="BI542" t="str">
            <v>BE</v>
          </cell>
          <cell r="BJ542" t="str">
            <v/>
          </cell>
          <cell r="BK542" t="str">
            <v>ZD</v>
          </cell>
          <cell r="BL542" t="str">
            <v>56</v>
          </cell>
          <cell r="BM542">
            <v>1.18E-2</v>
          </cell>
        </row>
        <row r="543">
          <cell r="A543">
            <v>644680</v>
          </cell>
          <cell r="B543" t="str">
            <v>6340</v>
          </cell>
          <cell r="C543" t="str">
            <v>COCA-COLA ZERO BLIK 0.25L X24</v>
          </cell>
          <cell r="D543" t="str">
            <v>COCA-COLA ZERO BOITE 0.25L X24</v>
          </cell>
          <cell r="E543" t="str">
            <v>Coca-Cola Zero</v>
          </cell>
          <cell r="F543" t="str">
            <v/>
          </cell>
          <cell r="G543" t="str">
            <v xml:space="preserve">SLIMCAN </v>
          </cell>
          <cell r="H543" t="str">
            <v xml:space="preserve"> %</v>
          </cell>
          <cell r="I543" t="str">
            <v>24 x 0.25L</v>
          </cell>
          <cell r="J543" t="str">
            <v/>
          </cell>
          <cell r="K543">
            <v>24</v>
          </cell>
          <cell r="L543" t="str">
            <v>6% - 3%</v>
          </cell>
          <cell r="M543" t="str">
            <v>6</v>
          </cell>
          <cell r="N543" t="str">
            <v>M</v>
          </cell>
          <cell r="O543" t="str">
            <v>0</v>
          </cell>
          <cell r="P543">
            <v>0.25</v>
          </cell>
          <cell r="Q543" t="str">
            <v>5449000020987</v>
          </cell>
          <cell r="R543" t="str">
            <v>5.35 x 5.35 x 13.4</v>
          </cell>
          <cell r="S543">
            <v>0.25</v>
          </cell>
          <cell r="T543">
            <v>0.26</v>
          </cell>
          <cell r="U543">
            <v>0</v>
          </cell>
          <cell r="V543" t="str">
            <v>1 x 0.25L</v>
          </cell>
          <cell r="W543" t="str">
            <v>CAN</v>
          </cell>
          <cell r="X543" t="str">
            <v>5449000020987</v>
          </cell>
          <cell r="Y543" t="str">
            <v>5.35 x 5.35 x 13.4</v>
          </cell>
          <cell r="Z543">
            <v>0.25</v>
          </cell>
          <cell r="AA543">
            <v>0.26</v>
          </cell>
          <cell r="AB543">
            <v>0</v>
          </cell>
          <cell r="AC543" t="str">
            <v>24 x 0.25L</v>
          </cell>
          <cell r="AD543" t="str">
            <v>TRAY WITH SHRINK</v>
          </cell>
          <cell r="AE543" t="str">
            <v>5449000253972</v>
          </cell>
          <cell r="AF543" t="str">
            <v>32.6 x 21.9 x 13.7</v>
          </cell>
          <cell r="AG543">
            <v>5.9880000000000004</v>
          </cell>
          <cell r="AH543">
            <v>6.2969999999999997</v>
          </cell>
          <cell r="AI543">
            <v>0</v>
          </cell>
          <cell r="AJ543">
            <v>16</v>
          </cell>
          <cell r="AK543">
            <v>10</v>
          </cell>
          <cell r="AL543">
            <v>160</v>
          </cell>
          <cell r="AM543">
            <v>1200</v>
          </cell>
          <cell r="AN543">
            <v>1000</v>
          </cell>
          <cell r="AO543">
            <v>1531</v>
          </cell>
          <cell r="AP543">
            <v>958.08</v>
          </cell>
          <cell r="AQ543">
            <v>1037.857</v>
          </cell>
          <cell r="AR543">
            <v>3</v>
          </cell>
          <cell r="AS543">
            <v>0</v>
          </cell>
          <cell r="AT543" t="str">
            <v>CHEP</v>
          </cell>
          <cell r="AU543" t="str">
            <v>5449000734815</v>
          </cell>
          <cell r="AV543" t="str">
            <v/>
          </cell>
          <cell r="AW543" t="str">
            <v>GHE</v>
          </cell>
          <cell r="AX543" t="str">
            <v/>
          </cell>
          <cell r="AY543" t="str">
            <v/>
          </cell>
          <cell r="AZ543" t="str">
            <v/>
          </cell>
          <cell r="BA543" t="str">
            <v/>
          </cell>
          <cell r="BB543" t="str">
            <v/>
          </cell>
          <cell r="BC543" t="str">
            <v>Arop (AROP); Trianval (TRIA); Le Village (VILL)</v>
          </cell>
          <cell r="BD543" t="str">
            <v/>
          </cell>
          <cell r="BE543" t="str">
            <v>BeLux</v>
          </cell>
          <cell r="BF543" t="str">
            <v/>
          </cell>
          <cell r="BG543" t="str">
            <v>PSS-21906</v>
          </cell>
          <cell r="BH543" t="str">
            <v>22021000</v>
          </cell>
          <cell r="BI543" t="str">
            <v>BE</v>
          </cell>
          <cell r="BJ543" t="str">
            <v/>
          </cell>
          <cell r="BK543" t="str">
            <v>ZD</v>
          </cell>
          <cell r="BL543" t="str">
            <v>56</v>
          </cell>
          <cell r="BM543">
            <v>1.04E-2</v>
          </cell>
        </row>
        <row r="544">
          <cell r="A544">
            <v>644684</v>
          </cell>
          <cell r="B544" t="str">
            <v>6341</v>
          </cell>
          <cell r="C544" t="str">
            <v>FANTA SINAAS BLIK 0.25L X24</v>
          </cell>
          <cell r="D544" t="str">
            <v>FANTA ORANGE BOITE 0.25L X24</v>
          </cell>
          <cell r="E544" t="str">
            <v>Fanta</v>
          </cell>
          <cell r="F544" t="str">
            <v>Orange</v>
          </cell>
          <cell r="G544" t="str">
            <v xml:space="preserve">SLIMCAN </v>
          </cell>
          <cell r="H544" t="str">
            <v xml:space="preserve"> %</v>
          </cell>
          <cell r="I544" t="str">
            <v>24 x 0.25L</v>
          </cell>
          <cell r="J544" t="str">
            <v/>
          </cell>
          <cell r="K544">
            <v>24</v>
          </cell>
          <cell r="L544" t="str">
            <v>6% - 3%</v>
          </cell>
          <cell r="M544" t="str">
            <v>12</v>
          </cell>
          <cell r="N544" t="str">
            <v>M</v>
          </cell>
          <cell r="O544" t="str">
            <v>0</v>
          </cell>
          <cell r="P544">
            <v>0.25</v>
          </cell>
          <cell r="Q544" t="str">
            <v>5449000000712</v>
          </cell>
          <cell r="R544" t="str">
            <v>5.35 x 5.35 x 13.4</v>
          </cell>
          <cell r="S544">
            <v>0.26100000000000001</v>
          </cell>
          <cell r="T544">
            <v>0.27100000000000002</v>
          </cell>
          <cell r="U544">
            <v>0</v>
          </cell>
          <cell r="V544" t="str">
            <v>1 x 0.25L</v>
          </cell>
          <cell r="W544" t="str">
            <v>CAN</v>
          </cell>
          <cell r="X544" t="str">
            <v>5449000000712</v>
          </cell>
          <cell r="Y544" t="str">
            <v>5.35 x 5.35 x 13.4</v>
          </cell>
          <cell r="Z544">
            <v>0.26100000000000001</v>
          </cell>
          <cell r="AA544">
            <v>0.27100000000000002</v>
          </cell>
          <cell r="AB544">
            <v>0</v>
          </cell>
          <cell r="AC544" t="str">
            <v>24 x 0.25L</v>
          </cell>
          <cell r="AD544" t="str">
            <v>TRAY WITH SHRINK</v>
          </cell>
          <cell r="AE544" t="str">
            <v>5449000342843</v>
          </cell>
          <cell r="AF544" t="str">
            <v>32.6 x 21.9 x 13.7</v>
          </cell>
          <cell r="AG544">
            <v>6.2590000000000003</v>
          </cell>
          <cell r="AH544">
            <v>6.569</v>
          </cell>
          <cell r="AI544">
            <v>0</v>
          </cell>
          <cell r="AJ544">
            <v>16</v>
          </cell>
          <cell r="AK544">
            <v>10</v>
          </cell>
          <cell r="AL544">
            <v>160</v>
          </cell>
          <cell r="AM544">
            <v>1200</v>
          </cell>
          <cell r="AN544">
            <v>1000</v>
          </cell>
          <cell r="AO544">
            <v>1531</v>
          </cell>
          <cell r="AP544">
            <v>1001.44</v>
          </cell>
          <cell r="AQ544">
            <v>1081.364</v>
          </cell>
          <cell r="AR544">
            <v>3</v>
          </cell>
          <cell r="AS544">
            <v>0</v>
          </cell>
          <cell r="AT544" t="str">
            <v>CHEP</v>
          </cell>
          <cell r="AU544" t="str">
            <v>5449000734822</v>
          </cell>
          <cell r="AV544" t="str">
            <v/>
          </cell>
          <cell r="AW544" t="str">
            <v>GHE</v>
          </cell>
          <cell r="AX544" t="str">
            <v/>
          </cell>
          <cell r="AY544" t="str">
            <v/>
          </cell>
          <cell r="AZ544" t="str">
            <v/>
          </cell>
          <cell r="BA544" t="str">
            <v/>
          </cell>
          <cell r="BB544" t="str">
            <v/>
          </cell>
          <cell r="BC544" t="str">
            <v/>
          </cell>
          <cell r="BD544" t="str">
            <v/>
          </cell>
          <cell r="BE544" t="str">
            <v>BeLux</v>
          </cell>
          <cell r="BF544" t="str">
            <v/>
          </cell>
          <cell r="BG544" t="str">
            <v>PSS-21906</v>
          </cell>
          <cell r="BH544" t="str">
            <v>22021000</v>
          </cell>
          <cell r="BI544" t="str">
            <v>BE</v>
          </cell>
          <cell r="BJ544" t="str">
            <v/>
          </cell>
          <cell r="BK544" t="str">
            <v>ZD</v>
          </cell>
          <cell r="BL544" t="str">
            <v>56</v>
          </cell>
          <cell r="BM544">
            <v>1.04E-2</v>
          </cell>
        </row>
        <row r="545">
          <cell r="A545">
            <v>644696</v>
          </cell>
          <cell r="B545" t="str">
            <v>3635</v>
          </cell>
          <cell r="C545" t="str">
            <v>FUZE TEA BLACK TEA ZERO PEACH ROSE PET 0.40L 6X4</v>
          </cell>
          <cell r="D545" t="str">
            <v>FUZE TEA BLACK TEA ZERO PEACH ROSE PET 0.40L 6X4</v>
          </cell>
          <cell r="E545" t="str">
            <v>Fuze tea</v>
          </cell>
          <cell r="F545" t="str">
            <v>Black Tea Zero Peach Rose</v>
          </cell>
          <cell r="G545" t="str">
            <v>PET</v>
          </cell>
          <cell r="H545" t="str">
            <v xml:space="preserve"> %</v>
          </cell>
          <cell r="I545" t="str">
            <v>6 x 4 x 0.4L</v>
          </cell>
          <cell r="J545" t="str">
            <v/>
          </cell>
          <cell r="K545">
            <v>24</v>
          </cell>
          <cell r="L545" t="str">
            <v>6% - 3%</v>
          </cell>
          <cell r="M545" t="str">
            <v>6</v>
          </cell>
          <cell r="N545" t="str">
            <v>M</v>
          </cell>
          <cell r="O545" t="str">
            <v>15</v>
          </cell>
          <cell r="P545">
            <v>0.4</v>
          </cell>
          <cell r="Q545" t="str">
            <v>5449000255440</v>
          </cell>
          <cell r="R545" t="str">
            <v>6.31 x 6.31 x 19.5</v>
          </cell>
          <cell r="S545">
            <v>0.4</v>
          </cell>
          <cell r="T545">
            <v>0.42199999999999999</v>
          </cell>
          <cell r="U545">
            <v>0</v>
          </cell>
          <cell r="V545" t="str">
            <v>4 x 0.4L</v>
          </cell>
          <cell r="W545" t="str">
            <v>SHRINK</v>
          </cell>
          <cell r="X545" t="str">
            <v>5449000342737</v>
          </cell>
          <cell r="Y545" t="str">
            <v>12.7 x 12.7 x 19.5</v>
          </cell>
          <cell r="Z545">
            <v>1.5980000000000001</v>
          </cell>
          <cell r="AA545">
            <v>1.6919999999999999</v>
          </cell>
          <cell r="AB545">
            <v>0</v>
          </cell>
          <cell r="AC545" t="str">
            <v>6 x 4 x 0.4L</v>
          </cell>
          <cell r="AD545" t="str">
            <v>SHRINKWRAP OVER SHRINKWRAP</v>
          </cell>
          <cell r="AE545" t="str">
            <v>5449000342744</v>
          </cell>
          <cell r="AF545" t="str">
            <v>38 x 25.3 x 19.5</v>
          </cell>
          <cell r="AG545">
            <v>9.59</v>
          </cell>
          <cell r="AH545">
            <v>10.175000000000001</v>
          </cell>
          <cell r="AI545">
            <v>0</v>
          </cell>
          <cell r="AJ545">
            <v>12</v>
          </cell>
          <cell r="AK545">
            <v>7</v>
          </cell>
          <cell r="AL545">
            <v>84</v>
          </cell>
          <cell r="AM545">
            <v>1200</v>
          </cell>
          <cell r="AN545">
            <v>1013</v>
          </cell>
          <cell r="AO545">
            <v>1520</v>
          </cell>
          <cell r="AP545">
            <v>805.56</v>
          </cell>
          <cell r="AQ545">
            <v>885.09500000000003</v>
          </cell>
          <cell r="AR545">
            <v>1</v>
          </cell>
          <cell r="AS545">
            <v>0</v>
          </cell>
          <cell r="AT545" t="str">
            <v>CHEP</v>
          </cell>
          <cell r="AU545" t="str">
            <v>5449000734730</v>
          </cell>
          <cell r="AV545" t="str">
            <v/>
          </cell>
          <cell r="AW545" t="str">
            <v/>
          </cell>
          <cell r="AX545" t="str">
            <v/>
          </cell>
          <cell r="AY545" t="str">
            <v>DON</v>
          </cell>
          <cell r="AZ545" t="str">
            <v/>
          </cell>
          <cell r="BA545" t="str">
            <v/>
          </cell>
          <cell r="BB545" t="str">
            <v/>
          </cell>
          <cell r="BC545" t="str">
            <v/>
          </cell>
          <cell r="BD545" t="str">
            <v/>
          </cell>
          <cell r="BE545" t="str">
            <v>BeLux</v>
          </cell>
          <cell r="BF545" t="str">
            <v/>
          </cell>
          <cell r="BG545" t="str">
            <v>PSS-17697</v>
          </cell>
          <cell r="BH545" t="str">
            <v>22021000</v>
          </cell>
          <cell r="BI545" t="str">
            <v>NL</v>
          </cell>
          <cell r="BJ545" t="str">
            <v/>
          </cell>
          <cell r="BK545" t="str">
            <v>ZD</v>
          </cell>
          <cell r="BL545" t="str">
            <v>56</v>
          </cell>
          <cell r="BM545">
            <v>2.2699999999999998E-2</v>
          </cell>
        </row>
        <row r="546">
          <cell r="A546">
            <v>644724</v>
          </cell>
          <cell r="B546" t="str">
            <v>6339</v>
          </cell>
          <cell r="C546" t="str">
            <v>COCA-COLA ZERO BLIK 0.25L X24 18+6 EURO</v>
          </cell>
          <cell r="D546" t="str">
            <v>COCA-COLA ZERO BOITE 0.25L X24 18+6 EURO</v>
          </cell>
          <cell r="E546" t="str">
            <v>Coca-Cola Zero</v>
          </cell>
          <cell r="F546" t="str">
            <v/>
          </cell>
          <cell r="G546" t="str">
            <v xml:space="preserve">SLIMCAN </v>
          </cell>
          <cell r="H546" t="str">
            <v xml:space="preserve"> %</v>
          </cell>
          <cell r="I546" t="str">
            <v>24 x 0.25L</v>
          </cell>
          <cell r="J546" t="str">
            <v>18+6</v>
          </cell>
          <cell r="K546">
            <v>24</v>
          </cell>
          <cell r="L546" t="str">
            <v>6% - 3%</v>
          </cell>
          <cell r="M546" t="str">
            <v>6</v>
          </cell>
          <cell r="N546" t="str">
            <v>M</v>
          </cell>
          <cell r="O546" t="str">
            <v>0</v>
          </cell>
          <cell r="P546">
            <v>0.25</v>
          </cell>
          <cell r="Q546" t="str">
            <v>5449000020987</v>
          </cell>
          <cell r="R546" t="str">
            <v>5.35 x 5.35 x 13.4</v>
          </cell>
          <cell r="S546">
            <v>0.25</v>
          </cell>
          <cell r="T546">
            <v>0.26</v>
          </cell>
          <cell r="U546">
            <v>0</v>
          </cell>
          <cell r="V546" t="str">
            <v>24 x 0.25L</v>
          </cell>
          <cell r="W546" t="str">
            <v>TRAY WITH SHRINK</v>
          </cell>
          <cell r="X546" t="str">
            <v>5000112688238</v>
          </cell>
          <cell r="Y546" t="str">
            <v>32.4 x 21.5 x 13.5</v>
          </cell>
          <cell r="Z546">
            <v>5.9880000000000004</v>
          </cell>
          <cell r="AA546">
            <v>6.2960000000000003</v>
          </cell>
          <cell r="AB546">
            <v>0</v>
          </cell>
          <cell r="AC546" t="str">
            <v>24 x 0.25L</v>
          </cell>
          <cell r="AD546" t="str">
            <v>TRAY WITH SHRINK</v>
          </cell>
          <cell r="AE546" t="str">
            <v>5000112688238</v>
          </cell>
          <cell r="AF546" t="str">
            <v>32.4 x 21.5 x 13.5</v>
          </cell>
          <cell r="AG546">
            <v>5.9880000000000004</v>
          </cell>
          <cell r="AH546">
            <v>6.2960000000000003</v>
          </cell>
          <cell r="AI546">
            <v>0</v>
          </cell>
          <cell r="AJ546">
            <v>12</v>
          </cell>
          <cell r="AK546">
            <v>10</v>
          </cell>
          <cell r="AL546">
            <v>120</v>
          </cell>
          <cell r="AM546">
            <v>1200</v>
          </cell>
          <cell r="AN546">
            <v>800</v>
          </cell>
          <cell r="AO546">
            <v>1514</v>
          </cell>
          <cell r="AP546">
            <v>718.56</v>
          </cell>
          <cell r="AQ546">
            <v>780.83</v>
          </cell>
          <cell r="AR546">
            <v>3</v>
          </cell>
          <cell r="AS546">
            <v>0</v>
          </cell>
          <cell r="AT546" t="str">
            <v>EURO CHEP</v>
          </cell>
          <cell r="AU546" t="str">
            <v>5000112475517</v>
          </cell>
          <cell r="AV546" t="str">
            <v/>
          </cell>
          <cell r="AW546" t="str">
            <v>GHE</v>
          </cell>
          <cell r="AX546" t="str">
            <v/>
          </cell>
          <cell r="AY546" t="str">
            <v/>
          </cell>
          <cell r="AZ546" t="str">
            <v/>
          </cell>
          <cell r="BA546" t="str">
            <v/>
          </cell>
          <cell r="BB546" t="str">
            <v/>
          </cell>
          <cell r="BC546" t="str">
            <v/>
          </cell>
          <cell r="BD546" t="str">
            <v/>
          </cell>
          <cell r="BE546" t="str">
            <v>BeLux</v>
          </cell>
          <cell r="BF546" t="str">
            <v/>
          </cell>
          <cell r="BG546" t="str">
            <v>PSS-21785</v>
          </cell>
          <cell r="BH546" t="str">
            <v>22021000</v>
          </cell>
          <cell r="BI546" t="str">
            <v>BE</v>
          </cell>
          <cell r="BJ546" t="str">
            <v/>
          </cell>
          <cell r="BK546" t="str">
            <v>ZD</v>
          </cell>
          <cell r="BL546" t="str">
            <v>56</v>
          </cell>
          <cell r="BM546">
            <v>1.04E-2</v>
          </cell>
        </row>
        <row r="547">
          <cell r="A547">
            <v>644726</v>
          </cell>
          <cell r="B547" t="str">
            <v>6338</v>
          </cell>
          <cell r="C547" t="str">
            <v>COCA-COLA BLIK 0.25L X24 18+6 EURO</v>
          </cell>
          <cell r="D547" t="str">
            <v>COCA-COLA BOITE 0.25L X24 18+6 EURO</v>
          </cell>
          <cell r="E547" t="str">
            <v>Coca-Cola</v>
          </cell>
          <cell r="F547" t="str">
            <v/>
          </cell>
          <cell r="G547" t="str">
            <v xml:space="preserve">SLIMCAN </v>
          </cell>
          <cell r="H547" t="str">
            <v xml:space="preserve"> %</v>
          </cell>
          <cell r="I547" t="str">
            <v>24 x 0.25L</v>
          </cell>
          <cell r="J547" t="str">
            <v>18+6</v>
          </cell>
          <cell r="K547">
            <v>24</v>
          </cell>
          <cell r="L547" t="str">
            <v>6% - 3%</v>
          </cell>
          <cell r="M547" t="str">
            <v>12</v>
          </cell>
          <cell r="N547" t="str">
            <v>M</v>
          </cell>
          <cell r="O547" t="str">
            <v>0</v>
          </cell>
          <cell r="P547">
            <v>0.25</v>
          </cell>
          <cell r="Q547" t="str">
            <v>5449000008046</v>
          </cell>
          <cell r="R547" t="str">
            <v>5.35 x 5.35 x 13.4</v>
          </cell>
          <cell r="S547">
            <v>0.26</v>
          </cell>
          <cell r="T547">
            <v>0.27</v>
          </cell>
          <cell r="U547">
            <v>0</v>
          </cell>
          <cell r="V547" t="str">
            <v>24 x 0.25L</v>
          </cell>
          <cell r="W547" t="str">
            <v>TRAY WITH SHRINK</v>
          </cell>
          <cell r="X547" t="str">
            <v>5000112688221</v>
          </cell>
          <cell r="Y547" t="str">
            <v>32.4 x 21.5 x 13.5</v>
          </cell>
          <cell r="Z547">
            <v>6.2309999999999999</v>
          </cell>
          <cell r="AA547">
            <v>6.54</v>
          </cell>
          <cell r="AB547">
            <v>0</v>
          </cell>
          <cell r="AC547" t="str">
            <v>24 x 0.25L</v>
          </cell>
          <cell r="AD547" t="str">
            <v>TRAY WITH SHRINK</v>
          </cell>
          <cell r="AE547" t="str">
            <v>5000112688221</v>
          </cell>
          <cell r="AF547" t="str">
            <v>32.4 x 21.5 x 13.5</v>
          </cell>
          <cell r="AG547">
            <v>6.2309999999999999</v>
          </cell>
          <cell r="AH547">
            <v>6.54</v>
          </cell>
          <cell r="AI547">
            <v>0</v>
          </cell>
          <cell r="AJ547">
            <v>12</v>
          </cell>
          <cell r="AK547">
            <v>10</v>
          </cell>
          <cell r="AL547">
            <v>120</v>
          </cell>
          <cell r="AM547">
            <v>1200</v>
          </cell>
          <cell r="AN547">
            <v>800</v>
          </cell>
          <cell r="AO547">
            <v>1514</v>
          </cell>
          <cell r="AP547">
            <v>747.72</v>
          </cell>
          <cell r="AQ547">
            <v>810.06200000000001</v>
          </cell>
          <cell r="AR547">
            <v>3</v>
          </cell>
          <cell r="AS547">
            <v>0</v>
          </cell>
          <cell r="AT547" t="str">
            <v>EURO CHEP</v>
          </cell>
          <cell r="AU547" t="str">
            <v>5000112475500</v>
          </cell>
          <cell r="AV547" t="str">
            <v/>
          </cell>
          <cell r="AW547" t="str">
            <v>GHE</v>
          </cell>
          <cell r="AX547" t="str">
            <v/>
          </cell>
          <cell r="AY547" t="str">
            <v/>
          </cell>
          <cell r="AZ547" t="str">
            <v/>
          </cell>
          <cell r="BA547" t="str">
            <v/>
          </cell>
          <cell r="BB547" t="str">
            <v/>
          </cell>
          <cell r="BC547" t="str">
            <v/>
          </cell>
          <cell r="BD547" t="str">
            <v/>
          </cell>
          <cell r="BE547" t="str">
            <v>BeLux</v>
          </cell>
          <cell r="BF547" t="str">
            <v/>
          </cell>
          <cell r="BG547" t="str">
            <v>PSS-21785</v>
          </cell>
          <cell r="BH547" t="str">
            <v>22021000</v>
          </cell>
          <cell r="BI547" t="str">
            <v>BE</v>
          </cell>
          <cell r="BJ547" t="str">
            <v/>
          </cell>
          <cell r="BK547" t="str">
            <v>ZD</v>
          </cell>
          <cell r="BL547" t="str">
            <v>56</v>
          </cell>
          <cell r="BM547">
            <v>1.04E-2</v>
          </cell>
        </row>
        <row r="548">
          <cell r="A548">
            <v>644746</v>
          </cell>
          <cell r="B548" t="str">
            <v>2367</v>
          </cell>
          <cell r="C548" t="str">
            <v>COCA-COLA PET 1.00L X6 5+1</v>
          </cell>
          <cell r="D548" t="str">
            <v>COCA-COLA PET 1.00L X6 5+1</v>
          </cell>
          <cell r="E548" t="str">
            <v>Coca-Cola</v>
          </cell>
          <cell r="F548" t="str">
            <v/>
          </cell>
          <cell r="G548" t="str">
            <v>PET</v>
          </cell>
          <cell r="H548" t="str">
            <v xml:space="preserve"> %</v>
          </cell>
          <cell r="I548" t="str">
            <v>6 x 1L</v>
          </cell>
          <cell r="J548" t="str">
            <v>5+1</v>
          </cell>
          <cell r="K548">
            <v>6</v>
          </cell>
          <cell r="L548" t="str">
            <v>6% - 3%</v>
          </cell>
          <cell r="M548" t="str">
            <v>6</v>
          </cell>
          <cell r="N548" t="str">
            <v>M</v>
          </cell>
          <cell r="O548" t="str">
            <v>0</v>
          </cell>
          <cell r="P548">
            <v>1</v>
          </cell>
          <cell r="Q548" t="str">
            <v>5449000054227</v>
          </cell>
          <cell r="R548" t="str">
            <v>8.4 x 8.4 x 27.5</v>
          </cell>
          <cell r="S548">
            <v>1.0389999999999999</v>
          </cell>
          <cell r="T548">
            <v>1.0720000000000001</v>
          </cell>
          <cell r="U548">
            <v>0</v>
          </cell>
          <cell r="V548" t="str">
            <v>6 x 1L</v>
          </cell>
          <cell r="W548" t="str">
            <v>SHRINK</v>
          </cell>
          <cell r="X548" t="str">
            <v>5000112523089</v>
          </cell>
          <cell r="Y548" t="str">
            <v>25.2 x 16.8 x 27.5</v>
          </cell>
          <cell r="Z548">
            <v>6.2309999999999999</v>
          </cell>
          <cell r="AA548">
            <v>6.43</v>
          </cell>
          <cell r="AB548">
            <v>0</v>
          </cell>
          <cell r="AC548" t="str">
            <v>6 x 1L</v>
          </cell>
          <cell r="AD548" t="str">
            <v>SHRINKWRAPPED</v>
          </cell>
          <cell r="AE548" t="str">
            <v>5000112523089</v>
          </cell>
          <cell r="AF548" t="str">
            <v>25.2 x 16.8 x 27.5</v>
          </cell>
          <cell r="AG548">
            <v>6.2309999999999999</v>
          </cell>
          <cell r="AH548">
            <v>6.43</v>
          </cell>
          <cell r="AI548">
            <v>0</v>
          </cell>
          <cell r="AJ548">
            <v>28</v>
          </cell>
          <cell r="AK548">
            <v>5</v>
          </cell>
          <cell r="AL548">
            <v>140</v>
          </cell>
          <cell r="AM548">
            <v>1200</v>
          </cell>
          <cell r="AN548">
            <v>1008</v>
          </cell>
          <cell r="AO548">
            <v>1548</v>
          </cell>
          <cell r="AP548">
            <v>872.34</v>
          </cell>
          <cell r="AQ548">
            <v>932.46500000000003</v>
          </cell>
          <cell r="AR548">
            <v>2</v>
          </cell>
          <cell r="AS548">
            <v>0</v>
          </cell>
          <cell r="AT548" t="str">
            <v>CHEP</v>
          </cell>
          <cell r="AU548" t="str">
            <v>5000112475524</v>
          </cell>
          <cell r="AV548" t="str">
            <v>ANT</v>
          </cell>
          <cell r="AW548" t="str">
            <v/>
          </cell>
          <cell r="AX548" t="str">
            <v/>
          </cell>
          <cell r="AY548" t="str">
            <v/>
          </cell>
          <cell r="AZ548" t="str">
            <v/>
          </cell>
          <cell r="BA548" t="str">
            <v/>
          </cell>
          <cell r="BB548" t="str">
            <v/>
          </cell>
          <cell r="BC548" t="str">
            <v/>
          </cell>
          <cell r="BD548" t="str">
            <v/>
          </cell>
          <cell r="BE548" t="str">
            <v>BeLux</v>
          </cell>
          <cell r="BF548" t="str">
            <v/>
          </cell>
          <cell r="BG548" t="str">
            <v>PSS-20791</v>
          </cell>
          <cell r="BH548" t="str">
            <v>22021000</v>
          </cell>
          <cell r="BI548" t="str">
            <v>BE</v>
          </cell>
          <cell r="BJ548" t="str">
            <v/>
          </cell>
          <cell r="BK548" t="str">
            <v>ZD</v>
          </cell>
          <cell r="BL548" t="str">
            <v>56</v>
          </cell>
          <cell r="BM548">
            <v>3.2776666666666662E-2</v>
          </cell>
        </row>
        <row r="549">
          <cell r="A549">
            <v>644747</v>
          </cell>
          <cell r="B549" t="str">
            <v>2368</v>
          </cell>
          <cell r="C549" t="str">
            <v>COCA-COLA LIGHT PET 1.00L X6 5+1</v>
          </cell>
          <cell r="D549" t="str">
            <v>COCA-COLA LIGHT PET 1.00L X6 5+1</v>
          </cell>
          <cell r="E549" t="str">
            <v>Coca-Cola Light</v>
          </cell>
          <cell r="F549" t="str">
            <v/>
          </cell>
          <cell r="G549" t="str">
            <v>PET</v>
          </cell>
          <cell r="H549" t="str">
            <v xml:space="preserve"> %</v>
          </cell>
          <cell r="I549" t="str">
            <v>6 x 1L</v>
          </cell>
          <cell r="J549" t="str">
            <v>5+1</v>
          </cell>
          <cell r="K549">
            <v>6</v>
          </cell>
          <cell r="L549" t="str">
            <v>6% - 3%</v>
          </cell>
          <cell r="M549" t="str">
            <v>6</v>
          </cell>
          <cell r="N549" t="str">
            <v>M</v>
          </cell>
          <cell r="O549" t="str">
            <v>0</v>
          </cell>
          <cell r="P549">
            <v>1</v>
          </cell>
          <cell r="Q549" t="str">
            <v>5449000016560</v>
          </cell>
          <cell r="R549" t="str">
            <v>8.4 x 8.4 x 27.5</v>
          </cell>
          <cell r="S549">
            <v>0.998</v>
          </cell>
          <cell r="T549">
            <v>1.0309999999999999</v>
          </cell>
          <cell r="U549">
            <v>0</v>
          </cell>
          <cell r="V549" t="str">
            <v>6 x 1L</v>
          </cell>
          <cell r="W549" t="str">
            <v>SHRINK</v>
          </cell>
          <cell r="X549" t="str">
            <v>5000112688252</v>
          </cell>
          <cell r="Y549" t="str">
            <v>25.2 x 16.8 x 27.5</v>
          </cell>
          <cell r="Z549">
            <v>5.9859999999999998</v>
          </cell>
          <cell r="AA549">
            <v>6.1849999999999996</v>
          </cell>
          <cell r="AB549">
            <v>0</v>
          </cell>
          <cell r="AC549" t="str">
            <v>6 x 1L</v>
          </cell>
          <cell r="AD549" t="str">
            <v>SHRINKWRAPPED</v>
          </cell>
          <cell r="AE549" t="str">
            <v>5000112688252</v>
          </cell>
          <cell r="AF549" t="str">
            <v>25.2 x 16.8 x 27.5</v>
          </cell>
          <cell r="AG549">
            <v>5.9859999999999998</v>
          </cell>
          <cell r="AH549">
            <v>6.1849999999999996</v>
          </cell>
          <cell r="AI549">
            <v>0</v>
          </cell>
          <cell r="AJ549">
            <v>28</v>
          </cell>
          <cell r="AK549">
            <v>5</v>
          </cell>
          <cell r="AL549">
            <v>140</v>
          </cell>
          <cell r="AM549">
            <v>1200</v>
          </cell>
          <cell r="AN549">
            <v>1008</v>
          </cell>
          <cell r="AO549">
            <v>1548</v>
          </cell>
          <cell r="AP549">
            <v>838.04</v>
          </cell>
          <cell r="AQ549">
            <v>898.19299999999998</v>
          </cell>
          <cell r="AR549">
            <v>2</v>
          </cell>
          <cell r="AS549">
            <v>0</v>
          </cell>
          <cell r="AT549" t="str">
            <v>CHEP</v>
          </cell>
          <cell r="AU549" t="str">
            <v>5000112475494</v>
          </cell>
          <cell r="AV549" t="str">
            <v>ANT</v>
          </cell>
          <cell r="AW549" t="str">
            <v/>
          </cell>
          <cell r="AX549" t="str">
            <v/>
          </cell>
          <cell r="AY549" t="str">
            <v/>
          </cell>
          <cell r="AZ549" t="str">
            <v/>
          </cell>
          <cell r="BA549" t="str">
            <v/>
          </cell>
          <cell r="BB549" t="str">
            <v/>
          </cell>
          <cell r="BC549" t="str">
            <v/>
          </cell>
          <cell r="BD549" t="str">
            <v/>
          </cell>
          <cell r="BE549" t="str">
            <v>BeLux</v>
          </cell>
          <cell r="BF549" t="str">
            <v>DF25511BE</v>
          </cell>
          <cell r="BG549" t="str">
            <v>PSS-20791</v>
          </cell>
          <cell r="BH549" t="str">
            <v>22021000</v>
          </cell>
          <cell r="BI549" t="str">
            <v>BE</v>
          </cell>
          <cell r="BJ549" t="str">
            <v/>
          </cell>
          <cell r="BK549" t="str">
            <v>ZD</v>
          </cell>
          <cell r="BL549" t="str">
            <v>56</v>
          </cell>
          <cell r="BM549">
            <v>3.2776666666666662E-2</v>
          </cell>
        </row>
        <row r="550">
          <cell r="A550">
            <v>644748</v>
          </cell>
          <cell r="B550" t="str">
            <v>2369</v>
          </cell>
          <cell r="C550" t="str">
            <v>COCA-COLA ZERO PET 1.00L X6 5+1</v>
          </cell>
          <cell r="D550" t="str">
            <v>COCA-COLA ZERO PET 1.00L X6 5+1</v>
          </cell>
          <cell r="E550" t="str">
            <v>Coca-Cola Zero</v>
          </cell>
          <cell r="F550" t="str">
            <v/>
          </cell>
          <cell r="G550" t="str">
            <v>PET</v>
          </cell>
          <cell r="H550" t="str">
            <v xml:space="preserve"> %</v>
          </cell>
          <cell r="I550" t="str">
            <v>6 x 1L</v>
          </cell>
          <cell r="J550" t="str">
            <v>5+1</v>
          </cell>
          <cell r="K550">
            <v>6</v>
          </cell>
          <cell r="L550" t="str">
            <v>6% - 3%</v>
          </cell>
          <cell r="M550" t="str">
            <v>6</v>
          </cell>
          <cell r="N550" t="str">
            <v>M</v>
          </cell>
          <cell r="O550" t="str">
            <v>0</v>
          </cell>
          <cell r="P550">
            <v>1</v>
          </cell>
          <cell r="Q550" t="str">
            <v>5449000133328</v>
          </cell>
          <cell r="R550" t="str">
            <v>8.4 x 8.4 x 27.5</v>
          </cell>
          <cell r="S550">
            <v>0.998</v>
          </cell>
          <cell r="T550">
            <v>1.0309999999999999</v>
          </cell>
          <cell r="U550">
            <v>0</v>
          </cell>
          <cell r="V550" t="str">
            <v>6 x 1L</v>
          </cell>
          <cell r="W550" t="str">
            <v>SHRINK</v>
          </cell>
          <cell r="X550" t="str">
            <v>5000112688245</v>
          </cell>
          <cell r="Y550" t="str">
            <v>25.2 x 16.8 x 27.5</v>
          </cell>
          <cell r="Z550">
            <v>5.9880000000000004</v>
          </cell>
          <cell r="AA550">
            <v>6.1859999999999999</v>
          </cell>
          <cell r="AB550">
            <v>0</v>
          </cell>
          <cell r="AC550" t="str">
            <v>6 x 1L</v>
          </cell>
          <cell r="AD550" t="str">
            <v>SHRINKWRAPPED</v>
          </cell>
          <cell r="AE550" t="str">
            <v>5000112688245</v>
          </cell>
          <cell r="AF550" t="str">
            <v>25.2 x 16.8 x 27.5</v>
          </cell>
          <cell r="AG550">
            <v>5.9880000000000004</v>
          </cell>
          <cell r="AH550">
            <v>6.1859999999999999</v>
          </cell>
          <cell r="AI550">
            <v>0</v>
          </cell>
          <cell r="AJ550">
            <v>28</v>
          </cell>
          <cell r="AK550">
            <v>5</v>
          </cell>
          <cell r="AL550">
            <v>140</v>
          </cell>
          <cell r="AM550">
            <v>1200</v>
          </cell>
          <cell r="AN550">
            <v>1008</v>
          </cell>
          <cell r="AO550">
            <v>1548</v>
          </cell>
          <cell r="AP550">
            <v>838.32</v>
          </cell>
          <cell r="AQ550">
            <v>898.36099999999999</v>
          </cell>
          <cell r="AR550">
            <v>2</v>
          </cell>
          <cell r="AS550">
            <v>0</v>
          </cell>
          <cell r="AT550" t="str">
            <v>CHEP</v>
          </cell>
          <cell r="AU550" t="str">
            <v>5000112475531</v>
          </cell>
          <cell r="AV550" t="str">
            <v>ANT</v>
          </cell>
          <cell r="AW550" t="str">
            <v/>
          </cell>
          <cell r="AX550" t="str">
            <v/>
          </cell>
          <cell r="AY550" t="str">
            <v/>
          </cell>
          <cell r="AZ550" t="str">
            <v/>
          </cell>
          <cell r="BA550" t="str">
            <v/>
          </cell>
          <cell r="BB550" t="str">
            <v/>
          </cell>
          <cell r="BC550" t="str">
            <v/>
          </cell>
          <cell r="BD550" t="str">
            <v/>
          </cell>
          <cell r="BE550" t="str">
            <v>BeLux</v>
          </cell>
          <cell r="BF550" t="str">
            <v/>
          </cell>
          <cell r="BG550" t="str">
            <v>PSS-20791</v>
          </cell>
          <cell r="BH550" t="str">
            <v>22021000</v>
          </cell>
          <cell r="BI550" t="str">
            <v>BE</v>
          </cell>
          <cell r="BJ550" t="str">
            <v/>
          </cell>
          <cell r="BK550" t="str">
            <v>ZD</v>
          </cell>
          <cell r="BL550" t="str">
            <v>56</v>
          </cell>
          <cell r="BM550">
            <v>3.2776666666666662E-2</v>
          </cell>
        </row>
        <row r="551">
          <cell r="A551">
            <v>644769</v>
          </cell>
          <cell r="B551" t="str">
            <v>0739</v>
          </cell>
          <cell r="C551" t="str">
            <v>JACK DANIELS &amp; COCA-COLA BLIK 0.33L X12 SLEEK EP</v>
          </cell>
          <cell r="D551" t="str">
            <v>JACK DANIELS &amp; COCA-COLA BOITE 0.33L X12 SLEEK EP</v>
          </cell>
          <cell r="E551" t="str">
            <v>Jack Daniel's &amp; Coca-Cola</v>
          </cell>
          <cell r="F551" t="str">
            <v/>
          </cell>
          <cell r="G551" t="str">
            <v>SLEEKCAN</v>
          </cell>
          <cell r="H551" t="str">
            <v>5.00 %</v>
          </cell>
          <cell r="I551" t="str">
            <v>12 x 0.33L</v>
          </cell>
          <cell r="J551" t="str">
            <v/>
          </cell>
          <cell r="K551">
            <v>12</v>
          </cell>
          <cell r="L551" t="str">
            <v>21%-17%</v>
          </cell>
          <cell r="M551" t="str">
            <v>12</v>
          </cell>
          <cell r="N551" t="str">
            <v>M</v>
          </cell>
          <cell r="O551" t="str">
            <v>0</v>
          </cell>
          <cell r="P551">
            <v>0.33</v>
          </cell>
          <cell r="Q551" t="str">
            <v>5449000341723</v>
          </cell>
          <cell r="R551" t="str">
            <v>5.85 x 5.85 x 14.55</v>
          </cell>
          <cell r="S551">
            <v>0.33800000000000002</v>
          </cell>
          <cell r="T551">
            <v>0.34899999999999998</v>
          </cell>
          <cell r="U551">
            <v>0</v>
          </cell>
          <cell r="V551" t="str">
            <v>1 x 0.33L</v>
          </cell>
          <cell r="W551" t="str">
            <v>CAN</v>
          </cell>
          <cell r="X551" t="str">
            <v>5449000341723</v>
          </cell>
          <cell r="Y551" t="str">
            <v>5.85 x 5.85 x 14.55</v>
          </cell>
          <cell r="Z551">
            <v>0.33800000000000002</v>
          </cell>
          <cell r="AA551">
            <v>0.34899999999999998</v>
          </cell>
          <cell r="AB551">
            <v>0</v>
          </cell>
          <cell r="AC551" t="str">
            <v>12 x 0.33L</v>
          </cell>
          <cell r="AD551" t="str">
            <v>TRAY WITH SHRINK</v>
          </cell>
          <cell r="AE551" t="str">
            <v>5449000341730</v>
          </cell>
          <cell r="AF551" t="str">
            <v>23.6 x 17.6 x 14.8</v>
          </cell>
          <cell r="AG551">
            <v>4.0599999999999996</v>
          </cell>
          <cell r="AH551">
            <v>4.2619999999999996</v>
          </cell>
          <cell r="AI551">
            <v>0</v>
          </cell>
          <cell r="AJ551">
            <v>21</v>
          </cell>
          <cell r="AK551">
            <v>8</v>
          </cell>
          <cell r="AL551">
            <v>168</v>
          </cell>
          <cell r="AM551">
            <v>1200</v>
          </cell>
          <cell r="AN551">
            <v>800</v>
          </cell>
          <cell r="AO551">
            <v>1320</v>
          </cell>
          <cell r="AP551">
            <v>682.08</v>
          </cell>
          <cell r="AQ551">
            <v>741.27200000000005</v>
          </cell>
          <cell r="AR551">
            <v>2.5</v>
          </cell>
          <cell r="AS551">
            <v>0</v>
          </cell>
          <cell r="AT551" t="str">
            <v xml:space="preserve">EURO White </v>
          </cell>
          <cell r="AU551" t="str">
            <v>5449000735355</v>
          </cell>
          <cell r="AV551" t="str">
            <v/>
          </cell>
          <cell r="AW551" t="str">
            <v/>
          </cell>
          <cell r="AX551" t="str">
            <v>DUN</v>
          </cell>
          <cell r="AY551" t="str">
            <v/>
          </cell>
          <cell r="AZ551" t="str">
            <v/>
          </cell>
          <cell r="BA551" t="str">
            <v/>
          </cell>
          <cell r="BB551" t="str">
            <v/>
          </cell>
          <cell r="BC551" t="str">
            <v/>
          </cell>
          <cell r="BD551" t="str">
            <v/>
          </cell>
          <cell r="BE551" t="str">
            <v>BeLux</v>
          </cell>
          <cell r="BF551" t="str">
            <v/>
          </cell>
          <cell r="BG551" t="str">
            <v>PSS-22671</v>
          </cell>
          <cell r="BH551" t="str">
            <v>22089069</v>
          </cell>
          <cell r="BI551" t="str">
            <v>FR</v>
          </cell>
          <cell r="BJ551" t="str">
            <v/>
          </cell>
          <cell r="BK551" t="str">
            <v>ZD</v>
          </cell>
          <cell r="BL551" t="str">
            <v>56</v>
          </cell>
          <cell r="BM551">
            <v>1.18E-2</v>
          </cell>
        </row>
        <row r="552">
          <cell r="A552">
            <v>644777</v>
          </cell>
          <cell r="B552" t="str">
            <v>2001</v>
          </cell>
          <cell r="C552" t="str">
            <v>COCA-COLA PET 1.00L X6 HP 5+1 IND</v>
          </cell>
          <cell r="D552" t="str">
            <v>COCA-COLA PET 1.00L X6 HP 5+1 IND</v>
          </cell>
          <cell r="E552" t="str">
            <v>Coca-Cola</v>
          </cell>
          <cell r="F552" t="str">
            <v/>
          </cell>
          <cell r="G552" t="str">
            <v>PET</v>
          </cell>
          <cell r="H552" t="str">
            <v xml:space="preserve"> %</v>
          </cell>
          <cell r="I552" t="str">
            <v>56 x 6 x 1L</v>
          </cell>
          <cell r="J552" t="str">
            <v>5+1</v>
          </cell>
          <cell r="K552">
            <v>336</v>
          </cell>
          <cell r="L552" t="str">
            <v>6% - 3%</v>
          </cell>
          <cell r="M552" t="str">
            <v>6</v>
          </cell>
          <cell r="N552" t="str">
            <v>M</v>
          </cell>
          <cell r="O552" t="str">
            <v>0</v>
          </cell>
          <cell r="P552">
            <v>1</v>
          </cell>
          <cell r="Q552" t="str">
            <v>5449000054227</v>
          </cell>
          <cell r="R552" t="str">
            <v>8.4 x 8.4 x 27.5</v>
          </cell>
          <cell r="S552">
            <v>1.0389999999999999</v>
          </cell>
          <cell r="T552">
            <v>1.0720000000000001</v>
          </cell>
          <cell r="U552">
            <v>0</v>
          </cell>
          <cell r="V552" t="str">
            <v>6 x 1L</v>
          </cell>
          <cell r="W552" t="str">
            <v>SHRINK</v>
          </cell>
          <cell r="X552" t="str">
            <v>5000112523089</v>
          </cell>
          <cell r="Y552" t="str">
            <v>25.2 x 16.8 x 27.5</v>
          </cell>
          <cell r="Z552">
            <v>6.2309999999999999</v>
          </cell>
          <cell r="AA552">
            <v>6.4669999999999996</v>
          </cell>
          <cell r="AB552">
            <v>0</v>
          </cell>
          <cell r="AC552" t="str">
            <v>56 x 6 x 1L</v>
          </cell>
          <cell r="AD552" t="str">
            <v>HALF PALLET</v>
          </cell>
          <cell r="AE552" t="str">
            <v>5000112475852</v>
          </cell>
          <cell r="AF552" t="str">
            <v>100.8 x 60 x 127</v>
          </cell>
          <cell r="AG552">
            <v>348.93599999999998</v>
          </cell>
          <cell r="AH552">
            <v>378.25700000000001</v>
          </cell>
          <cell r="AI552">
            <v>0</v>
          </cell>
          <cell r="AJ552">
            <v>2</v>
          </cell>
          <cell r="AK552">
            <v>1</v>
          </cell>
          <cell r="AL552">
            <v>2</v>
          </cell>
          <cell r="AM552">
            <v>1200</v>
          </cell>
          <cell r="AN552">
            <v>1008</v>
          </cell>
          <cell r="AO552">
            <v>1433</v>
          </cell>
          <cell r="AP552">
            <v>697.87199999999996</v>
          </cell>
          <cell r="AQ552">
            <v>786.51300000000003</v>
          </cell>
          <cell r="AR552">
            <v>2</v>
          </cell>
          <cell r="AS552">
            <v>0</v>
          </cell>
          <cell r="AT552" t="str">
            <v>1xCHEP + 2x1/2 CHEP</v>
          </cell>
          <cell r="AU552" t="str">
            <v>5000112475883</v>
          </cell>
          <cell r="AV552" t="str">
            <v>ANT</v>
          </cell>
          <cell r="AW552" t="str">
            <v/>
          </cell>
          <cell r="AX552" t="str">
            <v/>
          </cell>
          <cell r="AY552" t="str">
            <v/>
          </cell>
          <cell r="AZ552" t="str">
            <v/>
          </cell>
          <cell r="BA552" t="str">
            <v/>
          </cell>
          <cell r="BB552" t="str">
            <v/>
          </cell>
          <cell r="BC552" t="str">
            <v/>
          </cell>
          <cell r="BD552" t="str">
            <v/>
          </cell>
          <cell r="BE552" t="str">
            <v>BeLux</v>
          </cell>
          <cell r="BF552" t="str">
            <v/>
          </cell>
          <cell r="BG552" t="str">
            <v>PSS-21177</v>
          </cell>
          <cell r="BH552" t="str">
            <v>22021000</v>
          </cell>
          <cell r="BI552" t="str">
            <v>BE</v>
          </cell>
          <cell r="BJ552" t="str">
            <v/>
          </cell>
          <cell r="BK552" t="str">
            <v>ZD</v>
          </cell>
          <cell r="BL552" t="str">
            <v>56</v>
          </cell>
          <cell r="BM552">
            <v>3.2776666666666662E-2</v>
          </cell>
        </row>
        <row r="553">
          <cell r="A553">
            <v>644778</v>
          </cell>
          <cell r="B553" t="str">
            <v>2002</v>
          </cell>
          <cell r="C553" t="str">
            <v>COCA-COLA ZERO PET 1.00L X6 HP 5+1 IND</v>
          </cell>
          <cell r="D553" t="str">
            <v>COCA-COLA ZERO PET 1.00L X6 HP 5+1 IND</v>
          </cell>
          <cell r="E553" t="str">
            <v>Coca-Cola Zero</v>
          </cell>
          <cell r="F553" t="str">
            <v/>
          </cell>
          <cell r="G553" t="str">
            <v>PET</v>
          </cell>
          <cell r="H553" t="str">
            <v xml:space="preserve"> %</v>
          </cell>
          <cell r="I553" t="str">
            <v>56 x 6 x 1L</v>
          </cell>
          <cell r="J553" t="str">
            <v>5+1</v>
          </cell>
          <cell r="K553">
            <v>336</v>
          </cell>
          <cell r="L553" t="str">
            <v>6% - 3%</v>
          </cell>
          <cell r="M553" t="str">
            <v>6</v>
          </cell>
          <cell r="N553" t="str">
            <v>M</v>
          </cell>
          <cell r="O553" t="str">
            <v>0</v>
          </cell>
          <cell r="P553">
            <v>1</v>
          </cell>
          <cell r="Q553" t="str">
            <v>5449000133328</v>
          </cell>
          <cell r="R553" t="str">
            <v>8.4 x 8.4 x 27.5</v>
          </cell>
          <cell r="S553">
            <v>0.998</v>
          </cell>
          <cell r="T553">
            <v>1.0309999999999999</v>
          </cell>
          <cell r="U553">
            <v>0</v>
          </cell>
          <cell r="V553" t="str">
            <v>6 x 1L</v>
          </cell>
          <cell r="W553" t="str">
            <v>SHRINK</v>
          </cell>
          <cell r="X553" t="str">
            <v>5000112688245</v>
          </cell>
          <cell r="Y553" t="str">
            <v>25.2 x 16.8 x 27.5</v>
          </cell>
          <cell r="Z553">
            <v>5.9880000000000004</v>
          </cell>
          <cell r="AA553">
            <v>6.2229999999999999</v>
          </cell>
          <cell r="AB553">
            <v>0</v>
          </cell>
          <cell r="AC553" t="str">
            <v>56 x 6 x 1L</v>
          </cell>
          <cell r="AD553" t="str">
            <v>HALF PALLET</v>
          </cell>
          <cell r="AE553" t="str">
            <v>5000112475876</v>
          </cell>
          <cell r="AF553" t="str">
            <v>100.8 x 60 x 127</v>
          </cell>
          <cell r="AG553">
            <v>335.32799999999997</v>
          </cell>
          <cell r="AH553">
            <v>364.61500000000001</v>
          </cell>
          <cell r="AI553">
            <v>0</v>
          </cell>
          <cell r="AJ553">
            <v>2</v>
          </cell>
          <cell r="AK553">
            <v>1</v>
          </cell>
          <cell r="AL553">
            <v>2</v>
          </cell>
          <cell r="AM553">
            <v>1200</v>
          </cell>
          <cell r="AN553">
            <v>1008</v>
          </cell>
          <cell r="AO553">
            <v>1433</v>
          </cell>
          <cell r="AP553">
            <v>670.65599999999995</v>
          </cell>
          <cell r="AQ553">
            <v>759.23</v>
          </cell>
          <cell r="AR553">
            <v>2</v>
          </cell>
          <cell r="AS553">
            <v>0</v>
          </cell>
          <cell r="AT553" t="str">
            <v>1xCHEP + 2x1/2 CHEP</v>
          </cell>
          <cell r="AU553" t="str">
            <v>5000112475869</v>
          </cell>
          <cell r="AV553" t="str">
            <v>ANT</v>
          </cell>
          <cell r="AW553" t="str">
            <v/>
          </cell>
          <cell r="AX553" t="str">
            <v/>
          </cell>
          <cell r="AY553" t="str">
            <v/>
          </cell>
          <cell r="AZ553" t="str">
            <v/>
          </cell>
          <cell r="BA553" t="str">
            <v/>
          </cell>
          <cell r="BB553" t="str">
            <v/>
          </cell>
          <cell r="BC553" t="str">
            <v/>
          </cell>
          <cell r="BD553" t="str">
            <v/>
          </cell>
          <cell r="BE553" t="str">
            <v>BeLux</v>
          </cell>
          <cell r="BF553" t="str">
            <v/>
          </cell>
          <cell r="BG553" t="str">
            <v>PSS-21177</v>
          </cell>
          <cell r="BH553" t="str">
            <v>22021000</v>
          </cell>
          <cell r="BI553" t="str">
            <v>BE</v>
          </cell>
          <cell r="BJ553" t="str">
            <v/>
          </cell>
          <cell r="BK553" t="str">
            <v>ZD</v>
          </cell>
          <cell r="BL553" t="str">
            <v>56</v>
          </cell>
          <cell r="BM553">
            <v>3.2776666666666662E-2</v>
          </cell>
        </row>
        <row r="554">
          <cell r="A554">
            <v>644787</v>
          </cell>
          <cell r="B554" t="str">
            <v>1980</v>
          </cell>
          <cell r="C554" t="str">
            <v>FANTA SINAAS PET 1.00L X6</v>
          </cell>
          <cell r="D554" t="str">
            <v>FANTA ORANGE PET 1.00L X6</v>
          </cell>
          <cell r="E554" t="str">
            <v>Fanta</v>
          </cell>
          <cell r="F554" t="str">
            <v>Orange</v>
          </cell>
          <cell r="G554" t="str">
            <v>PET</v>
          </cell>
          <cell r="H554" t="str">
            <v xml:space="preserve"> %</v>
          </cell>
          <cell r="I554" t="str">
            <v>6 x 1L</v>
          </cell>
          <cell r="J554" t="str">
            <v/>
          </cell>
          <cell r="K554">
            <v>6</v>
          </cell>
          <cell r="L554" t="str">
            <v>6% - 3%</v>
          </cell>
          <cell r="M554" t="str">
            <v>6</v>
          </cell>
          <cell r="N554" t="str">
            <v>M</v>
          </cell>
          <cell r="O554" t="str">
            <v>0</v>
          </cell>
          <cell r="P554">
            <v>1</v>
          </cell>
          <cell r="Q554" t="str">
            <v>5449000006271</v>
          </cell>
          <cell r="R554" t="str">
            <v>8.4 x 8.4 x 27.5</v>
          </cell>
          <cell r="S554">
            <v>1.0429999999999999</v>
          </cell>
          <cell r="T554">
            <v>1.0760000000000001</v>
          </cell>
          <cell r="U554">
            <v>0</v>
          </cell>
          <cell r="V554" t="str">
            <v>6 x 1L</v>
          </cell>
          <cell r="W554" t="str">
            <v>SHRINK</v>
          </cell>
          <cell r="X554" t="str">
            <v>5449000058362</v>
          </cell>
          <cell r="Y554" t="str">
            <v>25.2 x 16.8 x 27.5</v>
          </cell>
          <cell r="Z554">
            <v>6.2590000000000003</v>
          </cell>
          <cell r="AA554">
            <v>6.476</v>
          </cell>
          <cell r="AB554">
            <v>0</v>
          </cell>
          <cell r="AC554" t="str">
            <v>6 x 1L</v>
          </cell>
          <cell r="AD554" t="str">
            <v>SHRINKWRAPPED</v>
          </cell>
          <cell r="AE554" t="str">
            <v>5449000058362</v>
          </cell>
          <cell r="AF554" t="str">
            <v>25.2 x 16.8 x 27.5</v>
          </cell>
          <cell r="AG554">
            <v>6.2590000000000003</v>
          </cell>
          <cell r="AH554">
            <v>6.476</v>
          </cell>
          <cell r="AI554">
            <v>0</v>
          </cell>
          <cell r="AJ554">
            <v>28</v>
          </cell>
          <cell r="AK554">
            <v>5</v>
          </cell>
          <cell r="AL554">
            <v>140</v>
          </cell>
          <cell r="AM554">
            <v>1200</v>
          </cell>
          <cell r="AN554">
            <v>1008</v>
          </cell>
          <cell r="AO554">
            <v>1548</v>
          </cell>
          <cell r="AP554">
            <v>876.26</v>
          </cell>
          <cell r="AQ554">
            <v>938.57399999999996</v>
          </cell>
          <cell r="AR554">
            <v>2</v>
          </cell>
          <cell r="AS554">
            <v>0</v>
          </cell>
          <cell r="AT554" t="str">
            <v>CHEP</v>
          </cell>
          <cell r="AU554" t="str">
            <v>5449000978073</v>
          </cell>
          <cell r="AV554" t="str">
            <v/>
          </cell>
          <cell r="AW554" t="str">
            <v/>
          </cell>
          <cell r="AX554" t="str">
            <v/>
          </cell>
          <cell r="AY554" t="str">
            <v>DON</v>
          </cell>
          <cell r="AZ554" t="str">
            <v/>
          </cell>
          <cell r="BA554" t="str">
            <v/>
          </cell>
          <cell r="BB554" t="str">
            <v/>
          </cell>
          <cell r="BC554" t="str">
            <v/>
          </cell>
          <cell r="BD554" t="str">
            <v/>
          </cell>
          <cell r="BE554" t="str">
            <v>BeLux</v>
          </cell>
          <cell r="BF554" t="str">
            <v/>
          </cell>
          <cell r="BG554" t="str">
            <v>PSS-22852</v>
          </cell>
          <cell r="BH554" t="str">
            <v>22021000</v>
          </cell>
          <cell r="BI554" t="str">
            <v>NL</v>
          </cell>
          <cell r="BJ554" t="str">
            <v/>
          </cell>
          <cell r="BK554" t="str">
            <v>ZD</v>
          </cell>
          <cell r="BL554" t="str">
            <v>56</v>
          </cell>
          <cell r="BM554">
            <v>3.5794000000000006E-2</v>
          </cell>
        </row>
        <row r="555">
          <cell r="A555">
            <v>644793</v>
          </cell>
          <cell r="B555" t="str">
            <v>1981</v>
          </cell>
          <cell r="C555" t="str">
            <v>FANTA ZERO LEMON ELDERFLOWER SHOKATA BLIK 0.33L 4X6 SLEEK EURO</v>
          </cell>
          <cell r="D555" t="str">
            <v>FANTA ZERO LEMON ELDERFLOWER SHOKATA BOITE 0.33L 4X6 SLEEK EURO</v>
          </cell>
          <cell r="E555" t="str">
            <v>Fanta</v>
          </cell>
          <cell r="F555" t="str">
            <v>Zero Lemon Elderflower Shokata</v>
          </cell>
          <cell r="G555" t="str">
            <v>SLEEKCAN</v>
          </cell>
          <cell r="H555" t="str">
            <v xml:space="preserve"> %</v>
          </cell>
          <cell r="I555" t="str">
            <v>4 x 6 x 0.33L</v>
          </cell>
          <cell r="J555" t="str">
            <v/>
          </cell>
          <cell r="K555">
            <v>24</v>
          </cell>
          <cell r="L555" t="str">
            <v>6% - 3%</v>
          </cell>
          <cell r="M555" t="str">
            <v>6</v>
          </cell>
          <cell r="N555" t="str">
            <v>M</v>
          </cell>
          <cell r="O555" t="str">
            <v>0</v>
          </cell>
          <cell r="P555">
            <v>0.33</v>
          </cell>
          <cell r="Q555" t="str">
            <v>5449000314789</v>
          </cell>
          <cell r="R555" t="str">
            <v>5.8 x 5.8 x 14.55</v>
          </cell>
          <cell r="S555">
            <v>0.33</v>
          </cell>
          <cell r="T555">
            <v>0.34200000000000003</v>
          </cell>
          <cell r="U555">
            <v>0</v>
          </cell>
          <cell r="V555" t="str">
            <v>6 x 0.33L</v>
          </cell>
          <cell r="W555" t="str">
            <v>SHRINK</v>
          </cell>
          <cell r="X555" t="str">
            <v>5449000338655</v>
          </cell>
          <cell r="Y555" t="str">
            <v>17.55 x 11.7 x 14.55</v>
          </cell>
          <cell r="Z555">
            <v>1.9790000000000001</v>
          </cell>
          <cell r="AA555">
            <v>2.0579999999999998</v>
          </cell>
          <cell r="AB555">
            <v>0</v>
          </cell>
          <cell r="AC555" t="str">
            <v>4 x 6 x 0.33L</v>
          </cell>
          <cell r="AD555" t="str">
            <v>TRAY WITHOUT SHRINK</v>
          </cell>
          <cell r="AE555" t="str">
            <v>5449000338631</v>
          </cell>
          <cell r="AF555" t="str">
            <v>35.8 x 23.7 x 14.75</v>
          </cell>
          <cell r="AG555">
            <v>7.9139999999999997</v>
          </cell>
          <cell r="AH555">
            <v>8.2949999999999999</v>
          </cell>
          <cell r="AI555">
            <v>0</v>
          </cell>
          <cell r="AJ555">
            <v>10</v>
          </cell>
          <cell r="AK555">
            <v>9</v>
          </cell>
          <cell r="AL555">
            <v>90</v>
          </cell>
          <cell r="AM555">
            <v>1200</v>
          </cell>
          <cell r="AN555">
            <v>800</v>
          </cell>
          <cell r="AO555">
            <v>1467</v>
          </cell>
          <cell r="AP555">
            <v>712.26</v>
          </cell>
          <cell r="AQ555">
            <v>771.85400000000004</v>
          </cell>
          <cell r="AR555">
            <v>1.5</v>
          </cell>
          <cell r="AS555">
            <v>0</v>
          </cell>
          <cell r="AT555" t="str">
            <v>EURO CHEP</v>
          </cell>
          <cell r="AU555" t="str">
            <v>3383260019508</v>
          </cell>
          <cell r="AV555" t="str">
            <v/>
          </cell>
          <cell r="AW555" t="str">
            <v/>
          </cell>
          <cell r="AX555" t="str">
            <v/>
          </cell>
          <cell r="AY555" t="str">
            <v/>
          </cell>
          <cell r="AZ555" t="str">
            <v/>
          </cell>
          <cell r="BA555" t="str">
            <v/>
          </cell>
          <cell r="BB555" t="str">
            <v/>
          </cell>
          <cell r="BC555" t="str">
            <v>Trianval (TRIA)</v>
          </cell>
          <cell r="BD555" t="str">
            <v/>
          </cell>
          <cell r="BE555" t="str">
            <v>BeLux</v>
          </cell>
          <cell r="BF555" t="str">
            <v/>
          </cell>
          <cell r="BG555" t="str">
            <v>PSS-19634</v>
          </cell>
          <cell r="BH555" t="str">
            <v>22021000</v>
          </cell>
          <cell r="BI555" t="str">
            <v>BE</v>
          </cell>
          <cell r="BJ555" t="str">
            <v/>
          </cell>
          <cell r="BK555" t="str">
            <v>ZD</v>
          </cell>
          <cell r="BL555" t="str">
            <v>56</v>
          </cell>
          <cell r="BM555">
            <v>1.18E-2</v>
          </cell>
        </row>
        <row r="556">
          <cell r="A556">
            <v>644798</v>
          </cell>
          <cell r="B556" t="str">
            <v>1984</v>
          </cell>
          <cell r="C556" t="str">
            <v>NALU ORIGINAL(56)/NALU EXOTIC(10)/NALU FROST(6) BLIK 0.25L 72X6 PPD V2</v>
          </cell>
          <cell r="D556" t="str">
            <v>NALU ORIGINAL(56)/NALU EXOTIC(10)/NALU FROST(6) BOITE 0.25L 72X6 PPD V2</v>
          </cell>
          <cell r="E556" t="str">
            <v>Nalu</v>
          </cell>
          <cell r="F556" t="str">
            <v>Mix</v>
          </cell>
          <cell r="G556" t="str">
            <v xml:space="preserve">SLIMCAN </v>
          </cell>
          <cell r="H556" t="str">
            <v xml:space="preserve"> %</v>
          </cell>
          <cell r="I556" t="str">
            <v>72 x 6 x 0.25L</v>
          </cell>
          <cell r="J556" t="str">
            <v/>
          </cell>
          <cell r="K556">
            <v>432</v>
          </cell>
          <cell r="L556" t="str">
            <v>6% - 3%</v>
          </cell>
          <cell r="M556" t="str">
            <v>12</v>
          </cell>
          <cell r="N556" t="str">
            <v>M</v>
          </cell>
          <cell r="O556" t="str">
            <v>0</v>
          </cell>
          <cell r="P556">
            <v>0.25</v>
          </cell>
          <cell r="Q556" t="str">
            <v>n/a</v>
          </cell>
          <cell r="R556" t="str">
            <v>5.35 x 5.35 x 13.43</v>
          </cell>
          <cell r="S556">
            <v>0.254</v>
          </cell>
          <cell r="T556">
            <v>0.26500000000000001</v>
          </cell>
          <cell r="U556">
            <v>0</v>
          </cell>
          <cell r="V556" t="str">
            <v>6 x 0.25L</v>
          </cell>
          <cell r="W556" t="str">
            <v>SHRINK</v>
          </cell>
          <cell r="X556" t="str">
            <v>n/a</v>
          </cell>
          <cell r="Y556" t="str">
            <v>16.05 x 10.7 x 13.43</v>
          </cell>
          <cell r="Z556">
            <v>1.5249999999999999</v>
          </cell>
          <cell r="AA556">
            <v>1.597</v>
          </cell>
          <cell r="AB556">
            <v>0</v>
          </cell>
          <cell r="AC556" t="str">
            <v>72 x 6 x 0.25L</v>
          </cell>
          <cell r="AD556" t="str">
            <v>QUARTER PALLET DISPLAY</v>
          </cell>
          <cell r="AE556" t="str">
            <v>3383260019485</v>
          </cell>
          <cell r="AF556" t="str">
            <v>60 x 40 x 134</v>
          </cell>
          <cell r="AG556">
            <v>109.78</v>
          </cell>
          <cell r="AH556">
            <v>122.146</v>
          </cell>
          <cell r="AI556">
            <v>0</v>
          </cell>
          <cell r="AJ556">
            <v>4</v>
          </cell>
          <cell r="AK556">
            <v>1</v>
          </cell>
          <cell r="AL556">
            <v>4</v>
          </cell>
          <cell r="AM556">
            <v>1200</v>
          </cell>
          <cell r="AN556">
            <v>800</v>
          </cell>
          <cell r="AO556">
            <v>1484</v>
          </cell>
          <cell r="AP556">
            <v>439.12</v>
          </cell>
          <cell r="AQ556">
            <v>513.59500000000003</v>
          </cell>
          <cell r="AR556">
            <v>1</v>
          </cell>
          <cell r="AS556">
            <v>0</v>
          </cell>
          <cell r="AT556" t="str">
            <v>1xECHEP + 4x1/4 CHEP</v>
          </cell>
          <cell r="AU556" t="str">
            <v>3383260019492</v>
          </cell>
          <cell r="AV556" t="str">
            <v/>
          </cell>
          <cell r="AW556" t="str">
            <v/>
          </cell>
          <cell r="AX556" t="str">
            <v/>
          </cell>
          <cell r="AY556" t="str">
            <v/>
          </cell>
          <cell r="AZ556" t="str">
            <v/>
          </cell>
          <cell r="BA556" t="str">
            <v/>
          </cell>
          <cell r="BB556" t="str">
            <v/>
          </cell>
          <cell r="BC556" t="str">
            <v/>
          </cell>
          <cell r="BD556" t="str">
            <v/>
          </cell>
          <cell r="BE556" t="str">
            <v>BeLux</v>
          </cell>
          <cell r="BF556" t="str">
            <v>DF26070BE</v>
          </cell>
          <cell r="BG556" t="str">
            <v>PSS-21737</v>
          </cell>
          <cell r="BH556" t="str">
            <v>22021000</v>
          </cell>
          <cell r="BI556" t="str">
            <v>BE</v>
          </cell>
          <cell r="BJ556" t="str">
            <v/>
          </cell>
          <cell r="BK556" t="str">
            <v>ZD</v>
          </cell>
          <cell r="BL556" t="str">
            <v>56</v>
          </cell>
          <cell r="BM556" t="str">
            <v/>
          </cell>
        </row>
        <row r="557">
          <cell r="A557">
            <v>644812</v>
          </cell>
          <cell r="B557" t="str">
            <v>2397</v>
          </cell>
          <cell r="C557" t="str">
            <v>ROYAL BLISS SIGNATURE TONIC WATER GLAS 0.20L X24</v>
          </cell>
          <cell r="D557" t="str">
            <v>ROYAL BLISS SIGNATURE TONIC WATER VERRE 0.20L X24</v>
          </cell>
          <cell r="E557" t="str">
            <v>Royal Bliss</v>
          </cell>
          <cell r="F557" t="str">
            <v>Signature Tonic Water</v>
          </cell>
          <cell r="G557" t="str">
            <v>REF. GLASS</v>
          </cell>
          <cell r="H557" t="str">
            <v xml:space="preserve"> %</v>
          </cell>
          <cell r="I557" t="str">
            <v>24 x 0.2L</v>
          </cell>
          <cell r="J557" t="str">
            <v/>
          </cell>
          <cell r="K557">
            <v>24</v>
          </cell>
          <cell r="L557" t="str">
            <v>6% - 3%</v>
          </cell>
          <cell r="M557" t="str">
            <v>12</v>
          </cell>
          <cell r="N557" t="str">
            <v>M</v>
          </cell>
          <cell r="O557" t="str">
            <v>0</v>
          </cell>
          <cell r="P557">
            <v>0.2</v>
          </cell>
          <cell r="Q557" t="str">
            <v>54022430</v>
          </cell>
          <cell r="R557" t="str">
            <v>5.9 x 5.9 x 19.65</v>
          </cell>
          <cell r="S557">
            <v>0.20599999999999999</v>
          </cell>
          <cell r="T557">
            <v>0.56599999999999995</v>
          </cell>
          <cell r="U557">
            <v>0.1</v>
          </cell>
          <cell r="V557" t="str">
            <v>1 x 0.2L</v>
          </cell>
          <cell r="W557" t="str">
            <v xml:space="preserve">REF. GLASS  </v>
          </cell>
          <cell r="X557" t="str">
            <v>54022430</v>
          </cell>
          <cell r="Y557" t="str">
            <v>5.9 x 5.9 x 19.65</v>
          </cell>
          <cell r="Z557">
            <v>0.20599999999999999</v>
          </cell>
          <cell r="AA557">
            <v>0.56599999999999995</v>
          </cell>
          <cell r="AB557">
            <v>0.1</v>
          </cell>
          <cell r="AC557" t="str">
            <v>24 x 0.2L</v>
          </cell>
          <cell r="AD557" t="str">
            <v>CASE</v>
          </cell>
          <cell r="AE557" t="str">
            <v>5449000665904</v>
          </cell>
          <cell r="AF557" t="str">
            <v>40 x 30 x 23</v>
          </cell>
          <cell r="AG557">
            <v>4.9539999999999997</v>
          </cell>
          <cell r="AH557">
            <v>15.384</v>
          </cell>
          <cell r="AI557">
            <v>5</v>
          </cell>
          <cell r="AJ557">
            <v>10</v>
          </cell>
          <cell r="AK557">
            <v>7</v>
          </cell>
          <cell r="AL557">
            <v>70</v>
          </cell>
          <cell r="AM557">
            <v>1200</v>
          </cell>
          <cell r="AN557">
            <v>1000</v>
          </cell>
          <cell r="AO557">
            <v>1773</v>
          </cell>
          <cell r="AP557">
            <v>346.78</v>
          </cell>
          <cell r="AQ557">
            <v>1107.002</v>
          </cell>
          <cell r="AR557">
            <v>3</v>
          </cell>
          <cell r="AS557">
            <v>350</v>
          </cell>
          <cell r="AT557" t="str">
            <v>CHEP</v>
          </cell>
          <cell r="AU557" t="str">
            <v>5449000735430</v>
          </cell>
          <cell r="AV557" t="str">
            <v/>
          </cell>
          <cell r="AW557" t="str">
            <v/>
          </cell>
          <cell r="AX557" t="str">
            <v/>
          </cell>
          <cell r="AY557" t="str">
            <v>DON</v>
          </cell>
          <cell r="AZ557" t="str">
            <v/>
          </cell>
          <cell r="BA557" t="str">
            <v/>
          </cell>
          <cell r="BB557" t="str">
            <v/>
          </cell>
          <cell r="BC557" t="str">
            <v/>
          </cell>
          <cell r="BD557" t="str">
            <v/>
          </cell>
          <cell r="BE557" t="str">
            <v>BeLux</v>
          </cell>
          <cell r="BF557" t="str">
            <v/>
          </cell>
          <cell r="BG557" t="str">
            <v>PSS-21489</v>
          </cell>
          <cell r="BH557" t="str">
            <v>22021000</v>
          </cell>
          <cell r="BI557" t="str">
            <v>NL</v>
          </cell>
          <cell r="BJ557" t="str">
            <v/>
          </cell>
          <cell r="BK557" t="str">
            <v>ZD</v>
          </cell>
          <cell r="BL557" t="str">
            <v>56</v>
          </cell>
          <cell r="BM557" t="str">
            <v/>
          </cell>
        </row>
        <row r="558">
          <cell r="A558">
            <v>644813</v>
          </cell>
          <cell r="B558" t="str">
            <v>1983</v>
          </cell>
          <cell r="C558" t="str">
            <v>COCA-COLA ZERO PET 1.00L X6 HP 5+1 DD</v>
          </cell>
          <cell r="D558" t="str">
            <v>COCA-COLA ZERO PET 1.00L X6 HP 5+1 DD</v>
          </cell>
          <cell r="E558" t="str">
            <v>Coca-Cola Zero</v>
          </cell>
          <cell r="F558" t="str">
            <v/>
          </cell>
          <cell r="G558" t="str">
            <v>PET</v>
          </cell>
          <cell r="H558" t="str">
            <v xml:space="preserve"> %</v>
          </cell>
          <cell r="I558" t="str">
            <v>50 x 6 x 1L</v>
          </cell>
          <cell r="J558" t="str">
            <v>5+1</v>
          </cell>
          <cell r="K558">
            <v>300</v>
          </cell>
          <cell r="L558" t="str">
            <v>6% - 3%</v>
          </cell>
          <cell r="M558" t="str">
            <v>6</v>
          </cell>
          <cell r="N558" t="str">
            <v>M</v>
          </cell>
          <cell r="O558" t="str">
            <v>0</v>
          </cell>
          <cell r="P558">
            <v>1</v>
          </cell>
          <cell r="Q558" t="str">
            <v>5449000133328</v>
          </cell>
          <cell r="R558" t="str">
            <v>8.4 x 8.4 x 27.5</v>
          </cell>
          <cell r="S558">
            <v>0.998</v>
          </cell>
          <cell r="T558">
            <v>1.0309999999999999</v>
          </cell>
          <cell r="U558">
            <v>0</v>
          </cell>
          <cell r="V558" t="str">
            <v>6 x 1L</v>
          </cell>
          <cell r="W558" t="str">
            <v>SHRINK</v>
          </cell>
          <cell r="X558" t="str">
            <v>5000112688245</v>
          </cell>
          <cell r="Y558" t="str">
            <v>25.2 x 16.8 x 27.5</v>
          </cell>
          <cell r="Z558">
            <v>5.9880000000000004</v>
          </cell>
          <cell r="AA558">
            <v>6.2039999999999997</v>
          </cell>
          <cell r="AB558">
            <v>0</v>
          </cell>
          <cell r="AC558" t="str">
            <v>50 x 6 x 1L</v>
          </cell>
          <cell r="AD558" t="str">
            <v>HALF PALLET</v>
          </cell>
          <cell r="AE558" t="str">
            <v>5000112476422</v>
          </cell>
          <cell r="AF558" t="str">
            <v>80 x 60 x 154.8</v>
          </cell>
          <cell r="AG558">
            <v>299.39999999999998</v>
          </cell>
          <cell r="AH558">
            <v>324.91199999999998</v>
          </cell>
          <cell r="AI558">
            <v>0</v>
          </cell>
          <cell r="AJ558">
            <v>2</v>
          </cell>
          <cell r="AK558">
            <v>1</v>
          </cell>
          <cell r="AL558">
            <v>2</v>
          </cell>
          <cell r="AM558">
            <v>1200</v>
          </cell>
          <cell r="AN558">
            <v>1000</v>
          </cell>
          <cell r="AO558">
            <v>1698</v>
          </cell>
          <cell r="AP558">
            <v>598.79999999999995</v>
          </cell>
          <cell r="AQ558">
            <v>679.82299999999998</v>
          </cell>
          <cell r="AR558">
            <v>2</v>
          </cell>
          <cell r="AS558">
            <v>0</v>
          </cell>
          <cell r="AT558" t="str">
            <v>2x Dusseldorfer CHEP</v>
          </cell>
          <cell r="AU558" t="str">
            <v>5000112476415</v>
          </cell>
          <cell r="AV558" t="str">
            <v>ANT</v>
          </cell>
          <cell r="AW558" t="str">
            <v/>
          </cell>
          <cell r="AX558" t="str">
            <v/>
          </cell>
          <cell r="AY558" t="str">
            <v/>
          </cell>
          <cell r="AZ558" t="str">
            <v/>
          </cell>
          <cell r="BA558" t="str">
            <v/>
          </cell>
          <cell r="BB558" t="str">
            <v/>
          </cell>
          <cell r="BC558" t="str">
            <v/>
          </cell>
          <cell r="BD558" t="str">
            <v/>
          </cell>
          <cell r="BE558" t="str">
            <v>BeLux</v>
          </cell>
          <cell r="BF558" t="str">
            <v>DF25603BE</v>
          </cell>
          <cell r="BG558" t="str">
            <v>PSS-22826</v>
          </cell>
          <cell r="BH558" t="str">
            <v>22021000</v>
          </cell>
          <cell r="BI558" t="str">
            <v>BE</v>
          </cell>
          <cell r="BJ558" t="str">
            <v/>
          </cell>
          <cell r="BK558" t="str">
            <v>ZD</v>
          </cell>
          <cell r="BL558" t="str">
            <v>56</v>
          </cell>
          <cell r="BM558">
            <v>3.2776666666666662E-2</v>
          </cell>
        </row>
        <row r="559">
          <cell r="A559">
            <v>644814</v>
          </cell>
          <cell r="B559" t="str">
            <v>1982</v>
          </cell>
          <cell r="C559" t="str">
            <v>COCA-COLA PET 1.00L X6 HP 5+1 DD</v>
          </cell>
          <cell r="D559" t="str">
            <v>COCA-COLA PET 1.00L X6 HP 5+1 DD</v>
          </cell>
          <cell r="E559" t="str">
            <v>Coca-Cola</v>
          </cell>
          <cell r="F559" t="str">
            <v/>
          </cell>
          <cell r="G559" t="str">
            <v>PET</v>
          </cell>
          <cell r="H559" t="str">
            <v xml:space="preserve"> %</v>
          </cell>
          <cell r="I559" t="str">
            <v>50 x 6 x 1L</v>
          </cell>
          <cell r="J559" t="str">
            <v>5+1</v>
          </cell>
          <cell r="K559">
            <v>300</v>
          </cell>
          <cell r="L559" t="str">
            <v>6% - 3%</v>
          </cell>
          <cell r="M559" t="str">
            <v>6</v>
          </cell>
          <cell r="N559" t="str">
            <v>M</v>
          </cell>
          <cell r="O559" t="str">
            <v>0</v>
          </cell>
          <cell r="P559">
            <v>1</v>
          </cell>
          <cell r="Q559" t="str">
            <v>5449000054227</v>
          </cell>
          <cell r="R559" t="str">
            <v>8.4 x 8.4 x 27.5</v>
          </cell>
          <cell r="S559">
            <v>1</v>
          </cell>
          <cell r="T559">
            <v>1.0720000000000001</v>
          </cell>
          <cell r="U559">
            <v>0</v>
          </cell>
          <cell r="V559" t="str">
            <v>6 x 1L</v>
          </cell>
          <cell r="W559" t="str">
            <v>SHRINK</v>
          </cell>
          <cell r="X559" t="str">
            <v>5000112523089</v>
          </cell>
          <cell r="Y559" t="str">
            <v>25.2 x 16.8 x 27.5</v>
          </cell>
          <cell r="Z559">
            <v>6</v>
          </cell>
          <cell r="AA559">
            <v>6.4489999999999998</v>
          </cell>
          <cell r="AB559">
            <v>0</v>
          </cell>
          <cell r="AC559" t="str">
            <v>50 x 6 x 1L</v>
          </cell>
          <cell r="AD559" t="str">
            <v>HALF PALLET</v>
          </cell>
          <cell r="AE559" t="str">
            <v>5000112476408</v>
          </cell>
          <cell r="AF559" t="str">
            <v>80 x 60 x 154.8</v>
          </cell>
          <cell r="AG559">
            <v>300</v>
          </cell>
          <cell r="AH559">
            <v>337.142</v>
          </cell>
          <cell r="AI559">
            <v>0</v>
          </cell>
          <cell r="AJ559">
            <v>2</v>
          </cell>
          <cell r="AK559">
            <v>1</v>
          </cell>
          <cell r="AL559">
            <v>2</v>
          </cell>
          <cell r="AM559">
            <v>1200</v>
          </cell>
          <cell r="AN559">
            <v>1000</v>
          </cell>
          <cell r="AO559">
            <v>1698</v>
          </cell>
          <cell r="AP559">
            <v>600</v>
          </cell>
          <cell r="AQ559">
            <v>704.28300000000002</v>
          </cell>
          <cell r="AR559">
            <v>2</v>
          </cell>
          <cell r="AS559">
            <v>0</v>
          </cell>
          <cell r="AT559" t="str">
            <v>2x Dusseldorfer CHEP</v>
          </cell>
          <cell r="AU559" t="str">
            <v>5000112476439</v>
          </cell>
          <cell r="AV559" t="str">
            <v>ANT</v>
          </cell>
          <cell r="AW559" t="str">
            <v/>
          </cell>
          <cell r="AX559" t="str">
            <v/>
          </cell>
          <cell r="AY559" t="str">
            <v/>
          </cell>
          <cell r="AZ559" t="str">
            <v/>
          </cell>
          <cell r="BA559" t="str">
            <v/>
          </cell>
          <cell r="BB559" t="str">
            <v/>
          </cell>
          <cell r="BC559" t="str">
            <v/>
          </cell>
          <cell r="BD559" t="str">
            <v/>
          </cell>
          <cell r="BE559" t="str">
            <v>BeLux</v>
          </cell>
          <cell r="BF559" t="str">
            <v>DF25603BE</v>
          </cell>
          <cell r="BG559" t="str">
            <v>PSS-22826</v>
          </cell>
          <cell r="BH559" t="str">
            <v>22021000</v>
          </cell>
          <cell r="BI559" t="str">
            <v>BE</v>
          </cell>
          <cell r="BJ559" t="str">
            <v/>
          </cell>
          <cell r="BK559" t="str">
            <v>ZD</v>
          </cell>
          <cell r="BL559" t="str">
            <v>56</v>
          </cell>
          <cell r="BM559">
            <v>3.2776666666666662E-2</v>
          </cell>
        </row>
        <row r="560">
          <cell r="A560">
            <v>644816</v>
          </cell>
          <cell r="B560" t="str">
            <v>6343</v>
          </cell>
          <cell r="C560" t="str">
            <v>ROYAL BLISS AGRUMES GLAS 0.20L X24</v>
          </cell>
          <cell r="D560" t="str">
            <v>ROYAL BLISS AGRUMES VERRE 0.20L X24</v>
          </cell>
          <cell r="E560" t="str">
            <v>Royal Bliss</v>
          </cell>
          <cell r="F560" t="str">
            <v>Agrumes</v>
          </cell>
          <cell r="G560" t="str">
            <v>REF. GLASS</v>
          </cell>
          <cell r="H560" t="str">
            <v xml:space="preserve"> %</v>
          </cell>
          <cell r="I560" t="str">
            <v>24 x 0.2L</v>
          </cell>
          <cell r="J560" t="str">
            <v/>
          </cell>
          <cell r="K560">
            <v>24</v>
          </cell>
          <cell r="L560" t="str">
            <v>6% - 3%</v>
          </cell>
          <cell r="M560" t="str">
            <v>12</v>
          </cell>
          <cell r="N560" t="str">
            <v>M</v>
          </cell>
          <cell r="O560" t="str">
            <v>0</v>
          </cell>
          <cell r="P560">
            <v>0.2</v>
          </cell>
          <cell r="Q560" t="str">
            <v>54033948</v>
          </cell>
          <cell r="R560" t="str">
            <v>5.9 x 5.9 x 19.9</v>
          </cell>
          <cell r="S560">
            <v>0.20399999999999999</v>
          </cell>
          <cell r="T560">
            <v>0.56299999999999994</v>
          </cell>
          <cell r="U560">
            <v>0.1</v>
          </cell>
          <cell r="V560" t="str">
            <v>1 x 0.2L</v>
          </cell>
          <cell r="W560" t="str">
            <v xml:space="preserve">REF. GLASS  </v>
          </cell>
          <cell r="X560" t="str">
            <v>54033948</v>
          </cell>
          <cell r="Y560" t="str">
            <v>5.9 x 5.9 x 19.9</v>
          </cell>
          <cell r="Z560">
            <v>0.20399999999999999</v>
          </cell>
          <cell r="AA560">
            <v>0.56299999999999994</v>
          </cell>
          <cell r="AB560">
            <v>0.1</v>
          </cell>
          <cell r="AC560" t="str">
            <v>24 x 0.2L</v>
          </cell>
          <cell r="AD560" t="str">
            <v>CASE</v>
          </cell>
          <cell r="AE560" t="str">
            <v>5449000343727</v>
          </cell>
          <cell r="AF560" t="str">
            <v>40 x 30 x 23</v>
          </cell>
          <cell r="AG560">
            <v>4.8940000000000001</v>
          </cell>
          <cell r="AH560">
            <v>15.31</v>
          </cell>
          <cell r="AI560">
            <v>5</v>
          </cell>
          <cell r="AJ560">
            <v>10</v>
          </cell>
          <cell r="AK560">
            <v>7</v>
          </cell>
          <cell r="AL560">
            <v>70</v>
          </cell>
          <cell r="AM560">
            <v>1200</v>
          </cell>
          <cell r="AN560">
            <v>1000</v>
          </cell>
          <cell r="AO560">
            <v>1773</v>
          </cell>
          <cell r="AP560">
            <v>342.58</v>
          </cell>
          <cell r="AQ560">
            <v>1101.807</v>
          </cell>
          <cell r="AR560">
            <v>3</v>
          </cell>
          <cell r="AS560">
            <v>350</v>
          </cell>
          <cell r="AT560" t="str">
            <v>CHEP</v>
          </cell>
          <cell r="AU560" t="str">
            <v>5449000735232</v>
          </cell>
          <cell r="AV560" t="str">
            <v/>
          </cell>
          <cell r="AW560" t="str">
            <v>GHE</v>
          </cell>
          <cell r="AX560" t="str">
            <v/>
          </cell>
          <cell r="AY560" t="str">
            <v/>
          </cell>
          <cell r="AZ560" t="str">
            <v/>
          </cell>
          <cell r="BA560" t="str">
            <v/>
          </cell>
          <cell r="BB560" t="str">
            <v/>
          </cell>
          <cell r="BC560" t="str">
            <v/>
          </cell>
          <cell r="BD560" t="str">
            <v/>
          </cell>
          <cell r="BE560" t="str">
            <v>BeLux</v>
          </cell>
          <cell r="BF560" t="str">
            <v/>
          </cell>
          <cell r="BG560" t="str">
            <v>PSS-14075</v>
          </cell>
          <cell r="BH560" t="str">
            <v>22021000</v>
          </cell>
          <cell r="BI560" t="str">
            <v>BE</v>
          </cell>
          <cell r="BJ560" t="str">
            <v/>
          </cell>
          <cell r="BK560" t="str">
            <v>ZD</v>
          </cell>
          <cell r="BL560" t="str">
            <v>56</v>
          </cell>
          <cell r="BM560" t="str">
            <v/>
          </cell>
        </row>
        <row r="561">
          <cell r="A561">
            <v>644819</v>
          </cell>
          <cell r="B561" t="str">
            <v>1918</v>
          </cell>
          <cell r="C561" t="str">
            <v>FANTA ZERO FOREST BERRIES BLIK 0.33L 4X6 SLEEK EURO</v>
          </cell>
          <cell r="D561" t="str">
            <v>FANTA ZERO FOREST BERRIES BOITE 0.33L 4X6 SLEEK EURO</v>
          </cell>
          <cell r="E561" t="str">
            <v>Fanta</v>
          </cell>
          <cell r="F561" t="str">
            <v>Forest Berries Zero</v>
          </cell>
          <cell r="G561" t="str">
            <v>SLEEKCAN</v>
          </cell>
          <cell r="H561" t="str">
            <v xml:space="preserve"> %</v>
          </cell>
          <cell r="I561" t="str">
            <v>4 x 6 x 0.33L</v>
          </cell>
          <cell r="J561" t="str">
            <v/>
          </cell>
          <cell r="K561">
            <v>24</v>
          </cell>
          <cell r="L561" t="str">
            <v>6% - 3%</v>
          </cell>
          <cell r="M561" t="str">
            <v>12</v>
          </cell>
          <cell r="N561" t="str">
            <v>M</v>
          </cell>
          <cell r="O561" t="str">
            <v>0</v>
          </cell>
          <cell r="P561">
            <v>0.33</v>
          </cell>
          <cell r="Q561" t="str">
            <v>5449000341457</v>
          </cell>
          <cell r="R561" t="str">
            <v>5.85 x 5.85 x 14.55</v>
          </cell>
          <cell r="S561">
            <v>0.33</v>
          </cell>
          <cell r="T561">
            <v>0.34200000000000003</v>
          </cell>
          <cell r="U561">
            <v>0</v>
          </cell>
          <cell r="V561" t="str">
            <v>6 x 0.33L</v>
          </cell>
          <cell r="W561" t="str">
            <v>SHRINK</v>
          </cell>
          <cell r="X561" t="str">
            <v>5449000342751</v>
          </cell>
          <cell r="Y561" t="str">
            <v>17.55 x 11.7 x 14.55</v>
          </cell>
          <cell r="Z561">
            <v>1.9790000000000001</v>
          </cell>
          <cell r="AA561">
            <v>2.056</v>
          </cell>
          <cell r="AB561">
            <v>0</v>
          </cell>
          <cell r="AC561" t="str">
            <v>4 x 6 x 0.33L</v>
          </cell>
          <cell r="AD561" t="str">
            <v>TRAY WITH SHRINK</v>
          </cell>
          <cell r="AE561" t="str">
            <v>5449000342768</v>
          </cell>
          <cell r="AF561" t="str">
            <v>35.8 x 23.7 x 14.75</v>
          </cell>
          <cell r="AG561">
            <v>7.9139999999999997</v>
          </cell>
          <cell r="AH561">
            <v>8.2859999999999996</v>
          </cell>
          <cell r="AI561">
            <v>0</v>
          </cell>
          <cell r="AJ561">
            <v>10</v>
          </cell>
          <cell r="AK561">
            <v>9</v>
          </cell>
          <cell r="AL561">
            <v>90</v>
          </cell>
          <cell r="AM561">
            <v>1200</v>
          </cell>
          <cell r="AN561">
            <v>800</v>
          </cell>
          <cell r="AO561">
            <v>1467</v>
          </cell>
          <cell r="AP561">
            <v>712.26</v>
          </cell>
          <cell r="AQ561">
            <v>771.07299999999998</v>
          </cell>
          <cell r="AR561">
            <v>1.5</v>
          </cell>
          <cell r="AS561">
            <v>0</v>
          </cell>
          <cell r="AT561" t="str">
            <v>EURO CHEP</v>
          </cell>
          <cell r="AU561" t="str">
            <v>3383260019515</v>
          </cell>
          <cell r="AV561" t="str">
            <v/>
          </cell>
          <cell r="AW561" t="str">
            <v/>
          </cell>
          <cell r="AX561" t="str">
            <v/>
          </cell>
          <cell r="AY561" t="str">
            <v/>
          </cell>
          <cell r="AZ561" t="str">
            <v/>
          </cell>
          <cell r="BA561" t="str">
            <v/>
          </cell>
          <cell r="BB561" t="str">
            <v/>
          </cell>
          <cell r="BC561" t="str">
            <v/>
          </cell>
          <cell r="BD561" t="str">
            <v/>
          </cell>
          <cell r="BE561" t="str">
            <v>BeLux</v>
          </cell>
          <cell r="BF561" t="str">
            <v>DF25579BE</v>
          </cell>
          <cell r="BG561" t="str">
            <v>PSS-19634</v>
          </cell>
          <cell r="BH561" t="str">
            <v>22021000</v>
          </cell>
          <cell r="BI561" t="str">
            <v>BE</v>
          </cell>
          <cell r="BJ561" t="str">
            <v/>
          </cell>
          <cell r="BK561" t="str">
            <v>ZD</v>
          </cell>
          <cell r="BL561" t="str">
            <v>56</v>
          </cell>
          <cell r="BM561">
            <v>1.18E-2</v>
          </cell>
        </row>
        <row r="562">
          <cell r="A562">
            <v>644823</v>
          </cell>
          <cell r="B562" t="str">
            <v>6344</v>
          </cell>
          <cell r="C562" t="str">
            <v>FUZE TEA BLACK TEA PEACH HIBISCUS(27)6PACK/FUZE TEA GREEN TEA MANGO CHAMOMILE(15)6PACK/ FUZE TEA GREEN TEA (9)4PACK PET 0.40L 42X6 9X4 PPD V2</v>
          </cell>
          <cell r="D562" t="str">
            <v>FUZE TEA BLACK TEA PEACH HIBISCUS(27)6PACK/FUZE TEA GREEN TEA MANGO CHAMOMILE(15)6PACK/ FUZE TEA GREEN TEA (9)4PACK PET 0.40L 42X6 9X4 PPD V2</v>
          </cell>
          <cell r="E562" t="str">
            <v>Fuze tea</v>
          </cell>
          <cell r="F562" t="str">
            <v>Mix</v>
          </cell>
          <cell r="G562" t="str">
            <v>PET</v>
          </cell>
          <cell r="H562" t="str">
            <v xml:space="preserve"> %</v>
          </cell>
          <cell r="I562" t="str">
            <v>42 x 6 x 0.4L/9 x 4 x 0.4L</v>
          </cell>
          <cell r="J562" t="str">
            <v/>
          </cell>
          <cell r="K562">
            <v>288</v>
          </cell>
          <cell r="L562" t="str">
            <v>6% - 3%</v>
          </cell>
          <cell r="M562" t="str">
            <v>7</v>
          </cell>
          <cell r="N562" t="str">
            <v>M</v>
          </cell>
          <cell r="O562" t="str">
            <v>0</v>
          </cell>
          <cell r="P562">
            <v>0.4</v>
          </cell>
          <cell r="Q562" t="str">
            <v>n/a</v>
          </cell>
          <cell r="R562" t="str">
            <v>6.31 x 6.31 x 19.5</v>
          </cell>
          <cell r="S562">
            <v>0.40600000000000003</v>
          </cell>
          <cell r="T562">
            <v>0.42899999999999999</v>
          </cell>
          <cell r="U562">
            <v>0</v>
          </cell>
          <cell r="V562" t="str">
            <v>6 x 0.4L/4 x 0.4L</v>
          </cell>
          <cell r="W562" t="str">
            <v>SHRINK</v>
          </cell>
          <cell r="X562" t="str">
            <v>n/a</v>
          </cell>
          <cell r="Y562" t="str">
            <v>19.05 x 12.7 x 19.5/12.7 x 12.7 x 19.5</v>
          </cell>
          <cell r="Z562">
            <v>2.2930000000000001</v>
          </cell>
          <cell r="AA562">
            <v>2.2930000000000001</v>
          </cell>
          <cell r="AB562">
            <v>0</v>
          </cell>
          <cell r="AC562" t="str">
            <v>42 x 6 x 0.4L/9 x 4 x 0.4L</v>
          </cell>
          <cell r="AD562" t="str">
            <v>QUARTER PALLET DISPLAY</v>
          </cell>
          <cell r="AE562" t="str">
            <v>3383260019522</v>
          </cell>
          <cell r="AF562" t="str">
            <v>60 x 40 x 131.5</v>
          </cell>
          <cell r="AG562">
            <v>116.956</v>
          </cell>
          <cell r="AH562">
            <v>126.184</v>
          </cell>
          <cell r="AI562">
            <v>0</v>
          </cell>
          <cell r="AJ562">
            <v>4</v>
          </cell>
          <cell r="AK562">
            <v>1</v>
          </cell>
          <cell r="AL562">
            <v>4</v>
          </cell>
          <cell r="AM562">
            <v>1200</v>
          </cell>
          <cell r="AN562">
            <v>800</v>
          </cell>
          <cell r="AO562">
            <v>1460</v>
          </cell>
          <cell r="AP562">
            <v>467.82400000000001</v>
          </cell>
          <cell r="AQ562">
            <v>529.73599999999999</v>
          </cell>
          <cell r="AR562">
            <v>1</v>
          </cell>
          <cell r="AS562">
            <v>0</v>
          </cell>
          <cell r="AT562" t="str">
            <v>1xECHEP + 4x1/4 CHEP</v>
          </cell>
          <cell r="AU562" t="str">
            <v>3383260019539</v>
          </cell>
          <cell r="AV562" t="str">
            <v/>
          </cell>
          <cell r="AW562" t="str">
            <v/>
          </cell>
          <cell r="AX562" t="str">
            <v/>
          </cell>
          <cell r="AY562" t="str">
            <v/>
          </cell>
          <cell r="AZ562" t="str">
            <v/>
          </cell>
          <cell r="BA562" t="str">
            <v/>
          </cell>
          <cell r="BB562" t="str">
            <v/>
          </cell>
          <cell r="BC562" t="str">
            <v>Arop (AROP)</v>
          </cell>
          <cell r="BD562" t="str">
            <v/>
          </cell>
          <cell r="BE562" t="str">
            <v>BeLux</v>
          </cell>
          <cell r="BF562" t="str">
            <v/>
          </cell>
          <cell r="BG562" t="str">
            <v/>
          </cell>
          <cell r="BH562" t="str">
            <v>22021000</v>
          </cell>
          <cell r="BI562" t="str">
            <v>BE</v>
          </cell>
          <cell r="BJ562" t="str">
            <v/>
          </cell>
          <cell r="BK562" t="str">
            <v>ZD</v>
          </cell>
          <cell r="BL562" t="str">
            <v>56</v>
          </cell>
          <cell r="BM562" t="str">
            <v/>
          </cell>
        </row>
        <row r="563">
          <cell r="A563">
            <v>644833</v>
          </cell>
          <cell r="B563" t="str">
            <v>6390</v>
          </cell>
          <cell r="C563" t="str">
            <v>MONSTER ENERGY (27)/MONSTER ENERGY JUICE MANGO LOCO (16)/MONSTER ULTRA (11) BLIK 0.50L 54X4 PPD</v>
          </cell>
          <cell r="D563" t="str">
            <v>MONSTER ENERGY (27)/MONSTER ENERGY JUICE MANGO LOCO (16)/MONSTER ULTRA (11) BOITE 0.50L 54X4 PPD</v>
          </cell>
          <cell r="E563" t="str">
            <v>Monster</v>
          </cell>
          <cell r="F563" t="str">
            <v>Mix</v>
          </cell>
          <cell r="G563" t="str">
            <v xml:space="preserve">CAN </v>
          </cell>
          <cell r="H563" t="str">
            <v xml:space="preserve"> %</v>
          </cell>
          <cell r="I563" t="str">
            <v>54 x 4 x 0.5L</v>
          </cell>
          <cell r="J563" t="str">
            <v/>
          </cell>
          <cell r="K563">
            <v>216</v>
          </cell>
          <cell r="L563" t="str">
            <v>6% - 3%</v>
          </cell>
          <cell r="M563" t="str">
            <v>24</v>
          </cell>
          <cell r="N563" t="str">
            <v>M</v>
          </cell>
          <cell r="O563" t="str">
            <v>0</v>
          </cell>
          <cell r="P563">
            <v>0.5</v>
          </cell>
          <cell r="Q563" t="str">
            <v>n/a</v>
          </cell>
          <cell r="R563" t="str">
            <v>6.65 x 6.65 x 16.8</v>
          </cell>
          <cell r="S563">
            <v>0.51900000000000002</v>
          </cell>
          <cell r="T563">
            <v>0.53500000000000003</v>
          </cell>
          <cell r="U563">
            <v>0</v>
          </cell>
          <cell r="V563" t="str">
            <v>4 x 0.5L</v>
          </cell>
          <cell r="W563" t="str">
            <v>SHRINK</v>
          </cell>
          <cell r="X563" t="str">
            <v>n/a</v>
          </cell>
          <cell r="Y563" t="str">
            <v>13.3 x 13.3 x 16.83</v>
          </cell>
          <cell r="Z563">
            <v>2.0779999999999998</v>
          </cell>
          <cell r="AA563">
            <v>2.206</v>
          </cell>
          <cell r="AB563">
            <v>0</v>
          </cell>
          <cell r="AC563" t="str">
            <v>54 x 4 x 0.5L</v>
          </cell>
          <cell r="AD563" t="str">
            <v>QUARTER PALLET DISPLAY</v>
          </cell>
          <cell r="AE563" t="str">
            <v>3383260019553</v>
          </cell>
          <cell r="AF563" t="str">
            <v>60 x 40 x 115.48</v>
          </cell>
          <cell r="AG563">
            <v>112.191</v>
          </cell>
          <cell r="AH563">
            <v>125.935</v>
          </cell>
          <cell r="AI563">
            <v>0</v>
          </cell>
          <cell r="AJ563">
            <v>4</v>
          </cell>
          <cell r="AK563">
            <v>1</v>
          </cell>
          <cell r="AL563">
            <v>4</v>
          </cell>
          <cell r="AM563">
            <v>1200</v>
          </cell>
          <cell r="AN563">
            <v>800</v>
          </cell>
          <cell r="AO563">
            <v>1298.8</v>
          </cell>
          <cell r="AP563">
            <v>448.76400000000001</v>
          </cell>
          <cell r="AQ563">
            <v>528.96</v>
          </cell>
          <cell r="AR563">
            <v>1</v>
          </cell>
          <cell r="AS563">
            <v>0</v>
          </cell>
          <cell r="AT563" t="str">
            <v>1xECHEP + 4x1/4 CHEP</v>
          </cell>
          <cell r="AU563" t="str">
            <v>3383260019560</v>
          </cell>
          <cell r="AV563" t="str">
            <v/>
          </cell>
          <cell r="AW563" t="str">
            <v/>
          </cell>
          <cell r="AX563" t="str">
            <v/>
          </cell>
          <cell r="AY563" t="str">
            <v/>
          </cell>
          <cell r="AZ563" t="str">
            <v/>
          </cell>
          <cell r="BA563" t="str">
            <v/>
          </cell>
          <cell r="BB563" t="str">
            <v/>
          </cell>
          <cell r="BC563" t="str">
            <v>Arop (AROP)</v>
          </cell>
          <cell r="BD563" t="str">
            <v/>
          </cell>
          <cell r="BE563" t="str">
            <v>BeLux</v>
          </cell>
          <cell r="BF563" t="str">
            <v/>
          </cell>
          <cell r="BG563" t="str">
            <v>PSS-20426</v>
          </cell>
          <cell r="BH563" t="str">
            <v>22021000</v>
          </cell>
          <cell r="BI563" t="str">
            <v>BE</v>
          </cell>
          <cell r="BJ563" t="str">
            <v/>
          </cell>
          <cell r="BK563" t="str">
            <v>ZD</v>
          </cell>
          <cell r="BL563" t="str">
            <v>56</v>
          </cell>
          <cell r="BM563" t="str">
            <v/>
          </cell>
        </row>
        <row r="564">
          <cell r="A564">
            <v>644836</v>
          </cell>
          <cell r="B564" t="str">
            <v>0819</v>
          </cell>
          <cell r="C564" t="str">
            <v>POWERADE WILD CHERRY PET 0.50L 4X6</v>
          </cell>
          <cell r="D564" t="str">
            <v>POWERADE WILD CHERRY PET 0.50L 4X6</v>
          </cell>
          <cell r="E564" t="str">
            <v>Powerade</v>
          </cell>
          <cell r="F564" t="str">
            <v>Wild Cherry</v>
          </cell>
          <cell r="G564" t="str">
            <v>PET</v>
          </cell>
          <cell r="H564" t="str">
            <v xml:space="preserve"> %</v>
          </cell>
          <cell r="I564" t="str">
            <v>4 x 6 x 0.5L</v>
          </cell>
          <cell r="J564" t="str">
            <v/>
          </cell>
          <cell r="K564">
            <v>24</v>
          </cell>
          <cell r="L564" t="str">
            <v>6% - 3%</v>
          </cell>
          <cell r="M564" t="str">
            <v>9</v>
          </cell>
          <cell r="N564" t="str">
            <v>M</v>
          </cell>
          <cell r="O564" t="str">
            <v>7</v>
          </cell>
          <cell r="P564">
            <v>0.5</v>
          </cell>
          <cell r="Q564" t="str">
            <v>42099017</v>
          </cell>
          <cell r="R564" t="str">
            <v>6.58 x 6.58 x 23</v>
          </cell>
          <cell r="S564">
            <v>0.50700000000000001</v>
          </cell>
          <cell r="T564">
            <v>0.53300000000000003</v>
          </cell>
          <cell r="U564">
            <v>0</v>
          </cell>
          <cell r="V564" t="str">
            <v>6 x 0.5L</v>
          </cell>
          <cell r="W564" t="str">
            <v>SHRINK</v>
          </cell>
          <cell r="X564" t="str">
            <v>5449000343505</v>
          </cell>
          <cell r="Y564" t="str">
            <v>19.8 x 13.2 x 23.2</v>
          </cell>
          <cell r="Z564">
            <v>3.0409999999999999</v>
          </cell>
          <cell r="AA564">
            <v>3.206</v>
          </cell>
          <cell r="AB564">
            <v>0</v>
          </cell>
          <cell r="AC564" t="str">
            <v>4 x 6 x 0.5L</v>
          </cell>
          <cell r="AD564" t="str">
            <v>SHRINKWRAP OVER SHRINKWRAP</v>
          </cell>
          <cell r="AE564" t="str">
            <v>5449000343512</v>
          </cell>
          <cell r="AF564" t="str">
            <v>39.5 x 26.3 x 23.2</v>
          </cell>
          <cell r="AG564">
            <v>12.164</v>
          </cell>
          <cell r="AH564">
            <v>12.843999999999999</v>
          </cell>
          <cell r="AI564">
            <v>0</v>
          </cell>
          <cell r="AJ564">
            <v>12</v>
          </cell>
          <cell r="AK564">
            <v>6</v>
          </cell>
          <cell r="AL564">
            <v>72</v>
          </cell>
          <cell r="AM564">
            <v>1200</v>
          </cell>
          <cell r="AN564">
            <v>1053</v>
          </cell>
          <cell r="AO564">
            <v>1556</v>
          </cell>
          <cell r="AP564">
            <v>875.80799999999999</v>
          </cell>
          <cell r="AQ564">
            <v>957.35699999999997</v>
          </cell>
          <cell r="AR564">
            <v>1</v>
          </cell>
          <cell r="AS564">
            <v>0</v>
          </cell>
          <cell r="AT564" t="str">
            <v>CHEP</v>
          </cell>
          <cell r="AU564" t="str">
            <v>5449000735157</v>
          </cell>
          <cell r="AV564" t="str">
            <v/>
          </cell>
          <cell r="AW564" t="str">
            <v/>
          </cell>
          <cell r="AX564" t="str">
            <v/>
          </cell>
          <cell r="AY564" t="str">
            <v>DON</v>
          </cell>
          <cell r="AZ564" t="str">
            <v/>
          </cell>
          <cell r="BA564" t="str">
            <v/>
          </cell>
          <cell r="BB564" t="str">
            <v/>
          </cell>
          <cell r="BC564" t="str">
            <v/>
          </cell>
          <cell r="BD564" t="str">
            <v/>
          </cell>
          <cell r="BE564" t="str">
            <v>BeLux</v>
          </cell>
          <cell r="BF564" t="str">
            <v/>
          </cell>
          <cell r="BG564" t="str">
            <v>PSS-15519</v>
          </cell>
          <cell r="BH564" t="str">
            <v>22021000</v>
          </cell>
          <cell r="BI564" t="str">
            <v>NL</v>
          </cell>
          <cell r="BJ564" t="str">
            <v/>
          </cell>
          <cell r="BK564" t="str">
            <v>ZD</v>
          </cell>
          <cell r="BL564" t="str">
            <v>56</v>
          </cell>
          <cell r="BM564">
            <v>2.2100000000000002E-2</v>
          </cell>
        </row>
        <row r="565">
          <cell r="A565">
            <v>644841</v>
          </cell>
          <cell r="B565" t="str">
            <v>0695</v>
          </cell>
          <cell r="C565" t="str">
            <v>COCA-COLA(60) COCA-COLA ZERO(21) BLIK 0.33L 81X6 SLEEK PPD</v>
          </cell>
          <cell r="D565" t="str">
            <v>COCA-COLA(60) COCA-COLA ZERO(21) BOITE 0.33L 81X6 SLEEK PPD</v>
          </cell>
          <cell r="E565" t="str">
            <v>Coca-Cola/ Coca-Cola Zero</v>
          </cell>
          <cell r="F565" t="str">
            <v>Mix</v>
          </cell>
          <cell r="G565" t="str">
            <v>SLEEKCAN</v>
          </cell>
          <cell r="H565" t="str">
            <v xml:space="preserve"> %</v>
          </cell>
          <cell r="I565" t="str">
            <v>81 x 6 x 0.33L</v>
          </cell>
          <cell r="J565" t="str">
            <v/>
          </cell>
          <cell r="K565">
            <v>486</v>
          </cell>
          <cell r="L565" t="str">
            <v>6% - 3%</v>
          </cell>
          <cell r="M565" t="str">
            <v>6</v>
          </cell>
          <cell r="N565" t="str">
            <v>M</v>
          </cell>
          <cell r="O565" t="str">
            <v>0</v>
          </cell>
          <cell r="P565">
            <v>0.33</v>
          </cell>
          <cell r="Q565" t="str">
            <v>n/a</v>
          </cell>
          <cell r="R565" t="str">
            <v>5.8 x 5.8 x 14.55</v>
          </cell>
          <cell r="S565">
            <v>0.33900000000000002</v>
          </cell>
          <cell r="T565">
            <v>0.35099999999999998</v>
          </cell>
          <cell r="U565">
            <v>0</v>
          </cell>
          <cell r="V565" t="str">
            <v>6 x 0.33L</v>
          </cell>
          <cell r="W565" t="str">
            <v>SHRINK</v>
          </cell>
          <cell r="X565" t="str">
            <v>n/a</v>
          </cell>
          <cell r="Y565" t="str">
            <v>17.55 x 11.7 x 14.55</v>
          </cell>
          <cell r="Z565">
            <v>2.036</v>
          </cell>
          <cell r="AA565">
            <v>2.1150000000000002</v>
          </cell>
          <cell r="AB565">
            <v>0</v>
          </cell>
          <cell r="AC565" t="str">
            <v>81 x 6 x 0.33L</v>
          </cell>
          <cell r="AD565" t="str">
            <v>QUARTER PALLET</v>
          </cell>
          <cell r="AE565" t="str">
            <v>3383260019591</v>
          </cell>
          <cell r="AF565" t="str">
            <v>60 x 40 x 158.5</v>
          </cell>
          <cell r="AG565">
            <v>164.94200000000001</v>
          </cell>
          <cell r="AH565">
            <v>173.58199999999999</v>
          </cell>
          <cell r="AI565">
            <v>0</v>
          </cell>
          <cell r="AJ565">
            <v>4</v>
          </cell>
          <cell r="AK565">
            <v>1</v>
          </cell>
          <cell r="AL565">
            <v>4</v>
          </cell>
          <cell r="AM565">
            <v>1200</v>
          </cell>
          <cell r="AN565">
            <v>800</v>
          </cell>
          <cell r="AO565">
            <v>1729</v>
          </cell>
          <cell r="AP565">
            <v>659.76800000000003</v>
          </cell>
          <cell r="AQ565">
            <v>719.55100000000004</v>
          </cell>
          <cell r="AR565">
            <v>1</v>
          </cell>
          <cell r="AS565">
            <v>0</v>
          </cell>
          <cell r="AT565" t="str">
            <v>1xECHEP + 4x1/4 CHEP</v>
          </cell>
          <cell r="AU565" t="str">
            <v>3383260019607</v>
          </cell>
          <cell r="AV565" t="str">
            <v/>
          </cell>
          <cell r="AW565" t="str">
            <v/>
          </cell>
          <cell r="AX565" t="str">
            <v/>
          </cell>
          <cell r="AY565" t="str">
            <v/>
          </cell>
          <cell r="AZ565" t="str">
            <v/>
          </cell>
          <cell r="BA565" t="str">
            <v/>
          </cell>
          <cell r="BB565" t="str">
            <v/>
          </cell>
          <cell r="BC565" t="str">
            <v>GANDAE VZW (GANS)</v>
          </cell>
          <cell r="BD565" t="str">
            <v/>
          </cell>
          <cell r="BE565" t="str">
            <v>BeLux</v>
          </cell>
          <cell r="BF565" t="str">
            <v/>
          </cell>
          <cell r="BG565" t="str">
            <v>PSS-21882</v>
          </cell>
          <cell r="BH565" t="str">
            <v>22021000</v>
          </cell>
          <cell r="BI565" t="str">
            <v>BE</v>
          </cell>
          <cell r="BJ565" t="str">
            <v/>
          </cell>
          <cell r="BK565" t="str">
            <v>ZD</v>
          </cell>
          <cell r="BL565" t="str">
            <v>56</v>
          </cell>
          <cell r="BM565" t="str">
            <v/>
          </cell>
        </row>
        <row r="566">
          <cell r="A566">
            <v>644842</v>
          </cell>
          <cell r="B566" t="str">
            <v>0718</v>
          </cell>
          <cell r="C566" t="str">
            <v>FANTA SINAAS (27)/FANTA EXOTIC (27)/FANTA LEMON (27) BLIK 0.33L 81X6 SLEEK PPD</v>
          </cell>
          <cell r="D566" t="str">
            <v>FANTA SINAAS (27)/FANTA EXOTIC (27)/FANTA LEMON (27) BOITE 0.33L 81X6 SLEEK PPD</v>
          </cell>
          <cell r="E566" t="str">
            <v>Fanta</v>
          </cell>
          <cell r="F566" t="str">
            <v>Mix</v>
          </cell>
          <cell r="G566" t="str">
            <v>SLEEKCAN</v>
          </cell>
          <cell r="H566" t="str">
            <v xml:space="preserve"> %</v>
          </cell>
          <cell r="I566" t="str">
            <v>81 x 6 x 0.33L</v>
          </cell>
          <cell r="J566" t="str">
            <v/>
          </cell>
          <cell r="K566">
            <v>486</v>
          </cell>
          <cell r="L566" t="str">
            <v>6% - 3%</v>
          </cell>
          <cell r="M566" t="str">
            <v>12</v>
          </cell>
          <cell r="N566" t="str">
            <v>M</v>
          </cell>
          <cell r="O566" t="str">
            <v>0</v>
          </cell>
          <cell r="P566">
            <v>0.33</v>
          </cell>
          <cell r="Q566" t="str">
            <v>n/a</v>
          </cell>
          <cell r="R566" t="str">
            <v>5.8 x 5.8 x 14.55</v>
          </cell>
          <cell r="S566">
            <v>0.34200000000000003</v>
          </cell>
          <cell r="T566">
            <v>0.35399999999999998</v>
          </cell>
          <cell r="U566">
            <v>0</v>
          </cell>
          <cell r="V566" t="str">
            <v>6 x 0.33L</v>
          </cell>
          <cell r="W566" t="str">
            <v>SHRINK</v>
          </cell>
          <cell r="X566" t="str">
            <v>n/a</v>
          </cell>
          <cell r="Y566" t="str">
            <v>17.55 x 11.7 x 14.55</v>
          </cell>
          <cell r="Z566">
            <v>2.052</v>
          </cell>
          <cell r="AA566">
            <v>2.1309999999999998</v>
          </cell>
          <cell r="AB566">
            <v>0</v>
          </cell>
          <cell r="AC566" t="str">
            <v>81 x 6 x 0.33L</v>
          </cell>
          <cell r="AD566" t="str">
            <v>QUARTER PALLET</v>
          </cell>
          <cell r="AE566" t="str">
            <v>3383260019577</v>
          </cell>
          <cell r="AF566" t="str">
            <v>60 x 40 x 158.5</v>
          </cell>
          <cell r="AG566">
            <v>166.20699999999999</v>
          </cell>
          <cell r="AH566">
            <v>174.846</v>
          </cell>
          <cell r="AI566">
            <v>0</v>
          </cell>
          <cell r="AJ566">
            <v>4</v>
          </cell>
          <cell r="AK566">
            <v>1</v>
          </cell>
          <cell r="AL566">
            <v>4</v>
          </cell>
          <cell r="AM566">
            <v>1200</v>
          </cell>
          <cell r="AN566">
            <v>800</v>
          </cell>
          <cell r="AO566">
            <v>1729</v>
          </cell>
          <cell r="AP566">
            <v>664.82799999999997</v>
          </cell>
          <cell r="AQ566">
            <v>724.60900000000004</v>
          </cell>
          <cell r="AR566">
            <v>1</v>
          </cell>
          <cell r="AS566">
            <v>0</v>
          </cell>
          <cell r="AT566" t="str">
            <v>1xECHEP + 4x1/4 CHEP</v>
          </cell>
          <cell r="AU566" t="str">
            <v>3383260019584</v>
          </cell>
          <cell r="AV566" t="str">
            <v/>
          </cell>
          <cell r="AW566" t="str">
            <v/>
          </cell>
          <cell r="AX566" t="str">
            <v/>
          </cell>
          <cell r="AY566" t="str">
            <v/>
          </cell>
          <cell r="AZ566" t="str">
            <v/>
          </cell>
          <cell r="BA566" t="str">
            <v/>
          </cell>
          <cell r="BB566" t="str">
            <v/>
          </cell>
          <cell r="BC566" t="str">
            <v>GANDAE VZW (GANS)</v>
          </cell>
          <cell r="BD566" t="str">
            <v/>
          </cell>
          <cell r="BE566" t="str">
            <v>BeLux</v>
          </cell>
          <cell r="BF566" t="str">
            <v/>
          </cell>
          <cell r="BG566" t="str">
            <v>PSS-21882</v>
          </cell>
          <cell r="BH566" t="str">
            <v>22021000</v>
          </cell>
          <cell r="BI566" t="str">
            <v>BE</v>
          </cell>
          <cell r="BJ566" t="str">
            <v/>
          </cell>
          <cell r="BK566" t="str">
            <v>ZD</v>
          </cell>
          <cell r="BL566" t="str">
            <v>56</v>
          </cell>
          <cell r="BM566" t="str">
            <v/>
          </cell>
        </row>
        <row r="567">
          <cell r="A567">
            <v>644849</v>
          </cell>
          <cell r="B567" t="str">
            <v>0821</v>
          </cell>
          <cell r="C567" t="str">
            <v>POWERADE WILD CHERRY PET 0.33L X24</v>
          </cell>
          <cell r="D567" t="str">
            <v>POWERADE WILD CHERRY PET 0.33L X24</v>
          </cell>
          <cell r="E567" t="str">
            <v>Powerade</v>
          </cell>
          <cell r="F567" t="str">
            <v>Wild Cherry</v>
          </cell>
          <cell r="G567" t="str">
            <v>PET</v>
          </cell>
          <cell r="H567" t="str">
            <v xml:space="preserve"> %</v>
          </cell>
          <cell r="I567" t="str">
            <v>24 x 0.33L</v>
          </cell>
          <cell r="J567" t="str">
            <v/>
          </cell>
          <cell r="K567">
            <v>24</v>
          </cell>
          <cell r="L567" t="str">
            <v>6% - 3%</v>
          </cell>
          <cell r="M567" t="str">
            <v>9</v>
          </cell>
          <cell r="N567" t="str">
            <v>M</v>
          </cell>
          <cell r="O567" t="str">
            <v>7</v>
          </cell>
          <cell r="P567">
            <v>0.33</v>
          </cell>
          <cell r="Q567" t="str">
            <v>54031821</v>
          </cell>
          <cell r="R567" t="str">
            <v>5.7 x 5.7 x 18.35</v>
          </cell>
          <cell r="S567">
            <v>0.33500000000000002</v>
          </cell>
          <cell r="T567">
            <v>0.35599999999999998</v>
          </cell>
          <cell r="U567">
            <v>0</v>
          </cell>
          <cell r="V567" t="str">
            <v>1 x 0.33L</v>
          </cell>
          <cell r="W567" t="str">
            <v>PET</v>
          </cell>
          <cell r="X567" t="str">
            <v>54031821</v>
          </cell>
          <cell r="Y567" t="str">
            <v>5.7 x 5.7 x 18.35</v>
          </cell>
          <cell r="Z567">
            <v>0.33500000000000002</v>
          </cell>
          <cell r="AA567">
            <v>0.35599999999999998</v>
          </cell>
          <cell r="AB567">
            <v>0</v>
          </cell>
          <cell r="AC567" t="str">
            <v>24 x 0.33L</v>
          </cell>
          <cell r="AD567" t="str">
            <v>SHRINKWRAPPED</v>
          </cell>
          <cell r="AE567" t="str">
            <v>5449000335104</v>
          </cell>
          <cell r="AF567" t="str">
            <v>34.4 x 22.9 x 18.4</v>
          </cell>
          <cell r="AG567">
            <v>8.0280000000000005</v>
          </cell>
          <cell r="AH567">
            <v>8.57</v>
          </cell>
          <cell r="AI567">
            <v>0</v>
          </cell>
          <cell r="AJ567">
            <v>15</v>
          </cell>
          <cell r="AK567">
            <v>8</v>
          </cell>
          <cell r="AL567">
            <v>120</v>
          </cell>
          <cell r="AM567">
            <v>1200</v>
          </cell>
          <cell r="AN567">
            <v>1032</v>
          </cell>
          <cell r="AO567">
            <v>1648</v>
          </cell>
          <cell r="AP567">
            <v>963.36</v>
          </cell>
          <cell r="AQ567">
            <v>1061.261</v>
          </cell>
          <cell r="AR567">
            <v>1</v>
          </cell>
          <cell r="AS567">
            <v>0</v>
          </cell>
          <cell r="AT567" t="str">
            <v>CHEP</v>
          </cell>
          <cell r="AU567" t="str">
            <v>5449000730312</v>
          </cell>
          <cell r="AV567" t="str">
            <v/>
          </cell>
          <cell r="AW567" t="str">
            <v/>
          </cell>
          <cell r="AX567" t="str">
            <v>DUN</v>
          </cell>
          <cell r="AY567" t="str">
            <v/>
          </cell>
          <cell r="AZ567" t="str">
            <v/>
          </cell>
          <cell r="BA567" t="str">
            <v/>
          </cell>
          <cell r="BB567" t="str">
            <v/>
          </cell>
          <cell r="BC567" t="str">
            <v/>
          </cell>
          <cell r="BD567" t="str">
            <v/>
          </cell>
          <cell r="BE567" t="str">
            <v>BeLux</v>
          </cell>
          <cell r="BF567" t="str">
            <v/>
          </cell>
          <cell r="BG567" t="str">
            <v>PSS-17546</v>
          </cell>
          <cell r="BH567" t="str">
            <v>22021000</v>
          </cell>
          <cell r="BI567" t="str">
            <v>FR</v>
          </cell>
          <cell r="BJ567" t="str">
            <v/>
          </cell>
          <cell r="BK567" t="str">
            <v>ZD</v>
          </cell>
          <cell r="BL567" t="str">
            <v>56</v>
          </cell>
          <cell r="BM567">
            <v>2.1999999999999999E-2</v>
          </cell>
        </row>
        <row r="568">
          <cell r="A568">
            <v>644862</v>
          </cell>
          <cell r="B568" t="str">
            <v>5175</v>
          </cell>
          <cell r="C568" t="str">
            <v>COCA-COLA ZERO PET 0.25L 2X12 9LAY</v>
          </cell>
          <cell r="D568" t="str">
            <v>COCA-COLA ZERO PET 0.25L 2X12 9LAY</v>
          </cell>
          <cell r="E568" t="str">
            <v>Coca-Cola Zero</v>
          </cell>
          <cell r="F568" t="str">
            <v/>
          </cell>
          <cell r="G568" t="str">
            <v>PET</v>
          </cell>
          <cell r="H568" t="str">
            <v xml:space="preserve"> %</v>
          </cell>
          <cell r="I568" t="str">
            <v>2 x 12 x 0.25L</v>
          </cell>
          <cell r="J568" t="str">
            <v/>
          </cell>
          <cell r="K568">
            <v>24</v>
          </cell>
          <cell r="L568" t="str">
            <v>6% - 3%</v>
          </cell>
          <cell r="M568" t="str">
            <v>4</v>
          </cell>
          <cell r="N568" t="str">
            <v>M</v>
          </cell>
          <cell r="O568" t="str">
            <v>0</v>
          </cell>
          <cell r="P568">
            <v>0.25</v>
          </cell>
          <cell r="Q568" t="str">
            <v>50112579</v>
          </cell>
          <cell r="R568" t="str">
            <v>5.52 x 5.52 x 17.75</v>
          </cell>
          <cell r="S568">
            <v>0.25</v>
          </cell>
          <cell r="T568">
            <v>0.27</v>
          </cell>
          <cell r="U568">
            <v>0</v>
          </cell>
          <cell r="V568" t="str">
            <v>12 x 0.25L</v>
          </cell>
          <cell r="W568" t="str">
            <v>SHRINK</v>
          </cell>
          <cell r="X568" t="str">
            <v>5449000202741</v>
          </cell>
          <cell r="Y568" t="str">
            <v>22.08 x 16.56 x 17.75</v>
          </cell>
          <cell r="Z568">
            <v>2.9940000000000002</v>
          </cell>
          <cell r="AA568">
            <v>3.2410000000000001</v>
          </cell>
          <cell r="AB568">
            <v>0</v>
          </cell>
          <cell r="AC568" t="str">
            <v>2 x 12 x 0.25L</v>
          </cell>
          <cell r="AD568" t="str">
            <v>SHRINKWRAPPED</v>
          </cell>
          <cell r="AE568" t="str">
            <v>5449000205308</v>
          </cell>
          <cell r="AF568" t="str">
            <v>33.12 x 22.08 x 17.75</v>
          </cell>
          <cell r="AG568">
            <v>5.9880000000000004</v>
          </cell>
          <cell r="AH568">
            <v>6.4969999999999999</v>
          </cell>
          <cell r="AI568">
            <v>0</v>
          </cell>
          <cell r="AJ568">
            <v>15</v>
          </cell>
          <cell r="AK568">
            <v>9</v>
          </cell>
          <cell r="AL568">
            <v>135</v>
          </cell>
          <cell r="AM568">
            <v>1200</v>
          </cell>
          <cell r="AN568">
            <v>1000</v>
          </cell>
          <cell r="AO568">
            <v>1760</v>
          </cell>
          <cell r="AP568">
            <v>808.38</v>
          </cell>
          <cell r="AQ568">
            <v>900.21</v>
          </cell>
          <cell r="AR568">
            <v>2</v>
          </cell>
          <cell r="AS568">
            <v>0</v>
          </cell>
          <cell r="AT568" t="str">
            <v>CHEP</v>
          </cell>
          <cell r="AU568" t="str">
            <v>5449000735805</v>
          </cell>
          <cell r="AV568" t="str">
            <v>ANT</v>
          </cell>
          <cell r="AW568" t="str">
            <v/>
          </cell>
          <cell r="AX568" t="str">
            <v/>
          </cell>
          <cell r="AY568" t="str">
            <v/>
          </cell>
          <cell r="AZ568" t="str">
            <v/>
          </cell>
          <cell r="BA568" t="str">
            <v/>
          </cell>
          <cell r="BB568" t="str">
            <v/>
          </cell>
          <cell r="BC568" t="str">
            <v/>
          </cell>
          <cell r="BD568" t="str">
            <v/>
          </cell>
          <cell r="BE568" t="str">
            <v>BeLux</v>
          </cell>
          <cell r="BF568" t="str">
            <v/>
          </cell>
          <cell r="BG568" t="str">
            <v>PSS-22902</v>
          </cell>
          <cell r="BH568" t="str">
            <v>22021000</v>
          </cell>
          <cell r="BI568" t="str">
            <v>BE</v>
          </cell>
          <cell r="BJ568" t="str">
            <v/>
          </cell>
          <cell r="BK568" t="str">
            <v>ZD</v>
          </cell>
          <cell r="BL568" t="str">
            <v>42</v>
          </cell>
          <cell r="BM568">
            <v>2.2007000000000002E-2</v>
          </cell>
        </row>
        <row r="569">
          <cell r="A569">
            <v>644865</v>
          </cell>
          <cell r="B569" t="str">
            <v>5174</v>
          </cell>
          <cell r="C569" t="str">
            <v>COCA-COLA PET 0.25L 2X12 9LAY</v>
          </cell>
          <cell r="D569" t="str">
            <v>COCA-COLA PET 0.25L 2X12 9LAY</v>
          </cell>
          <cell r="E569" t="str">
            <v>Coca-Cola</v>
          </cell>
          <cell r="F569" t="str">
            <v/>
          </cell>
          <cell r="G569" t="str">
            <v>PET</v>
          </cell>
          <cell r="H569" t="str">
            <v xml:space="preserve"> %</v>
          </cell>
          <cell r="I569" t="str">
            <v>2 x 12 x 0.25L</v>
          </cell>
          <cell r="J569" t="str">
            <v/>
          </cell>
          <cell r="K569">
            <v>24</v>
          </cell>
          <cell r="L569" t="str">
            <v>6% - 3%</v>
          </cell>
          <cell r="M569" t="str">
            <v>4</v>
          </cell>
          <cell r="N569" t="str">
            <v>M</v>
          </cell>
          <cell r="O569" t="str">
            <v>0</v>
          </cell>
          <cell r="P569">
            <v>0.25</v>
          </cell>
          <cell r="Q569" t="str">
            <v>90338243</v>
          </cell>
          <cell r="R569" t="str">
            <v>5.52 x 5.52 x 17.75</v>
          </cell>
          <cell r="S569">
            <v>0.26</v>
          </cell>
          <cell r="T569">
            <v>0.28000000000000003</v>
          </cell>
          <cell r="U569">
            <v>0</v>
          </cell>
          <cell r="V569" t="str">
            <v>12 x 0.25L</v>
          </cell>
          <cell r="W569" t="str">
            <v>SHRINK</v>
          </cell>
          <cell r="X569" t="str">
            <v>5449000202017</v>
          </cell>
          <cell r="Y569" t="str">
            <v>22.08 x 16.56 x 17.75</v>
          </cell>
          <cell r="Z569">
            <v>3.1160000000000001</v>
          </cell>
          <cell r="AA569">
            <v>3.363</v>
          </cell>
          <cell r="AB569">
            <v>0</v>
          </cell>
          <cell r="AC569" t="str">
            <v>2 x 12 x 0.25L</v>
          </cell>
          <cell r="AD569" t="str">
            <v>SHRINKWRAPPED</v>
          </cell>
          <cell r="AE569" t="str">
            <v>5449000205285</v>
          </cell>
          <cell r="AF569" t="str">
            <v>33.12 x 22.08 x 17.75</v>
          </cell>
          <cell r="AG569">
            <v>6.2309999999999999</v>
          </cell>
          <cell r="AH569">
            <v>6.7409999999999997</v>
          </cell>
          <cell r="AI569">
            <v>0</v>
          </cell>
          <cell r="AJ569">
            <v>15</v>
          </cell>
          <cell r="AK569">
            <v>9</v>
          </cell>
          <cell r="AL569">
            <v>135</v>
          </cell>
          <cell r="AM569">
            <v>1200</v>
          </cell>
          <cell r="AN569">
            <v>1000</v>
          </cell>
          <cell r="AO569">
            <v>1760</v>
          </cell>
          <cell r="AP569">
            <v>841.18499999999995</v>
          </cell>
          <cell r="AQ569">
            <v>933.096</v>
          </cell>
          <cell r="AR569">
            <v>2</v>
          </cell>
          <cell r="AS569">
            <v>0</v>
          </cell>
          <cell r="AT569" t="str">
            <v>CHEP</v>
          </cell>
          <cell r="AU569" t="str">
            <v>5449000735782</v>
          </cell>
          <cell r="AV569" t="str">
            <v>ANT</v>
          </cell>
          <cell r="AW569" t="str">
            <v/>
          </cell>
          <cell r="AX569" t="str">
            <v/>
          </cell>
          <cell r="AY569" t="str">
            <v/>
          </cell>
          <cell r="AZ569" t="str">
            <v/>
          </cell>
          <cell r="BA569" t="str">
            <v/>
          </cell>
          <cell r="BB569" t="str">
            <v/>
          </cell>
          <cell r="BC569" t="str">
            <v/>
          </cell>
          <cell r="BD569" t="str">
            <v/>
          </cell>
          <cell r="BE569" t="str">
            <v>BeLux</v>
          </cell>
          <cell r="BF569" t="str">
            <v/>
          </cell>
          <cell r="BG569" t="str">
            <v>PSS-22902</v>
          </cell>
          <cell r="BH569" t="str">
            <v>22021000</v>
          </cell>
          <cell r="BI569" t="str">
            <v>BE</v>
          </cell>
          <cell r="BJ569" t="str">
            <v/>
          </cell>
          <cell r="BK569" t="str">
            <v>ZD</v>
          </cell>
          <cell r="BL569" t="str">
            <v>42</v>
          </cell>
          <cell r="BM569">
            <v>2.2007000000000002E-2</v>
          </cell>
        </row>
        <row r="570">
          <cell r="A570">
            <v>644896</v>
          </cell>
          <cell r="B570" t="str">
            <v>4121</v>
          </cell>
          <cell r="C570" t="str">
            <v>AQUARIUS DAILY RED PEACH PET 0.33L 6X4</v>
          </cell>
          <cell r="D570" t="str">
            <v>AQUARIUS DAILY RED PEACH BOITE PET 0.33L 6X4</v>
          </cell>
          <cell r="E570" t="str">
            <v>Aquarius</v>
          </cell>
          <cell r="F570" t="str">
            <v>Red Peach</v>
          </cell>
          <cell r="G570" t="str">
            <v>PET</v>
          </cell>
          <cell r="H570" t="str">
            <v xml:space="preserve"> %</v>
          </cell>
          <cell r="I570" t="str">
            <v>6 x 4 x 0.33L</v>
          </cell>
          <cell r="J570" t="str">
            <v/>
          </cell>
          <cell r="K570">
            <v>24</v>
          </cell>
          <cell r="L570" t="str">
            <v>6% - 3%</v>
          </cell>
          <cell r="M570" t="str">
            <v>9</v>
          </cell>
          <cell r="N570" t="str">
            <v>M</v>
          </cell>
          <cell r="O570" t="str">
            <v>6</v>
          </cell>
          <cell r="P570">
            <v>0.33</v>
          </cell>
          <cell r="Q570" t="str">
            <v>90370878</v>
          </cell>
          <cell r="R570" t="str">
            <v>5.7 x 5.7 x 18.35</v>
          </cell>
          <cell r="S570">
            <v>0.33900000000000002</v>
          </cell>
          <cell r="T570">
            <v>0.36</v>
          </cell>
          <cell r="U570">
            <v>0</v>
          </cell>
          <cell r="V570" t="str">
            <v>4 x 0.33L</v>
          </cell>
          <cell r="W570" t="str">
            <v>SHRINK</v>
          </cell>
          <cell r="X570" t="str">
            <v>5449000295446</v>
          </cell>
          <cell r="Y570" t="str">
            <v>11.4 x 11.4 x 18.35</v>
          </cell>
          <cell r="Z570">
            <v>1.3560000000000001</v>
          </cell>
          <cell r="AA570">
            <v>1.446</v>
          </cell>
          <cell r="AB570">
            <v>0</v>
          </cell>
          <cell r="AC570" t="str">
            <v>6 x 4 x 0.33L</v>
          </cell>
          <cell r="AD570" t="str">
            <v>SHRINKWRAPPED</v>
          </cell>
          <cell r="AE570" t="str">
            <v>5449000295415</v>
          </cell>
          <cell r="AF570" t="str">
            <v>34.4 x 23 x 18.4</v>
          </cell>
          <cell r="AG570">
            <v>8.1329999999999991</v>
          </cell>
          <cell r="AH570">
            <v>8.7040000000000006</v>
          </cell>
          <cell r="AI570">
            <v>0</v>
          </cell>
          <cell r="AJ570">
            <v>15</v>
          </cell>
          <cell r="AK570">
            <v>8</v>
          </cell>
          <cell r="AL570">
            <v>120</v>
          </cell>
          <cell r="AM570">
            <v>1200</v>
          </cell>
          <cell r="AN570">
            <v>1032</v>
          </cell>
          <cell r="AO570">
            <v>1648</v>
          </cell>
          <cell r="AP570">
            <v>975.96</v>
          </cell>
          <cell r="AQ570">
            <v>1077.396</v>
          </cell>
          <cell r="AR570">
            <v>1</v>
          </cell>
          <cell r="AS570">
            <v>0</v>
          </cell>
          <cell r="AT570" t="str">
            <v>CHEP</v>
          </cell>
          <cell r="AU570" t="str">
            <v>5449000707673</v>
          </cell>
          <cell r="AV570" t="str">
            <v/>
          </cell>
          <cell r="AW570" t="str">
            <v/>
          </cell>
          <cell r="AX570" t="str">
            <v>DUN</v>
          </cell>
          <cell r="AY570" t="str">
            <v/>
          </cell>
          <cell r="AZ570" t="str">
            <v/>
          </cell>
          <cell r="BA570" t="str">
            <v/>
          </cell>
          <cell r="BB570" t="str">
            <v/>
          </cell>
          <cell r="BC570" t="str">
            <v/>
          </cell>
          <cell r="BD570" t="str">
            <v/>
          </cell>
          <cell r="BE570" t="str">
            <v>BeLux</v>
          </cell>
          <cell r="BF570" t="str">
            <v/>
          </cell>
          <cell r="BG570" t="str">
            <v>PSS-20367</v>
          </cell>
          <cell r="BH570" t="str">
            <v>22021000</v>
          </cell>
          <cell r="BI570" t="str">
            <v>FR</v>
          </cell>
          <cell r="BJ570" t="str">
            <v/>
          </cell>
          <cell r="BK570" t="str">
            <v>ZD</v>
          </cell>
          <cell r="BL570" t="str">
            <v>56</v>
          </cell>
          <cell r="BM570">
            <v>2.1999999999999999E-2</v>
          </cell>
        </row>
        <row r="571">
          <cell r="A571">
            <v>644902</v>
          </cell>
          <cell r="B571" t="str">
            <v>4123</v>
          </cell>
          <cell r="C571" t="str">
            <v>FANTA ORANGE (32)/ SPRITE NO SUGAR (16) PET 1.5L X4 HP DUSSELDORF</v>
          </cell>
          <cell r="D571" t="str">
            <v>FANTA ORANGE (32)/ SPRITE NO SUGAR (16) PET 1.5L X4 HP DUSSELDORF</v>
          </cell>
          <cell r="E571" t="str">
            <v>Fanta/Sprite</v>
          </cell>
          <cell r="F571" t="str">
            <v>Mix</v>
          </cell>
          <cell r="G571" t="str">
            <v>PET</v>
          </cell>
          <cell r="H571" t="str">
            <v xml:space="preserve"> %</v>
          </cell>
          <cell r="I571" t="str">
            <v>48 x 4 x 1.5L</v>
          </cell>
          <cell r="J571" t="str">
            <v/>
          </cell>
          <cell r="K571">
            <v>192</v>
          </cell>
          <cell r="L571" t="str">
            <v>6% - 3%</v>
          </cell>
          <cell r="M571" t="str">
            <v>6</v>
          </cell>
          <cell r="N571" t="str">
            <v>M</v>
          </cell>
          <cell r="O571" t="str">
            <v>0</v>
          </cell>
          <cell r="P571">
            <v>1.5</v>
          </cell>
          <cell r="Q571" t="str">
            <v>n/a</v>
          </cell>
          <cell r="R571" t="str">
            <v>9.48 x 9.48 x 31.6</v>
          </cell>
          <cell r="S571">
            <v>1.542</v>
          </cell>
          <cell r="T571">
            <v>1.5840000000000001</v>
          </cell>
          <cell r="U571">
            <v>0</v>
          </cell>
          <cell r="V571" t="str">
            <v>4 x 1.5L</v>
          </cell>
          <cell r="W571" t="str">
            <v>SHRINK</v>
          </cell>
          <cell r="X571" t="str">
            <v>n/a</v>
          </cell>
          <cell r="Y571" t="str">
            <v>18.95 x 18.95 x 31.6</v>
          </cell>
          <cell r="Z571">
            <v>6.1689999999999996</v>
          </cell>
          <cell r="AA571">
            <v>6.3529999999999998</v>
          </cell>
          <cell r="AB571">
            <v>0</v>
          </cell>
          <cell r="AC571" t="str">
            <v>48 x 4 x 1.5L</v>
          </cell>
          <cell r="AD571" t="str">
            <v>HALF PALLET</v>
          </cell>
          <cell r="AE571" t="str">
            <v>3383260019621</v>
          </cell>
          <cell r="AF571" t="str">
            <v>80 x 60 x 141.4</v>
          </cell>
          <cell r="AG571">
            <v>296.11200000000002</v>
          </cell>
          <cell r="AH571">
            <v>318.57299999999998</v>
          </cell>
          <cell r="AI571">
            <v>0</v>
          </cell>
          <cell r="AJ571">
            <v>2</v>
          </cell>
          <cell r="AK571">
            <v>1</v>
          </cell>
          <cell r="AL571">
            <v>2</v>
          </cell>
          <cell r="AM571">
            <v>1200</v>
          </cell>
          <cell r="AN571">
            <v>1000</v>
          </cell>
          <cell r="AO571">
            <v>1577</v>
          </cell>
          <cell r="AP571">
            <v>592.22400000000005</v>
          </cell>
          <cell r="AQ571">
            <v>667.14499999999998</v>
          </cell>
          <cell r="AR571">
            <v>2</v>
          </cell>
          <cell r="AS571">
            <v>0</v>
          </cell>
          <cell r="AT571" t="str">
            <v>2x Dusseldorfer CHEP</v>
          </cell>
          <cell r="AU571" t="str">
            <v>3383260019614</v>
          </cell>
          <cell r="AV571" t="str">
            <v/>
          </cell>
          <cell r="AW571" t="str">
            <v/>
          </cell>
          <cell r="AX571" t="str">
            <v/>
          </cell>
          <cell r="AY571" t="str">
            <v/>
          </cell>
          <cell r="AZ571" t="str">
            <v/>
          </cell>
          <cell r="BA571" t="str">
            <v/>
          </cell>
          <cell r="BB571" t="str">
            <v/>
          </cell>
          <cell r="BC571" t="str">
            <v>Antwerp Repack (ANTW)</v>
          </cell>
          <cell r="BD571" t="str">
            <v/>
          </cell>
          <cell r="BE571" t="str">
            <v>BeLux</v>
          </cell>
          <cell r="BF571" t="str">
            <v/>
          </cell>
          <cell r="BG571" t="str">
            <v>PSS-16880</v>
          </cell>
          <cell r="BH571" t="str">
            <v>22021000</v>
          </cell>
          <cell r="BI571" t="str">
            <v>BE</v>
          </cell>
          <cell r="BJ571" t="str">
            <v/>
          </cell>
          <cell r="BK571" t="str">
            <v>ZD</v>
          </cell>
          <cell r="BL571" t="str">
            <v>56</v>
          </cell>
          <cell r="BM571" t="str">
            <v/>
          </cell>
        </row>
        <row r="572">
          <cell r="A572">
            <v>644903</v>
          </cell>
          <cell r="B572" t="str">
            <v>6360</v>
          </cell>
          <cell r="C572" t="str">
            <v>FANTA SINAAS (27)/ FANTA ZERO LEMON ELDERFLOWER SHOKATA (27)/ FANTA ZERO FOREST BERRIES (27) BLIK 0.33L 81X6 SLEEK PPD</v>
          </cell>
          <cell r="D572" t="str">
            <v>FANTA ORANGE (27)/ FANTA ZERO LEMON ELDERFLOWER SHOKATA (27)/ FANTA ZERO FOREST BERRIES (27) BOITE 0.33L 81X6 SLEEK PPD</v>
          </cell>
          <cell r="E572" t="str">
            <v>Fanta</v>
          </cell>
          <cell r="F572" t="str">
            <v>Mix</v>
          </cell>
          <cell r="G572" t="str">
            <v>SLEEKCAN</v>
          </cell>
          <cell r="H572" t="str">
            <v xml:space="preserve"> %</v>
          </cell>
          <cell r="I572" t="str">
            <v>81 x 6 x 0.33L</v>
          </cell>
          <cell r="J572" t="str">
            <v/>
          </cell>
          <cell r="K572">
            <v>486</v>
          </cell>
          <cell r="L572" t="str">
            <v>6% - 3%</v>
          </cell>
          <cell r="M572" t="str">
            <v>6</v>
          </cell>
          <cell r="N572" t="str">
            <v>M</v>
          </cell>
          <cell r="O572" t="str">
            <v>0</v>
          </cell>
          <cell r="P572">
            <v>0.33</v>
          </cell>
          <cell r="Q572" t="str">
            <v>n/a</v>
          </cell>
          <cell r="R572" t="str">
            <v>5.8 x 5.8 x 14.55</v>
          </cell>
          <cell r="S572">
            <v>0.33500000000000002</v>
          </cell>
          <cell r="T572">
            <v>0.34699999999999998</v>
          </cell>
          <cell r="U572">
            <v>0</v>
          </cell>
          <cell r="V572" t="str">
            <v>6 x 0.33L</v>
          </cell>
          <cell r="W572" t="str">
            <v>SHRINK</v>
          </cell>
          <cell r="X572" t="str">
            <v>n/a</v>
          </cell>
          <cell r="Y572" t="str">
            <v>17.55 x 11.7 x 14.55</v>
          </cell>
          <cell r="Z572">
            <v>2.008</v>
          </cell>
          <cell r="AA572">
            <v>2.0870000000000002</v>
          </cell>
          <cell r="AB572">
            <v>0</v>
          </cell>
          <cell r="AC572" t="str">
            <v>81 x 6 x 0.33L</v>
          </cell>
          <cell r="AD572" t="str">
            <v>QUARTER PALLET</v>
          </cell>
          <cell r="AE572" t="str">
            <v>3383260019638</v>
          </cell>
          <cell r="AF572" t="str">
            <v>60 x 40 x 158.5</v>
          </cell>
          <cell r="AG572">
            <v>162.626</v>
          </cell>
          <cell r="AH572">
            <v>171.26499999999999</v>
          </cell>
          <cell r="AI572">
            <v>0</v>
          </cell>
          <cell r="AJ572">
            <v>4</v>
          </cell>
          <cell r="AK572">
            <v>1</v>
          </cell>
          <cell r="AL572">
            <v>4</v>
          </cell>
          <cell r="AM572">
            <v>1200</v>
          </cell>
          <cell r="AN572">
            <v>800</v>
          </cell>
          <cell r="AO572">
            <v>1729</v>
          </cell>
          <cell r="AP572">
            <v>650.50400000000002</v>
          </cell>
          <cell r="AQ572">
            <v>710.28300000000002</v>
          </cell>
          <cell r="AR572">
            <v>1</v>
          </cell>
          <cell r="AS572">
            <v>0</v>
          </cell>
          <cell r="AT572" t="str">
            <v>1xECHEP + 4x1/4 CHEP</v>
          </cell>
          <cell r="AU572" t="str">
            <v>3383260019645</v>
          </cell>
          <cell r="AV572" t="str">
            <v/>
          </cell>
          <cell r="AW572" t="str">
            <v/>
          </cell>
          <cell r="AX572" t="str">
            <v/>
          </cell>
          <cell r="AY572" t="str">
            <v/>
          </cell>
          <cell r="AZ572" t="str">
            <v/>
          </cell>
          <cell r="BA572" t="str">
            <v/>
          </cell>
          <cell r="BB572" t="str">
            <v/>
          </cell>
          <cell r="BC572" t="str">
            <v/>
          </cell>
          <cell r="BD572" t="str">
            <v/>
          </cell>
          <cell r="BE572" t="str">
            <v>BeLux</v>
          </cell>
          <cell r="BF572" t="str">
            <v>DF25579BE</v>
          </cell>
          <cell r="BG572" t="str">
            <v>PSS-21882</v>
          </cell>
          <cell r="BH572" t="str">
            <v>22021000</v>
          </cell>
          <cell r="BI572" t="str">
            <v>BE</v>
          </cell>
          <cell r="BJ572" t="str">
            <v/>
          </cell>
          <cell r="BK572" t="str">
            <v>ZD</v>
          </cell>
          <cell r="BL572" t="str">
            <v>56</v>
          </cell>
          <cell r="BM572" t="str">
            <v/>
          </cell>
        </row>
        <row r="573">
          <cell r="A573">
            <v>644947</v>
          </cell>
          <cell r="B573" t="str">
            <v>2502</v>
          </cell>
          <cell r="C573" t="str">
            <v>COCA-COLA REGULAR(20) / COCA-COLA ZERO(20) PET 1.00L X6 HP 5+1 DD</v>
          </cell>
          <cell r="D573" t="str">
            <v>COCA-COLA REGULAR(20) / COCA-COLA ZERO(20) PET 1.00L X6 HP 5+1 DD</v>
          </cell>
          <cell r="E573" t="str">
            <v>Coca-Cola/ Coca-Cola Zero</v>
          </cell>
          <cell r="F573" t="str">
            <v>Mix</v>
          </cell>
          <cell r="G573" t="str">
            <v>PET</v>
          </cell>
          <cell r="H573" t="str">
            <v xml:space="preserve"> %</v>
          </cell>
          <cell r="I573" t="str">
            <v>40 x 6 x 1L</v>
          </cell>
          <cell r="J573" t="str">
            <v>5+1</v>
          </cell>
          <cell r="K573">
            <v>240</v>
          </cell>
          <cell r="L573" t="str">
            <v>6% - 3%</v>
          </cell>
          <cell r="M573" t="str">
            <v>6</v>
          </cell>
          <cell r="N573" t="str">
            <v>M</v>
          </cell>
          <cell r="O573" t="str">
            <v>0</v>
          </cell>
          <cell r="P573">
            <v>1</v>
          </cell>
          <cell r="Q573" t="str">
            <v>n/a</v>
          </cell>
          <cell r="R573" t="str">
            <v>8.4 x 8.4 x 27.2</v>
          </cell>
          <cell r="S573">
            <v>1.018</v>
          </cell>
          <cell r="T573">
            <v>1.054</v>
          </cell>
          <cell r="U573">
            <v>0</v>
          </cell>
          <cell r="V573" t="str">
            <v>6 x 1L</v>
          </cell>
          <cell r="W573" t="str">
            <v>SHRINK</v>
          </cell>
          <cell r="X573" t="str">
            <v>n/a</v>
          </cell>
          <cell r="Y573" t="str">
            <v>25.2 x 16.8 x 27.7</v>
          </cell>
          <cell r="Z573">
            <v>6.109</v>
          </cell>
          <cell r="AA573">
            <v>6.3449999999999998</v>
          </cell>
          <cell r="AB573">
            <v>0</v>
          </cell>
          <cell r="AC573" t="str">
            <v>40 x 6 x 1L</v>
          </cell>
          <cell r="AD573" t="str">
            <v>HALF PALLET</v>
          </cell>
          <cell r="AE573" t="str">
            <v>3383260019652</v>
          </cell>
          <cell r="AF573" t="str">
            <v>80 x 60 x 127.1</v>
          </cell>
          <cell r="AG573">
            <v>244.36</v>
          </cell>
          <cell r="AH573">
            <v>267.68099999999998</v>
          </cell>
          <cell r="AI573">
            <v>0</v>
          </cell>
          <cell r="AJ573">
            <v>2</v>
          </cell>
          <cell r="AK573">
            <v>1</v>
          </cell>
          <cell r="AL573">
            <v>2</v>
          </cell>
          <cell r="AM573">
            <v>1200</v>
          </cell>
          <cell r="AN573">
            <v>800</v>
          </cell>
          <cell r="AO573">
            <v>1415</v>
          </cell>
          <cell r="AP573">
            <v>488.72</v>
          </cell>
          <cell r="AQ573">
            <v>560.36199999999997</v>
          </cell>
          <cell r="AR573">
            <v>1</v>
          </cell>
          <cell r="AS573">
            <v>0</v>
          </cell>
          <cell r="AT573" t="str">
            <v>1xECHEP + 2x Dusseldorfer CHEP</v>
          </cell>
          <cell r="AU573" t="str">
            <v>3383260019669</v>
          </cell>
          <cell r="AV573" t="str">
            <v/>
          </cell>
          <cell r="AW573" t="str">
            <v/>
          </cell>
          <cell r="AX573" t="str">
            <v/>
          </cell>
          <cell r="AY573" t="str">
            <v/>
          </cell>
          <cell r="AZ573" t="str">
            <v/>
          </cell>
          <cell r="BA573" t="str">
            <v/>
          </cell>
          <cell r="BB573" t="str">
            <v/>
          </cell>
          <cell r="BC573" t="str">
            <v>Antwerp Repack (ANTW)</v>
          </cell>
          <cell r="BD573" t="str">
            <v/>
          </cell>
          <cell r="BE573" t="str">
            <v>BeLux</v>
          </cell>
          <cell r="BF573" t="str">
            <v/>
          </cell>
          <cell r="BG573" t="str">
            <v>PSS-19576</v>
          </cell>
          <cell r="BH573" t="str">
            <v>22021000</v>
          </cell>
          <cell r="BI573" t="str">
            <v>BE</v>
          </cell>
          <cell r="BJ573" t="str">
            <v/>
          </cell>
          <cell r="BK573" t="str">
            <v>ZD</v>
          </cell>
          <cell r="BL573" t="str">
            <v>56</v>
          </cell>
          <cell r="BM573" t="str">
            <v/>
          </cell>
        </row>
        <row r="574">
          <cell r="A574">
            <v>644989</v>
          </cell>
          <cell r="B574" t="str">
            <v>5177</v>
          </cell>
          <cell r="C574" t="str">
            <v>AQUARIUS DAILY LEMON PET 1.5L X6</v>
          </cell>
          <cell r="D574" t="str">
            <v>AQUARIUS DAILY CITRON PET 1.5L X6 DAILY</v>
          </cell>
          <cell r="E574" t="str">
            <v>Aquarius</v>
          </cell>
          <cell r="F574" t="str">
            <v>Lemon</v>
          </cell>
          <cell r="G574" t="str">
            <v>PET</v>
          </cell>
          <cell r="H574" t="str">
            <v xml:space="preserve"> %</v>
          </cell>
          <cell r="I574" t="str">
            <v>6 x 1.5L</v>
          </cell>
          <cell r="J574" t="str">
            <v/>
          </cell>
          <cell r="K574">
            <v>6</v>
          </cell>
          <cell r="L574" t="str">
            <v>6% - 3%</v>
          </cell>
          <cell r="M574" t="str">
            <v>9</v>
          </cell>
          <cell r="N574" t="str">
            <v>M</v>
          </cell>
          <cell r="O574" t="str">
            <v>0</v>
          </cell>
          <cell r="P574">
            <v>1.5</v>
          </cell>
          <cell r="Q574" t="str">
            <v>5449000343925</v>
          </cell>
          <cell r="R574" t="str">
            <v>8.77 x 8.77 x 32.85</v>
          </cell>
          <cell r="S574">
            <v>1.534</v>
          </cell>
          <cell r="T574">
            <v>1.575</v>
          </cell>
          <cell r="U574">
            <v>0</v>
          </cell>
          <cell r="V574" t="str">
            <v>6 x 1.5L</v>
          </cell>
          <cell r="W574" t="str">
            <v>SHRINK</v>
          </cell>
          <cell r="X574" t="str">
            <v>5449000343932</v>
          </cell>
          <cell r="Y574" t="str">
            <v>26.31 x 17.54 x 32.85</v>
          </cell>
          <cell r="Z574">
            <v>9.2059999999999995</v>
          </cell>
          <cell r="AA574">
            <v>9.452</v>
          </cell>
          <cell r="AB574">
            <v>0</v>
          </cell>
          <cell r="AC574" t="str">
            <v>6 x 1.5L</v>
          </cell>
          <cell r="AD574" t="str">
            <v>SHRINKWRAPPED</v>
          </cell>
          <cell r="AE574" t="str">
            <v>5449000343932</v>
          </cell>
          <cell r="AF574" t="str">
            <v>26.31 x 17.54 x 32.85</v>
          </cell>
          <cell r="AG574">
            <v>9.2059999999999995</v>
          </cell>
          <cell r="AH574">
            <v>9.452</v>
          </cell>
          <cell r="AI574">
            <v>0</v>
          </cell>
          <cell r="AJ574">
            <v>21</v>
          </cell>
          <cell r="AK574">
            <v>4</v>
          </cell>
          <cell r="AL574">
            <v>84</v>
          </cell>
          <cell r="AM574">
            <v>1227.8</v>
          </cell>
          <cell r="AN574">
            <v>800</v>
          </cell>
          <cell r="AO574">
            <v>1473</v>
          </cell>
          <cell r="AP574">
            <v>773.30399999999997</v>
          </cell>
          <cell r="AQ574">
            <v>820.03899999999999</v>
          </cell>
          <cell r="AR574">
            <v>1</v>
          </cell>
          <cell r="AS574">
            <v>0</v>
          </cell>
          <cell r="AT574" t="str">
            <v>EURO CHEP</v>
          </cell>
          <cell r="AU574" t="str">
            <v>5449000735300</v>
          </cell>
          <cell r="AV574" t="str">
            <v/>
          </cell>
          <cell r="AW574" t="str">
            <v/>
          </cell>
          <cell r="AX574" t="str">
            <v/>
          </cell>
          <cell r="AY574" t="str">
            <v/>
          </cell>
          <cell r="AZ574" t="str">
            <v/>
          </cell>
          <cell r="BA574" t="str">
            <v/>
          </cell>
          <cell r="BB574" t="str">
            <v/>
          </cell>
          <cell r="BC574" t="str">
            <v>CCEP Bilbao - Norbega (NBGA)</v>
          </cell>
          <cell r="BD574" t="str">
            <v/>
          </cell>
          <cell r="BE574" t="str">
            <v>BeLux</v>
          </cell>
          <cell r="BF574" t="str">
            <v/>
          </cell>
          <cell r="BG574" t="str">
            <v>PSS-21379</v>
          </cell>
          <cell r="BH574" t="str">
            <v>22021000</v>
          </cell>
          <cell r="BI574" t="str">
            <v>ES</v>
          </cell>
          <cell r="BJ574" t="str">
            <v/>
          </cell>
          <cell r="BK574" t="str">
            <v>ZD</v>
          </cell>
          <cell r="BL574" t="str">
            <v>56</v>
          </cell>
          <cell r="BM574">
            <v>3.9438000000000001E-2</v>
          </cell>
        </row>
        <row r="575">
          <cell r="A575">
            <v>645015</v>
          </cell>
          <cell r="B575" t="str">
            <v>5179</v>
          </cell>
          <cell r="C575" t="str">
            <v>PDE FUZE TEA LEMON LEMONGRASS BLIK 0.33L X24 SLEEK</v>
          </cell>
          <cell r="D575" t="str">
            <v>PDE FUZE TEA LEMON LEMONGRASS BOITE 0.33L X24 SLEEK</v>
          </cell>
          <cell r="E575" t="str">
            <v xml:space="preserve">Fuze tea </v>
          </cell>
          <cell r="F575" t="str">
            <v>Lemon Lemongrass</v>
          </cell>
          <cell r="G575" t="str">
            <v>SLEEKCAN</v>
          </cell>
          <cell r="H575" t="str">
            <v xml:space="preserve"> %</v>
          </cell>
          <cell r="I575" t="str">
            <v>24 x 0.33L</v>
          </cell>
          <cell r="J575" t="str">
            <v/>
          </cell>
          <cell r="K575">
            <v>24</v>
          </cell>
          <cell r="L575" t="str">
            <v>N/A</v>
          </cell>
          <cell r="M575" t="str">
            <v>12</v>
          </cell>
          <cell r="N575" t="str">
            <v>M</v>
          </cell>
          <cell r="O575" t="str">
            <v>0</v>
          </cell>
          <cell r="P575">
            <v>0.33</v>
          </cell>
          <cell r="Q575" t="str">
            <v>5000112691337</v>
          </cell>
          <cell r="R575" t="str">
            <v>5.8 x 5.8 x 14.55</v>
          </cell>
          <cell r="S575">
            <v>0.33900000000000002</v>
          </cell>
          <cell r="T575">
            <v>0.35099999999999998</v>
          </cell>
          <cell r="U575">
            <v>0</v>
          </cell>
          <cell r="V575" t="str">
            <v>1 x 0.33L</v>
          </cell>
          <cell r="W575" t="str">
            <v>CAN</v>
          </cell>
          <cell r="X575" t="str">
            <v>5000112691337</v>
          </cell>
          <cell r="Y575" t="str">
            <v>5.8 x 5.8 x 14.55</v>
          </cell>
          <cell r="Z575">
            <v>0.33900000000000002</v>
          </cell>
          <cell r="AA575">
            <v>0.35099999999999998</v>
          </cell>
          <cell r="AB575">
            <v>0</v>
          </cell>
          <cell r="AC575" t="str">
            <v>24 x 0.33L</v>
          </cell>
          <cell r="AD575" t="str">
            <v>TRAY WITHOUT SHRINK</v>
          </cell>
          <cell r="AE575" t="str">
            <v>5000112691344</v>
          </cell>
          <cell r="AF575" t="str">
            <v>35.7 x 23.6 x 14.7</v>
          </cell>
          <cell r="AG575">
            <v>8.1280000000000001</v>
          </cell>
          <cell r="AH575">
            <v>8.4879999999999995</v>
          </cell>
          <cell r="AI575">
            <v>0</v>
          </cell>
          <cell r="AJ575">
            <v>11</v>
          </cell>
          <cell r="AK575">
            <v>9</v>
          </cell>
          <cell r="AL575">
            <v>99</v>
          </cell>
          <cell r="AM575">
            <v>1200</v>
          </cell>
          <cell r="AN575">
            <v>827</v>
          </cell>
          <cell r="AO575">
            <v>1467</v>
          </cell>
          <cell r="AP575">
            <v>804.67200000000003</v>
          </cell>
          <cell r="AQ575">
            <v>865.77099999999996</v>
          </cell>
          <cell r="AR575">
            <v>3</v>
          </cell>
          <cell r="AS575">
            <v>0</v>
          </cell>
          <cell r="AT575" t="str">
            <v xml:space="preserve">EURO One-way </v>
          </cell>
          <cell r="AU575" t="str">
            <v>5000112477610</v>
          </cell>
          <cell r="AV575" t="str">
            <v/>
          </cell>
          <cell r="AW575" t="str">
            <v>GHE</v>
          </cell>
          <cell r="AX575" t="str">
            <v/>
          </cell>
          <cell r="AY575" t="str">
            <v/>
          </cell>
          <cell r="AZ575" t="str">
            <v/>
          </cell>
          <cell r="BA575" t="str">
            <v/>
          </cell>
          <cell r="BB575" t="str">
            <v/>
          </cell>
          <cell r="BC575" t="str">
            <v/>
          </cell>
          <cell r="BD575" t="str">
            <v/>
          </cell>
          <cell r="BE575" t="str">
            <v>Germany</v>
          </cell>
          <cell r="BF575" t="str">
            <v/>
          </cell>
          <cell r="BG575" t="str">
            <v>PSS-22481</v>
          </cell>
          <cell r="BH575" t="str">
            <v>22021000</v>
          </cell>
          <cell r="BI575" t="str">
            <v>BE</v>
          </cell>
          <cell r="BJ575" t="str">
            <v/>
          </cell>
          <cell r="BK575" t="str">
            <v>ZD</v>
          </cell>
          <cell r="BL575" t="str">
            <v>56</v>
          </cell>
          <cell r="BM575">
            <v>1.18E-2</v>
          </cell>
        </row>
        <row r="576">
          <cell r="A576">
            <v>645126</v>
          </cell>
          <cell r="B576" t="str">
            <v>5180</v>
          </cell>
          <cell r="C576" t="str">
            <v>AQUARIUS DAILY LEMON GLAS 0.20L X24</v>
          </cell>
          <cell r="D576" t="str">
            <v>AQUARIUS DAILY CITRON VERRE 0.20L X24</v>
          </cell>
          <cell r="E576" t="str">
            <v>Aquarius</v>
          </cell>
          <cell r="F576" t="str">
            <v>Lemon</v>
          </cell>
          <cell r="G576" t="str">
            <v>REF. GLASS</v>
          </cell>
          <cell r="H576" t="str">
            <v xml:space="preserve"> %</v>
          </cell>
          <cell r="I576" t="str">
            <v>24 x 0.2L</v>
          </cell>
          <cell r="J576" t="str">
            <v/>
          </cell>
          <cell r="K576">
            <v>24</v>
          </cell>
          <cell r="L576" t="str">
            <v>6% - 3%</v>
          </cell>
          <cell r="M576" t="str">
            <v>9</v>
          </cell>
          <cell r="N576" t="str">
            <v>M</v>
          </cell>
          <cell r="O576" t="str">
            <v>0</v>
          </cell>
          <cell r="P576">
            <v>0.2</v>
          </cell>
          <cell r="Q576" t="str">
            <v>54035225</v>
          </cell>
          <cell r="R576" t="str">
            <v>5.9 x 5.9 x 19.9</v>
          </cell>
          <cell r="S576">
            <v>0.20499999999999999</v>
          </cell>
          <cell r="T576">
            <v>0.56399999999999995</v>
          </cell>
          <cell r="U576">
            <v>0.1</v>
          </cell>
          <cell r="V576" t="str">
            <v>1 x 0.2L</v>
          </cell>
          <cell r="W576" t="str">
            <v xml:space="preserve">REF. GLASS  </v>
          </cell>
          <cell r="X576" t="str">
            <v>54035225</v>
          </cell>
          <cell r="Y576" t="str">
            <v>5.9 x 5.9 x 19.9</v>
          </cell>
          <cell r="Z576">
            <v>0.20499999999999999</v>
          </cell>
          <cell r="AA576">
            <v>0.56399999999999995</v>
          </cell>
          <cell r="AB576">
            <v>0.1</v>
          </cell>
          <cell r="AC576" t="str">
            <v>24 x 0.2L</v>
          </cell>
          <cell r="AD576" t="str">
            <v>CASE</v>
          </cell>
          <cell r="AE576" t="str">
            <v>5449000346292</v>
          </cell>
          <cell r="AF576" t="str">
            <v>40 x 30 x 23</v>
          </cell>
          <cell r="AG576">
            <v>4.9089999999999998</v>
          </cell>
          <cell r="AH576">
            <v>15.326000000000001</v>
          </cell>
          <cell r="AI576">
            <v>5</v>
          </cell>
          <cell r="AJ576">
            <v>10</v>
          </cell>
          <cell r="AK576">
            <v>7</v>
          </cell>
          <cell r="AL576">
            <v>70</v>
          </cell>
          <cell r="AM576">
            <v>1200</v>
          </cell>
          <cell r="AN576">
            <v>1000</v>
          </cell>
          <cell r="AO576">
            <v>1773</v>
          </cell>
          <cell r="AP576">
            <v>343.63</v>
          </cell>
          <cell r="AQ576">
            <v>1102.9190000000001</v>
          </cell>
          <cell r="AR576">
            <v>3</v>
          </cell>
          <cell r="AS576">
            <v>350</v>
          </cell>
          <cell r="AT576" t="str">
            <v>CHEP</v>
          </cell>
          <cell r="AU576" t="str">
            <v>5449000736208</v>
          </cell>
          <cell r="AV576" t="str">
            <v/>
          </cell>
          <cell r="AW576" t="str">
            <v>GHE</v>
          </cell>
          <cell r="AX576" t="str">
            <v/>
          </cell>
          <cell r="AY576" t="str">
            <v/>
          </cell>
          <cell r="AZ576" t="str">
            <v/>
          </cell>
          <cell r="BA576" t="str">
            <v/>
          </cell>
          <cell r="BB576" t="str">
            <v/>
          </cell>
          <cell r="BC576" t="str">
            <v/>
          </cell>
          <cell r="BD576" t="str">
            <v/>
          </cell>
          <cell r="BE576" t="str">
            <v>BeLux</v>
          </cell>
          <cell r="BF576" t="str">
            <v/>
          </cell>
          <cell r="BG576" t="str">
            <v>PSS-14075</v>
          </cell>
          <cell r="BH576" t="str">
            <v>22021000</v>
          </cell>
          <cell r="BI576" t="str">
            <v>BE</v>
          </cell>
          <cell r="BJ576" t="str">
            <v/>
          </cell>
          <cell r="BK576" t="str">
            <v>ZD</v>
          </cell>
          <cell r="BL576" t="str">
            <v>56</v>
          </cell>
          <cell r="BM576" t="str">
            <v/>
          </cell>
        </row>
        <row r="577">
          <cell r="A577">
            <v>645128</v>
          </cell>
          <cell r="B577" t="str">
            <v>5181</v>
          </cell>
          <cell r="C577" t="str">
            <v>AQUARIUS DAILY LEMON BLIK 0.33L 4X6 SLEEK</v>
          </cell>
          <cell r="D577" t="str">
            <v>AQUARIUS DAILY CITRON BOITE 0.33L 4X6 SLEEK</v>
          </cell>
          <cell r="E577" t="str">
            <v>Aquarius</v>
          </cell>
          <cell r="F577" t="str">
            <v>Lemon</v>
          </cell>
          <cell r="G577" t="str">
            <v>SLEEKCAN</v>
          </cell>
          <cell r="H577" t="str">
            <v xml:space="preserve"> %</v>
          </cell>
          <cell r="I577" t="str">
            <v>4 x 6 x 0.33L</v>
          </cell>
          <cell r="J577" t="str">
            <v/>
          </cell>
          <cell r="K577">
            <v>24</v>
          </cell>
          <cell r="L577" t="str">
            <v>6% - 3%</v>
          </cell>
          <cell r="M577" t="str">
            <v>9</v>
          </cell>
          <cell r="N577" t="str">
            <v>M</v>
          </cell>
          <cell r="O577" t="str">
            <v>0</v>
          </cell>
          <cell r="P577">
            <v>0.33</v>
          </cell>
          <cell r="Q577" t="str">
            <v>5449000278944</v>
          </cell>
          <cell r="R577" t="str">
            <v>5.8 x 5.8 x 14.55</v>
          </cell>
          <cell r="S577">
            <v>0.33800000000000002</v>
          </cell>
          <cell r="T577">
            <v>0.35</v>
          </cell>
          <cell r="U577">
            <v>0</v>
          </cell>
          <cell r="V577" t="str">
            <v>6 x 0.33L</v>
          </cell>
          <cell r="W577" t="str">
            <v>SHRINK</v>
          </cell>
          <cell r="X577" t="str">
            <v>5449000346247</v>
          </cell>
          <cell r="Y577" t="str">
            <v>17.55 x 11.7 x 14.55</v>
          </cell>
          <cell r="Z577">
            <v>2.0249999999999999</v>
          </cell>
          <cell r="AA577">
            <v>2.1040000000000001</v>
          </cell>
          <cell r="AB577">
            <v>0</v>
          </cell>
          <cell r="AC577" t="str">
            <v>4 x 6 x 0.33L</v>
          </cell>
          <cell r="AD577" t="str">
            <v>TRAY WITHOUT SHRINK</v>
          </cell>
          <cell r="AE577" t="str">
            <v>5449000346254</v>
          </cell>
          <cell r="AF577" t="str">
            <v>35.8 x 23.7 x 14.75</v>
          </cell>
          <cell r="AG577">
            <v>8.1010000000000009</v>
          </cell>
          <cell r="AH577">
            <v>8.48</v>
          </cell>
          <cell r="AI577">
            <v>0</v>
          </cell>
          <cell r="AJ577">
            <v>13</v>
          </cell>
          <cell r="AK577">
            <v>10</v>
          </cell>
          <cell r="AL577">
            <v>130</v>
          </cell>
          <cell r="AM577">
            <v>1200</v>
          </cell>
          <cell r="AN577">
            <v>1000</v>
          </cell>
          <cell r="AO577">
            <v>1638</v>
          </cell>
          <cell r="AP577">
            <v>1053.1300000000001</v>
          </cell>
          <cell r="AQ577">
            <v>1132.788</v>
          </cell>
          <cell r="AR577">
            <v>3</v>
          </cell>
          <cell r="AS577">
            <v>0</v>
          </cell>
          <cell r="AT577" t="str">
            <v>CHEP</v>
          </cell>
          <cell r="AU577" t="str">
            <v>5449000736185</v>
          </cell>
          <cell r="AV577" t="str">
            <v/>
          </cell>
          <cell r="AW577" t="str">
            <v>GHE</v>
          </cell>
          <cell r="AX577" t="str">
            <v/>
          </cell>
          <cell r="AY577" t="str">
            <v/>
          </cell>
          <cell r="AZ577" t="str">
            <v/>
          </cell>
          <cell r="BA577" t="str">
            <v/>
          </cell>
          <cell r="BB577" t="str">
            <v/>
          </cell>
          <cell r="BC577" t="str">
            <v/>
          </cell>
          <cell r="BD577" t="str">
            <v/>
          </cell>
          <cell r="BE577" t="str">
            <v>BeLux</v>
          </cell>
          <cell r="BF577" t="str">
            <v/>
          </cell>
          <cell r="BG577" t="str">
            <v>PSS-18119</v>
          </cell>
          <cell r="BH577" t="str">
            <v>22021000</v>
          </cell>
          <cell r="BI577" t="str">
            <v>BE</v>
          </cell>
          <cell r="BJ577" t="str">
            <v/>
          </cell>
          <cell r="BK577" t="str">
            <v>ZD</v>
          </cell>
          <cell r="BL577" t="str">
            <v>56</v>
          </cell>
          <cell r="BM577">
            <v>1.18E-2</v>
          </cell>
        </row>
        <row r="578">
          <cell r="A578">
            <v>645129</v>
          </cell>
          <cell r="B578" t="str">
            <v>5182</v>
          </cell>
          <cell r="C578" t="str">
            <v>AQUARIUS DAILY ORANGE BLIK 0.33L 4X6 SLEEK</v>
          </cell>
          <cell r="D578" t="str">
            <v>AQUARIUS DAILY ORANGE BOITE 0.33L 4X6 SLEEK</v>
          </cell>
          <cell r="E578" t="str">
            <v>Aquarius</v>
          </cell>
          <cell r="F578" t="str">
            <v>Orange</v>
          </cell>
          <cell r="G578" t="str">
            <v>SLEEKCAN</v>
          </cell>
          <cell r="H578" t="str">
            <v xml:space="preserve"> %</v>
          </cell>
          <cell r="I578" t="str">
            <v>4 x 6 x 0.33L</v>
          </cell>
          <cell r="J578" t="str">
            <v/>
          </cell>
          <cell r="K578">
            <v>24</v>
          </cell>
          <cell r="L578" t="str">
            <v>6% - 3%</v>
          </cell>
          <cell r="M578" t="str">
            <v>9</v>
          </cell>
          <cell r="N578" t="str">
            <v>M</v>
          </cell>
          <cell r="O578" t="str">
            <v>0</v>
          </cell>
          <cell r="P578">
            <v>0.33</v>
          </cell>
          <cell r="Q578" t="str">
            <v>5449000346261</v>
          </cell>
          <cell r="R578" t="str">
            <v>5.8 x 5.8 x 14.55</v>
          </cell>
          <cell r="S578">
            <v>0.34</v>
          </cell>
          <cell r="T578">
            <v>0.35199999999999998</v>
          </cell>
          <cell r="U578">
            <v>0</v>
          </cell>
          <cell r="V578" t="str">
            <v>6 x 0.33L</v>
          </cell>
          <cell r="W578" t="str">
            <v>SHRINK</v>
          </cell>
          <cell r="X578" t="str">
            <v>5449000346278</v>
          </cell>
          <cell r="Y578" t="str">
            <v>17.55 x 11.7 x 14.55</v>
          </cell>
          <cell r="Z578">
            <v>2.0369999999999999</v>
          </cell>
          <cell r="AA578">
            <v>2.1160000000000001</v>
          </cell>
          <cell r="AB578">
            <v>0</v>
          </cell>
          <cell r="AC578" t="str">
            <v>4 x 6 x 0.33L</v>
          </cell>
          <cell r="AD578" t="str">
            <v>TRAY WITHOUT SHRINK</v>
          </cell>
          <cell r="AE578" t="str">
            <v>5449000346285</v>
          </cell>
          <cell r="AF578" t="str">
            <v>35.8 x 23.7 x 14.75</v>
          </cell>
          <cell r="AG578">
            <v>8.1479999999999997</v>
          </cell>
          <cell r="AH578">
            <v>8.5280000000000005</v>
          </cell>
          <cell r="AI578">
            <v>0</v>
          </cell>
          <cell r="AJ578">
            <v>13</v>
          </cell>
          <cell r="AK578">
            <v>10</v>
          </cell>
          <cell r="AL578">
            <v>130</v>
          </cell>
          <cell r="AM578">
            <v>1200</v>
          </cell>
          <cell r="AN578">
            <v>1000</v>
          </cell>
          <cell r="AO578">
            <v>1638</v>
          </cell>
          <cell r="AP578">
            <v>1059.24</v>
          </cell>
          <cell r="AQ578">
            <v>1138.9649999999999</v>
          </cell>
          <cell r="AR578">
            <v>3</v>
          </cell>
          <cell r="AS578">
            <v>0</v>
          </cell>
          <cell r="AT578" t="str">
            <v>CHEP</v>
          </cell>
          <cell r="AU578" t="str">
            <v>5449000736192</v>
          </cell>
          <cell r="AV578" t="str">
            <v/>
          </cell>
          <cell r="AW578" t="str">
            <v>GHE</v>
          </cell>
          <cell r="AX578" t="str">
            <v/>
          </cell>
          <cell r="AY578" t="str">
            <v/>
          </cell>
          <cell r="AZ578" t="str">
            <v/>
          </cell>
          <cell r="BA578" t="str">
            <v/>
          </cell>
          <cell r="BB578" t="str">
            <v/>
          </cell>
          <cell r="BC578" t="str">
            <v/>
          </cell>
          <cell r="BD578" t="str">
            <v/>
          </cell>
          <cell r="BE578" t="str">
            <v>BeLux</v>
          </cell>
          <cell r="BF578" t="str">
            <v/>
          </cell>
          <cell r="BG578" t="str">
            <v>PSS-18119</v>
          </cell>
          <cell r="BH578" t="str">
            <v>22021000</v>
          </cell>
          <cell r="BI578" t="str">
            <v>BE</v>
          </cell>
          <cell r="BJ578" t="str">
            <v/>
          </cell>
          <cell r="BK578" t="str">
            <v>ZD</v>
          </cell>
          <cell r="BL578" t="str">
            <v>56</v>
          </cell>
          <cell r="BM578">
            <v>1.18E-2</v>
          </cell>
        </row>
        <row r="579">
          <cell r="A579">
            <v>645132</v>
          </cell>
          <cell r="B579" t="str">
            <v>5184</v>
          </cell>
          <cell r="C579" t="str">
            <v>COCA-COLA CHERRY BLIK 0.15L X24 SAMPLING</v>
          </cell>
          <cell r="D579" t="str">
            <v>COCA-COLA CHERRY BOITE 0.15L X24 SAMPLING</v>
          </cell>
          <cell r="E579" t="str">
            <v>Coca-Cola</v>
          </cell>
          <cell r="F579" t="str">
            <v>Cherry</v>
          </cell>
          <cell r="G579" t="str">
            <v xml:space="preserve">CAN </v>
          </cell>
          <cell r="H579" t="str">
            <v xml:space="preserve"> %</v>
          </cell>
          <cell r="I579" t="str">
            <v>24 x 0.15L</v>
          </cell>
          <cell r="J579" t="str">
            <v>SAMPLING</v>
          </cell>
          <cell r="K579">
            <v>24</v>
          </cell>
          <cell r="L579" t="str">
            <v>6% - 3%</v>
          </cell>
          <cell r="M579" t="str">
            <v>12</v>
          </cell>
          <cell r="N579" t="str">
            <v>M</v>
          </cell>
          <cell r="O579" t="str">
            <v>0</v>
          </cell>
          <cell r="P579">
            <v>0.15</v>
          </cell>
          <cell r="Q579" t="str">
            <v>n/a</v>
          </cell>
          <cell r="R579" t="str">
            <v>5.35 x 5.35 x 8.87</v>
          </cell>
          <cell r="S579">
            <v>0.156</v>
          </cell>
          <cell r="T579">
            <v>0.16500000000000001</v>
          </cell>
          <cell r="U579">
            <v>0</v>
          </cell>
          <cell r="V579" t="str">
            <v>1 x 0.15L</v>
          </cell>
          <cell r="W579" t="str">
            <v>CAN</v>
          </cell>
          <cell r="X579" t="str">
            <v>n/a</v>
          </cell>
          <cell r="Y579" t="str">
            <v>5.35 x 5.35 x 8.87</v>
          </cell>
          <cell r="Z579">
            <v>0.156</v>
          </cell>
          <cell r="AA579">
            <v>0.16500000000000001</v>
          </cell>
          <cell r="AB579">
            <v>0</v>
          </cell>
          <cell r="AC579" t="str">
            <v>24 x 0.15L</v>
          </cell>
          <cell r="AD579" t="str">
            <v>TRAY WITH SHRINK</v>
          </cell>
          <cell r="AE579" t="str">
            <v>5000112541410</v>
          </cell>
          <cell r="AF579" t="str">
            <v>32.6 x 21.9 x 9.12</v>
          </cell>
          <cell r="AG579">
            <v>3.7490000000000001</v>
          </cell>
          <cell r="AH579">
            <v>4.0209999999999999</v>
          </cell>
          <cell r="AI579">
            <v>0</v>
          </cell>
          <cell r="AJ579">
            <v>16</v>
          </cell>
          <cell r="AK579">
            <v>15</v>
          </cell>
          <cell r="AL579">
            <v>240</v>
          </cell>
          <cell r="AM579">
            <v>1200</v>
          </cell>
          <cell r="AN579">
            <v>1000</v>
          </cell>
          <cell r="AO579">
            <v>1531</v>
          </cell>
          <cell r="AP579">
            <v>899.76</v>
          </cell>
          <cell r="AQ579">
            <v>995.54300000000001</v>
          </cell>
          <cell r="AR579">
            <v>3</v>
          </cell>
          <cell r="AS579">
            <v>0</v>
          </cell>
          <cell r="AT579" t="str">
            <v>CHEP</v>
          </cell>
          <cell r="AU579" t="str">
            <v>5000112478129</v>
          </cell>
          <cell r="AV579" t="str">
            <v/>
          </cell>
          <cell r="AW579" t="str">
            <v>GHE</v>
          </cell>
          <cell r="AX579" t="str">
            <v/>
          </cell>
          <cell r="AY579" t="str">
            <v/>
          </cell>
          <cell r="AZ579" t="str">
            <v/>
          </cell>
          <cell r="BA579" t="str">
            <v/>
          </cell>
          <cell r="BB579" t="str">
            <v/>
          </cell>
          <cell r="BC579" t="str">
            <v/>
          </cell>
          <cell r="BD579" t="str">
            <v/>
          </cell>
          <cell r="BE579" t="str">
            <v>BeLux</v>
          </cell>
          <cell r="BF579" t="str">
            <v/>
          </cell>
          <cell r="BG579" t="str">
            <v>PSS-01111</v>
          </cell>
          <cell r="BH579" t="str">
            <v>22021000</v>
          </cell>
          <cell r="BI579" t="str">
            <v>BE</v>
          </cell>
          <cell r="BJ579" t="str">
            <v/>
          </cell>
          <cell r="BK579" t="str">
            <v>ZD</v>
          </cell>
          <cell r="BL579" t="str">
            <v>56</v>
          </cell>
          <cell r="BM579">
            <v>8.6400000000000001E-3</v>
          </cell>
        </row>
        <row r="580">
          <cell r="A580">
            <v>645133</v>
          </cell>
          <cell r="B580" t="str">
            <v>5183</v>
          </cell>
          <cell r="C580" t="str">
            <v>COCA-COLA LEMON BLIK 0.15L X24 SAMPLING</v>
          </cell>
          <cell r="D580" t="str">
            <v>COCA-COLA LEMON BOITE 0.15L X24 SAMPLING</v>
          </cell>
          <cell r="E580" t="str">
            <v>Coca-Cola</v>
          </cell>
          <cell r="F580" t="str">
            <v>Lemon</v>
          </cell>
          <cell r="G580" t="str">
            <v xml:space="preserve">CAN </v>
          </cell>
          <cell r="H580" t="str">
            <v xml:space="preserve"> %</v>
          </cell>
          <cell r="I580" t="str">
            <v>24 x 0.15L</v>
          </cell>
          <cell r="J580" t="str">
            <v>SAMPLING</v>
          </cell>
          <cell r="K580">
            <v>24</v>
          </cell>
          <cell r="L580" t="str">
            <v>6% - 3%</v>
          </cell>
          <cell r="M580" t="str">
            <v>12</v>
          </cell>
          <cell r="N580" t="str">
            <v>M</v>
          </cell>
          <cell r="O580" t="str">
            <v>0</v>
          </cell>
          <cell r="P580">
            <v>0.15</v>
          </cell>
          <cell r="Q580" t="str">
            <v>n/a</v>
          </cell>
          <cell r="R580" t="str">
            <v>5.35 x 5.35 x 8.87</v>
          </cell>
          <cell r="S580">
            <v>0.156</v>
          </cell>
          <cell r="T580">
            <v>0.16500000000000001</v>
          </cell>
          <cell r="U580">
            <v>0</v>
          </cell>
          <cell r="V580" t="str">
            <v>1 x 0.15L</v>
          </cell>
          <cell r="W580" t="str">
            <v>CAN</v>
          </cell>
          <cell r="X580" t="str">
            <v>n/a</v>
          </cell>
          <cell r="Y580" t="str">
            <v>5.35 x 5.35 x 8.87</v>
          </cell>
          <cell r="Z580">
            <v>0.156</v>
          </cell>
          <cell r="AA580">
            <v>0.16500000000000001</v>
          </cell>
          <cell r="AB580">
            <v>0</v>
          </cell>
          <cell r="AC580" t="str">
            <v>24 x 0.15L</v>
          </cell>
          <cell r="AD580" t="str">
            <v>TRAY WITH SHRINK</v>
          </cell>
          <cell r="AE580" t="str">
            <v>5000112692617</v>
          </cell>
          <cell r="AF580" t="str">
            <v>32.6 x 21.9 x 9.12</v>
          </cell>
          <cell r="AG580">
            <v>3.7389999999999999</v>
          </cell>
          <cell r="AH580">
            <v>4.0110000000000001</v>
          </cell>
          <cell r="AI580">
            <v>0</v>
          </cell>
          <cell r="AJ580">
            <v>16</v>
          </cell>
          <cell r="AK580">
            <v>15</v>
          </cell>
          <cell r="AL580">
            <v>240</v>
          </cell>
          <cell r="AM580">
            <v>1200</v>
          </cell>
          <cell r="AN580">
            <v>1000</v>
          </cell>
          <cell r="AO580">
            <v>1531</v>
          </cell>
          <cell r="AP580">
            <v>897.36</v>
          </cell>
          <cell r="AQ580">
            <v>993.12400000000002</v>
          </cell>
          <cell r="AR580">
            <v>3</v>
          </cell>
          <cell r="AS580">
            <v>0</v>
          </cell>
          <cell r="AT580" t="str">
            <v>CHEP</v>
          </cell>
          <cell r="AU580" t="str">
            <v>5000112478105</v>
          </cell>
          <cell r="AV580" t="str">
            <v/>
          </cell>
          <cell r="AW580" t="str">
            <v>GHE</v>
          </cell>
          <cell r="AX580" t="str">
            <v/>
          </cell>
          <cell r="AY580" t="str">
            <v/>
          </cell>
          <cell r="AZ580" t="str">
            <v/>
          </cell>
          <cell r="BA580" t="str">
            <v/>
          </cell>
          <cell r="BB580" t="str">
            <v/>
          </cell>
          <cell r="BC580" t="str">
            <v/>
          </cell>
          <cell r="BD580" t="str">
            <v/>
          </cell>
          <cell r="BE580" t="str">
            <v>BeLux</v>
          </cell>
          <cell r="BF580" t="str">
            <v/>
          </cell>
          <cell r="BG580" t="str">
            <v>PSS-01111</v>
          </cell>
          <cell r="BH580" t="str">
            <v>22021000</v>
          </cell>
          <cell r="BI580" t="str">
            <v>BE</v>
          </cell>
          <cell r="BJ580" t="str">
            <v/>
          </cell>
          <cell r="BK580" t="str">
            <v>ZD</v>
          </cell>
          <cell r="BL580" t="str">
            <v>56</v>
          </cell>
          <cell r="BM580">
            <v>8.6400000000000001E-3</v>
          </cell>
        </row>
        <row r="581">
          <cell r="A581">
            <v>645137</v>
          </cell>
          <cell r="B581" t="str">
            <v>9994</v>
          </cell>
          <cell r="C581" t="str">
            <v>COCA-COLA BLIK 0.25L 70X8 RPD</v>
          </cell>
          <cell r="D581" t="str">
            <v>COCA-COLA BOITE 0.25L 70X8 RPD</v>
          </cell>
          <cell r="E581" t="str">
            <v>Coca-Cola</v>
          </cell>
          <cell r="F581" t="str">
            <v/>
          </cell>
          <cell r="G581" t="str">
            <v xml:space="preserve">SLIMCAN </v>
          </cell>
          <cell r="H581" t="str">
            <v xml:space="preserve"> %</v>
          </cell>
          <cell r="I581" t="str">
            <v>70 x 8 x 0.25L</v>
          </cell>
          <cell r="J581" t="str">
            <v/>
          </cell>
          <cell r="K581">
            <v>560</v>
          </cell>
          <cell r="L581" t="str">
            <v>6% - 3%</v>
          </cell>
          <cell r="M581" t="str">
            <v>12</v>
          </cell>
          <cell r="N581" t="str">
            <v>M</v>
          </cell>
          <cell r="O581" t="str">
            <v>0</v>
          </cell>
          <cell r="P581">
            <v>0.25</v>
          </cell>
          <cell r="Q581" t="str">
            <v>5449000008046</v>
          </cell>
          <cell r="R581" t="str">
            <v>5.35 x 5.35 x 13.43</v>
          </cell>
          <cell r="S581">
            <v>0.26</v>
          </cell>
          <cell r="T581">
            <v>0.27</v>
          </cell>
          <cell r="U581">
            <v>0</v>
          </cell>
          <cell r="V581" t="str">
            <v>8 x 0.25L</v>
          </cell>
          <cell r="W581" t="str">
            <v>SHRINK</v>
          </cell>
          <cell r="X581" t="str">
            <v>5449000220592</v>
          </cell>
          <cell r="Y581" t="str">
            <v>21.4 x 10.8 x 13.5</v>
          </cell>
          <cell r="Z581">
            <v>2.077</v>
          </cell>
          <cell r="AA581">
            <v>2.1819999999999999</v>
          </cell>
          <cell r="AB581">
            <v>0</v>
          </cell>
          <cell r="AC581" t="str">
            <v>70 x 8 x 0.25L</v>
          </cell>
          <cell r="AD581" t="str">
            <v>DOLLY</v>
          </cell>
          <cell r="AE581" t="str">
            <v>3383260019751</v>
          </cell>
          <cell r="AF581" t="str">
            <v>60 x 40 x 172.05</v>
          </cell>
          <cell r="AG581">
            <v>145.404</v>
          </cell>
          <cell r="AH581">
            <v>165.80099999999999</v>
          </cell>
          <cell r="AI581">
            <v>0</v>
          </cell>
          <cell r="AJ581">
            <v>4</v>
          </cell>
          <cell r="AK581">
            <v>1</v>
          </cell>
          <cell r="AL581">
            <v>4</v>
          </cell>
          <cell r="AM581">
            <v>1200</v>
          </cell>
          <cell r="AN581">
            <v>800</v>
          </cell>
          <cell r="AO581">
            <v>1864.5</v>
          </cell>
          <cell r="AP581">
            <v>581.61599999999999</v>
          </cell>
          <cell r="AQ581">
            <v>702.55600000000004</v>
          </cell>
          <cell r="AR581">
            <v>1</v>
          </cell>
          <cell r="AS581">
            <v>0</v>
          </cell>
          <cell r="AT581" t="str">
            <v>Dolly Pallet</v>
          </cell>
          <cell r="AU581" t="str">
            <v>3383260019768</v>
          </cell>
          <cell r="AV581" t="str">
            <v/>
          </cell>
          <cell r="AW581" t="str">
            <v/>
          </cell>
          <cell r="AX581" t="str">
            <v/>
          </cell>
          <cell r="AY581" t="str">
            <v/>
          </cell>
          <cell r="AZ581" t="str">
            <v/>
          </cell>
          <cell r="BA581" t="str">
            <v/>
          </cell>
          <cell r="BB581" t="str">
            <v/>
          </cell>
          <cell r="BC581" t="str">
            <v>Trianval (TRIA)</v>
          </cell>
          <cell r="BD581" t="str">
            <v/>
          </cell>
          <cell r="BE581" t="str">
            <v>BeLux</v>
          </cell>
          <cell r="BF581" t="str">
            <v/>
          </cell>
          <cell r="BG581" t="str">
            <v>PSS-23002</v>
          </cell>
          <cell r="BH581" t="str">
            <v>22021000</v>
          </cell>
          <cell r="BI581" t="str">
            <v>BE</v>
          </cell>
          <cell r="BJ581" t="str">
            <v/>
          </cell>
          <cell r="BK581" t="str">
            <v>ZD</v>
          </cell>
          <cell r="BL581" t="str">
            <v>56</v>
          </cell>
          <cell r="BM581">
            <v>1.04E-2</v>
          </cell>
        </row>
        <row r="582">
          <cell r="A582">
            <v>645138</v>
          </cell>
          <cell r="B582" t="str">
            <v>9991</v>
          </cell>
          <cell r="C582" t="str">
            <v>COCA-COLA ZERO BLIK 0.25L 70X8 RPD</v>
          </cell>
          <cell r="D582" t="str">
            <v>COCA-COLA ZERO BOITE 0.25L 70X8 RPD</v>
          </cell>
          <cell r="E582" t="str">
            <v>Coca-Cola Zero</v>
          </cell>
          <cell r="F582" t="str">
            <v/>
          </cell>
          <cell r="G582" t="str">
            <v xml:space="preserve">SLIMCAN </v>
          </cell>
          <cell r="H582" t="str">
            <v xml:space="preserve"> %</v>
          </cell>
          <cell r="I582" t="str">
            <v>70 x 8 x 0.25L</v>
          </cell>
          <cell r="J582" t="str">
            <v/>
          </cell>
          <cell r="K582">
            <v>560</v>
          </cell>
          <cell r="L582" t="str">
            <v>6% - 3%</v>
          </cell>
          <cell r="M582" t="str">
            <v>6</v>
          </cell>
          <cell r="N582" t="str">
            <v>M</v>
          </cell>
          <cell r="O582" t="str">
            <v>0</v>
          </cell>
          <cell r="P582">
            <v>0.25</v>
          </cell>
          <cell r="Q582" t="str">
            <v>5449000020987</v>
          </cell>
          <cell r="R582" t="str">
            <v>5.35 x 5.35 x 13.43</v>
          </cell>
          <cell r="S582">
            <v>0.25</v>
          </cell>
          <cell r="T582">
            <v>0.26</v>
          </cell>
          <cell r="U582">
            <v>0</v>
          </cell>
          <cell r="V582" t="str">
            <v>8 x 0.25L</v>
          </cell>
          <cell r="W582" t="str">
            <v>SHRINK</v>
          </cell>
          <cell r="X582" t="str">
            <v>5449000220608</v>
          </cell>
          <cell r="Y582" t="str">
            <v>21.4 x 10.8 x 13.5</v>
          </cell>
          <cell r="Z582">
            <v>1.996</v>
          </cell>
          <cell r="AA582">
            <v>2.101</v>
          </cell>
          <cell r="AB582">
            <v>0</v>
          </cell>
          <cell r="AC582" t="str">
            <v>70 x 8 x 0.25L</v>
          </cell>
          <cell r="AD582" t="str">
            <v>DOLLY</v>
          </cell>
          <cell r="AE582" t="str">
            <v>3383260019775</v>
          </cell>
          <cell r="AF582" t="str">
            <v>60 x 40 x 172.05</v>
          </cell>
          <cell r="AG582">
            <v>139.72</v>
          </cell>
          <cell r="AH582">
            <v>160.11699999999999</v>
          </cell>
          <cell r="AI582">
            <v>0</v>
          </cell>
          <cell r="AJ582">
            <v>4</v>
          </cell>
          <cell r="AK582">
            <v>1</v>
          </cell>
          <cell r="AL582">
            <v>4</v>
          </cell>
          <cell r="AM582">
            <v>1200</v>
          </cell>
          <cell r="AN582">
            <v>800</v>
          </cell>
          <cell r="AO582">
            <v>1864.5</v>
          </cell>
          <cell r="AP582">
            <v>558.88</v>
          </cell>
          <cell r="AQ582">
            <v>679.82</v>
          </cell>
          <cell r="AR582">
            <v>1</v>
          </cell>
          <cell r="AS582">
            <v>0</v>
          </cell>
          <cell r="AT582" t="str">
            <v>Dolly Pallet</v>
          </cell>
          <cell r="AU582" t="str">
            <v>3383260019782</v>
          </cell>
          <cell r="AV582" t="str">
            <v/>
          </cell>
          <cell r="AW582" t="str">
            <v/>
          </cell>
          <cell r="AX582" t="str">
            <v/>
          </cell>
          <cell r="AY582" t="str">
            <v/>
          </cell>
          <cell r="AZ582" t="str">
            <v/>
          </cell>
          <cell r="BA582" t="str">
            <v/>
          </cell>
          <cell r="BB582" t="str">
            <v/>
          </cell>
          <cell r="BC582" t="str">
            <v>Trianval (TRIA)</v>
          </cell>
          <cell r="BD582" t="str">
            <v/>
          </cell>
          <cell r="BE582" t="str">
            <v>BeLux</v>
          </cell>
          <cell r="BF582" t="str">
            <v/>
          </cell>
          <cell r="BG582" t="str">
            <v>PSS-23002</v>
          </cell>
          <cell r="BH582" t="str">
            <v>22021000</v>
          </cell>
          <cell r="BI582" t="str">
            <v>BE</v>
          </cell>
          <cell r="BJ582" t="str">
            <v/>
          </cell>
          <cell r="BK582" t="str">
            <v>ZD</v>
          </cell>
          <cell r="BL582" t="str">
            <v>56</v>
          </cell>
          <cell r="BM582">
            <v>1.04E-2</v>
          </cell>
        </row>
        <row r="583">
          <cell r="A583">
            <v>645154</v>
          </cell>
          <cell r="B583" t="str">
            <v>5185</v>
          </cell>
          <cell r="C583" t="str">
            <v>COCA-COLA LEMON BLIK 0.33L 4X6 SLEEK</v>
          </cell>
          <cell r="D583" t="str">
            <v>COCA-COLA LEMON BOITE 0.33L 4X6 SLEEK</v>
          </cell>
          <cell r="E583" t="str">
            <v>Coca-Cola</v>
          </cell>
          <cell r="F583" t="str">
            <v>Lemon</v>
          </cell>
          <cell r="G583" t="str">
            <v>SLEEKCAN</v>
          </cell>
          <cell r="H583" t="str">
            <v xml:space="preserve"> %</v>
          </cell>
          <cell r="I583" t="str">
            <v>4 x 6 x 0.33L</v>
          </cell>
          <cell r="J583" t="str">
            <v/>
          </cell>
          <cell r="K583">
            <v>24</v>
          </cell>
          <cell r="L583" t="str">
            <v>6% - 3%</v>
          </cell>
          <cell r="M583" t="str">
            <v>12</v>
          </cell>
          <cell r="N583" t="str">
            <v>M</v>
          </cell>
          <cell r="O583" t="str">
            <v>0</v>
          </cell>
          <cell r="P583">
            <v>0.33</v>
          </cell>
          <cell r="Q583" t="str">
            <v>5449000346421</v>
          </cell>
          <cell r="R583" t="str">
            <v>5.8 x 5.8 x 14.55</v>
          </cell>
          <cell r="S583">
            <v>0.34300000000000003</v>
          </cell>
          <cell r="T583">
            <v>0.35499999999999998</v>
          </cell>
          <cell r="U583">
            <v>0</v>
          </cell>
          <cell r="V583" t="str">
            <v>6 x 0.33L</v>
          </cell>
          <cell r="W583" t="str">
            <v>SHRINK</v>
          </cell>
          <cell r="X583" t="str">
            <v>5449000346438</v>
          </cell>
          <cell r="Y583" t="str">
            <v>17.55 x 11.7 x 15.85</v>
          </cell>
          <cell r="Z583">
            <v>2.0569999999999999</v>
          </cell>
          <cell r="AA583">
            <v>2.1360000000000001</v>
          </cell>
          <cell r="AB583">
            <v>0</v>
          </cell>
          <cell r="AC583" t="str">
            <v>4 x 6 x 0.33L</v>
          </cell>
          <cell r="AD583" t="str">
            <v>TRAY WITHOUT SHRINK</v>
          </cell>
          <cell r="AE583" t="str">
            <v>5449000346445</v>
          </cell>
          <cell r="AF583" t="str">
            <v>35.8 x 23.7 x 14.75</v>
          </cell>
          <cell r="AG583">
            <v>8.2260000000000009</v>
          </cell>
          <cell r="AH583">
            <v>8.6059999999999999</v>
          </cell>
          <cell r="AI583">
            <v>0</v>
          </cell>
          <cell r="AJ583">
            <v>13</v>
          </cell>
          <cell r="AK583">
            <v>10</v>
          </cell>
          <cell r="AL583">
            <v>130</v>
          </cell>
          <cell r="AM583">
            <v>1200</v>
          </cell>
          <cell r="AN583">
            <v>1000</v>
          </cell>
          <cell r="AO583">
            <v>1638</v>
          </cell>
          <cell r="AP583">
            <v>1069.3800000000001</v>
          </cell>
          <cell r="AQ583">
            <v>1149.056</v>
          </cell>
          <cell r="AR583">
            <v>3</v>
          </cell>
          <cell r="AS583">
            <v>0</v>
          </cell>
          <cell r="AT583" t="str">
            <v>CHEP</v>
          </cell>
          <cell r="AU583" t="str">
            <v>5449000736314</v>
          </cell>
          <cell r="AV583" t="str">
            <v/>
          </cell>
          <cell r="AW583" t="str">
            <v>GHE</v>
          </cell>
          <cell r="AX583" t="str">
            <v/>
          </cell>
          <cell r="AY583" t="str">
            <v/>
          </cell>
          <cell r="AZ583" t="str">
            <v/>
          </cell>
          <cell r="BA583" t="str">
            <v/>
          </cell>
          <cell r="BB583" t="str">
            <v/>
          </cell>
          <cell r="BC583" t="str">
            <v/>
          </cell>
          <cell r="BD583" t="str">
            <v/>
          </cell>
          <cell r="BE583" t="str">
            <v>BeLux</v>
          </cell>
          <cell r="BF583" t="str">
            <v/>
          </cell>
          <cell r="BG583" t="str">
            <v>PSS-18120</v>
          </cell>
          <cell r="BH583" t="str">
            <v>22021000</v>
          </cell>
          <cell r="BI583" t="str">
            <v>BE</v>
          </cell>
          <cell r="BJ583" t="str">
            <v/>
          </cell>
          <cell r="BK583" t="str">
            <v>ZD</v>
          </cell>
          <cell r="BL583" t="str">
            <v>56</v>
          </cell>
          <cell r="BM583">
            <v>1.18E-2</v>
          </cell>
        </row>
        <row r="584">
          <cell r="A584">
            <v>645159</v>
          </cell>
          <cell r="B584" t="str">
            <v>6345</v>
          </cell>
          <cell r="C584" t="str">
            <v>COCA-COLA CHERRY (60) / COCA-COLA ZERO LEMON (36) PET 1.00L X96 PPD</v>
          </cell>
          <cell r="D584" t="str">
            <v>COCA-COLA CHERRY (60) / COCA-COLA ZERO LEMON (36) PET 1.00L X96 PPD</v>
          </cell>
          <cell r="E584" t="str">
            <v>Coca-Cola/Coca-Cola Zero</v>
          </cell>
          <cell r="F584" t="str">
            <v>Mix</v>
          </cell>
          <cell r="G584" t="str">
            <v>PET</v>
          </cell>
          <cell r="H584" t="str">
            <v xml:space="preserve"> %</v>
          </cell>
          <cell r="I584" t="str">
            <v>96 x 1L</v>
          </cell>
          <cell r="J584" t="str">
            <v/>
          </cell>
          <cell r="K584">
            <v>96</v>
          </cell>
          <cell r="L584" t="str">
            <v>6% - 3%</v>
          </cell>
          <cell r="M584" t="str">
            <v>6</v>
          </cell>
          <cell r="N584" t="str">
            <v>M</v>
          </cell>
          <cell r="O584" t="str">
            <v>0</v>
          </cell>
          <cell r="P584">
            <v>1</v>
          </cell>
          <cell r="Q584" t="str">
            <v>n/a</v>
          </cell>
          <cell r="R584" t="str">
            <v>8.4 x 8.4 x 27.5</v>
          </cell>
          <cell r="S584">
            <v>1.0249999999999999</v>
          </cell>
          <cell r="T584">
            <v>1.0589999999999999</v>
          </cell>
          <cell r="U584">
            <v>0</v>
          </cell>
          <cell r="V584" t="str">
            <v>1 x 1L</v>
          </cell>
          <cell r="W584" t="str">
            <v>PET</v>
          </cell>
          <cell r="X584" t="str">
            <v>n/a</v>
          </cell>
          <cell r="Y584" t="str">
            <v>8.4 x 8.4 x 27.5</v>
          </cell>
          <cell r="Z584">
            <v>1.0249999999999999</v>
          </cell>
          <cell r="AA584">
            <v>1.0589999999999999</v>
          </cell>
          <cell r="AB584">
            <v>0</v>
          </cell>
          <cell r="AC584" t="str">
            <v>96 x 1L</v>
          </cell>
          <cell r="AD584" t="str">
            <v>QUARTER PALLET</v>
          </cell>
          <cell r="AE584" t="str">
            <v>3383260019799</v>
          </cell>
          <cell r="AF584" t="str">
            <v>60 x 40 x 159</v>
          </cell>
          <cell r="AG584">
            <v>98.412000000000006</v>
          </cell>
          <cell r="AH584">
            <v>113.131</v>
          </cell>
          <cell r="AI584">
            <v>0</v>
          </cell>
          <cell r="AJ584">
            <v>4</v>
          </cell>
          <cell r="AK584">
            <v>1</v>
          </cell>
          <cell r="AL584">
            <v>4</v>
          </cell>
          <cell r="AM584">
            <v>1200</v>
          </cell>
          <cell r="AN584">
            <v>800</v>
          </cell>
          <cell r="AO584">
            <v>1734</v>
          </cell>
          <cell r="AP584">
            <v>393.64800000000002</v>
          </cell>
          <cell r="AQ584">
            <v>477.73099999999999</v>
          </cell>
          <cell r="AR584">
            <v>1</v>
          </cell>
          <cell r="AS584">
            <v>0</v>
          </cell>
          <cell r="AT584" t="str">
            <v>1xECHEP + 4x1/4 CHEP</v>
          </cell>
          <cell r="AU584" t="str">
            <v>3383260019805</v>
          </cell>
          <cell r="AV584" t="str">
            <v/>
          </cell>
          <cell r="AW584" t="str">
            <v/>
          </cell>
          <cell r="AX584" t="str">
            <v/>
          </cell>
          <cell r="AY584" t="str">
            <v/>
          </cell>
          <cell r="AZ584" t="str">
            <v/>
          </cell>
          <cell r="BA584" t="str">
            <v/>
          </cell>
          <cell r="BB584" t="str">
            <v/>
          </cell>
          <cell r="BC584" t="str">
            <v>Antwerp Repack (ANTW)</v>
          </cell>
          <cell r="BD584" t="str">
            <v/>
          </cell>
          <cell r="BE584" t="str">
            <v>BeLux</v>
          </cell>
          <cell r="BF584" t="str">
            <v/>
          </cell>
          <cell r="BG584" t="str">
            <v xml:space="preserve">PSS-23019 </v>
          </cell>
          <cell r="BH584" t="str">
            <v>22021000</v>
          </cell>
          <cell r="BI584" t="str">
            <v>BE</v>
          </cell>
          <cell r="BJ584" t="str">
            <v/>
          </cell>
          <cell r="BK584" t="str">
            <v>ZD</v>
          </cell>
          <cell r="BL584" t="str">
            <v>56</v>
          </cell>
          <cell r="BM584" t="str">
            <v/>
          </cell>
        </row>
        <row r="585">
          <cell r="A585">
            <v>645169</v>
          </cell>
          <cell r="B585" t="str">
            <v>9666</v>
          </cell>
          <cell r="C585" t="str">
            <v>MONSTER ENERGY JUICE VIKING BERRY BLIK 0.50L X24</v>
          </cell>
          <cell r="D585" t="str">
            <v>MONSTER ENERGY JUICE VIKING BERRY BOITE 0.50L X24</v>
          </cell>
          <cell r="E585" t="str">
            <v>Monster</v>
          </cell>
          <cell r="F585" t="str">
            <v>Energy Juice Viking Berry</v>
          </cell>
          <cell r="G585" t="str">
            <v xml:space="preserve">CAN </v>
          </cell>
          <cell r="H585" t="str">
            <v xml:space="preserve"> %</v>
          </cell>
          <cell r="I585" t="str">
            <v>24 x 0.5L</v>
          </cell>
          <cell r="J585" t="str">
            <v/>
          </cell>
          <cell r="K585">
            <v>24</v>
          </cell>
          <cell r="L585" t="str">
            <v>6% - 3%</v>
          </cell>
          <cell r="M585" t="str">
            <v>24</v>
          </cell>
          <cell r="N585" t="str">
            <v>M</v>
          </cell>
          <cell r="O585" t="str">
            <v>0</v>
          </cell>
          <cell r="P585">
            <v>0.5</v>
          </cell>
          <cell r="Q585" t="str">
            <v>5056784911761</v>
          </cell>
          <cell r="R585" t="str">
            <v>6.65 x 6.65 x 16.8</v>
          </cell>
          <cell r="S585">
            <v>0.54600000000000004</v>
          </cell>
          <cell r="T585">
            <v>0.56200000000000006</v>
          </cell>
          <cell r="U585">
            <v>0</v>
          </cell>
          <cell r="V585" t="str">
            <v>1 x 0.5L</v>
          </cell>
          <cell r="W585" t="str">
            <v>CAN</v>
          </cell>
          <cell r="X585" t="str">
            <v>5056784911761</v>
          </cell>
          <cell r="Y585" t="str">
            <v>6.65 x 6.65 x 16.8</v>
          </cell>
          <cell r="Z585">
            <v>0.54600000000000004</v>
          </cell>
          <cell r="AA585">
            <v>0.56200000000000006</v>
          </cell>
          <cell r="AB585">
            <v>0</v>
          </cell>
          <cell r="AC585" t="str">
            <v>24 x 0.5L</v>
          </cell>
          <cell r="AD585" t="str">
            <v>TRAY WITH SHRINK</v>
          </cell>
          <cell r="AE585" t="str">
            <v>5056784911778</v>
          </cell>
          <cell r="AF585" t="str">
            <v>40.5 x 27.2 x 17.1</v>
          </cell>
          <cell r="AG585">
            <v>13.103999999999999</v>
          </cell>
          <cell r="AH585">
            <v>13.596</v>
          </cell>
          <cell r="AI585">
            <v>0</v>
          </cell>
          <cell r="AJ585">
            <v>10</v>
          </cell>
          <cell r="AK585">
            <v>8</v>
          </cell>
          <cell r="AL585">
            <v>80</v>
          </cell>
          <cell r="AM585">
            <v>1217</v>
          </cell>
          <cell r="AN585">
            <v>1000</v>
          </cell>
          <cell r="AO585">
            <v>1529</v>
          </cell>
          <cell r="AP585">
            <v>1048.32</v>
          </cell>
          <cell r="AQ585">
            <v>1118.3800000000001</v>
          </cell>
          <cell r="AR585">
            <v>3</v>
          </cell>
          <cell r="AS585">
            <v>0</v>
          </cell>
          <cell r="AT585" t="str">
            <v>CHEP</v>
          </cell>
          <cell r="AU585" t="str">
            <v>5056784911785</v>
          </cell>
          <cell r="AV585" t="str">
            <v/>
          </cell>
          <cell r="AW585" t="str">
            <v/>
          </cell>
          <cell r="AX585" t="str">
            <v/>
          </cell>
          <cell r="AY585" t="str">
            <v/>
          </cell>
          <cell r="AZ585" t="str">
            <v/>
          </cell>
          <cell r="BA585" t="str">
            <v/>
          </cell>
          <cell r="BB585" t="str">
            <v/>
          </cell>
          <cell r="BC585" t="str">
            <v>DIS (HANS); Dis (MOND)</v>
          </cell>
          <cell r="BD585" t="str">
            <v/>
          </cell>
          <cell r="BE585" t="str">
            <v>BeLux</v>
          </cell>
          <cell r="BF585" t="str">
            <v/>
          </cell>
          <cell r="BG585" t="str">
            <v>PSS-03613</v>
          </cell>
          <cell r="BH585" t="str">
            <v>22021000</v>
          </cell>
          <cell r="BI585" t="str">
            <v>BE</v>
          </cell>
          <cell r="BJ585" t="str">
            <v/>
          </cell>
          <cell r="BK585" t="str">
            <v>ZD</v>
          </cell>
          <cell r="BL585" t="str">
            <v>56</v>
          </cell>
          <cell r="BM585">
            <v>1.6099999999999996E-2</v>
          </cell>
        </row>
        <row r="586">
          <cell r="A586">
            <v>645170</v>
          </cell>
          <cell r="B586" t="str">
            <v>9667</v>
          </cell>
          <cell r="C586" t="str">
            <v>MONSTER ENERGY ULTRA FANTASY RUBY RED BLIK 0.50L X24</v>
          </cell>
          <cell r="D586" t="str">
            <v>MONSTER ENERGY ULTRA FANTASY RUBY RED BOITE 0.50L X24</v>
          </cell>
          <cell r="E586" t="str">
            <v>Monster</v>
          </cell>
          <cell r="F586" t="str">
            <v>Ultra Fantasy Ruby Red</v>
          </cell>
          <cell r="G586" t="str">
            <v xml:space="preserve">CAN </v>
          </cell>
          <cell r="H586" t="str">
            <v xml:space="preserve"> %</v>
          </cell>
          <cell r="I586" t="str">
            <v>24 x 0.5L</v>
          </cell>
          <cell r="J586" t="str">
            <v/>
          </cell>
          <cell r="K586">
            <v>24</v>
          </cell>
          <cell r="L586" t="str">
            <v>6% - 3%</v>
          </cell>
          <cell r="M586" t="str">
            <v>24</v>
          </cell>
          <cell r="N586" t="str">
            <v>M</v>
          </cell>
          <cell r="O586" t="str">
            <v>0</v>
          </cell>
          <cell r="P586">
            <v>0.5</v>
          </cell>
          <cell r="Q586" t="str">
            <v>5056784909997</v>
          </cell>
          <cell r="R586" t="str">
            <v>6.65 x 6.65 x 16.8</v>
          </cell>
          <cell r="S586">
            <v>0.52800000000000002</v>
          </cell>
          <cell r="T586">
            <v>0.54400000000000004</v>
          </cell>
          <cell r="U586">
            <v>0</v>
          </cell>
          <cell r="V586" t="str">
            <v>1 x 0.5L</v>
          </cell>
          <cell r="W586" t="str">
            <v>CAN</v>
          </cell>
          <cell r="X586" t="str">
            <v>5056784909997</v>
          </cell>
          <cell r="Y586" t="str">
            <v>6.65 x 6.65 x 16.8</v>
          </cell>
          <cell r="Z586">
            <v>0.52800000000000002</v>
          </cell>
          <cell r="AA586">
            <v>0.54400000000000004</v>
          </cell>
          <cell r="AB586">
            <v>0</v>
          </cell>
          <cell r="AC586" t="str">
            <v>24 x 0.5L</v>
          </cell>
          <cell r="AD586" t="str">
            <v>TRAY WITH SHRINK</v>
          </cell>
          <cell r="AE586" t="str">
            <v>5056784910009</v>
          </cell>
          <cell r="AF586" t="str">
            <v>40.5 x 27.2 x 17.1</v>
          </cell>
          <cell r="AG586">
            <v>12.672000000000001</v>
          </cell>
          <cell r="AH586">
            <v>13.164</v>
          </cell>
          <cell r="AI586">
            <v>0</v>
          </cell>
          <cell r="AJ586">
            <v>10</v>
          </cell>
          <cell r="AK586">
            <v>8</v>
          </cell>
          <cell r="AL586">
            <v>80</v>
          </cell>
          <cell r="AM586">
            <v>1217</v>
          </cell>
          <cell r="AN586">
            <v>1000</v>
          </cell>
          <cell r="AO586">
            <v>1529</v>
          </cell>
          <cell r="AP586">
            <v>1013.76</v>
          </cell>
          <cell r="AQ586">
            <v>1083.82</v>
          </cell>
          <cell r="AR586">
            <v>3</v>
          </cell>
          <cell r="AS586">
            <v>0</v>
          </cell>
          <cell r="AT586" t="str">
            <v>CHEP</v>
          </cell>
          <cell r="AU586" t="str">
            <v>5056784910016</v>
          </cell>
          <cell r="AV586" t="str">
            <v/>
          </cell>
          <cell r="AW586" t="str">
            <v/>
          </cell>
          <cell r="AX586" t="str">
            <v/>
          </cell>
          <cell r="AY586" t="str">
            <v/>
          </cell>
          <cell r="AZ586" t="str">
            <v/>
          </cell>
          <cell r="BA586" t="str">
            <v/>
          </cell>
          <cell r="BB586" t="str">
            <v/>
          </cell>
          <cell r="BC586" t="str">
            <v>DIS (HANS); Dis (MOND)</v>
          </cell>
          <cell r="BD586" t="str">
            <v/>
          </cell>
          <cell r="BE586" t="str">
            <v>BeLux</v>
          </cell>
          <cell r="BF586" t="str">
            <v/>
          </cell>
          <cell r="BG586" t="str">
            <v>PSS-03613</v>
          </cell>
          <cell r="BH586" t="str">
            <v>22021000</v>
          </cell>
          <cell r="BI586" t="str">
            <v>BE</v>
          </cell>
          <cell r="BJ586" t="str">
            <v/>
          </cell>
          <cell r="BK586" t="str">
            <v>ZD</v>
          </cell>
          <cell r="BL586" t="str">
            <v>56</v>
          </cell>
          <cell r="BM586">
            <v>1.6099999999999996E-2</v>
          </cell>
        </row>
        <row r="587">
          <cell r="A587">
            <v>645173</v>
          </cell>
          <cell r="B587" t="str">
            <v>9665</v>
          </cell>
          <cell r="C587" t="str">
            <v>COCA-COLA ZERO NO CAFFEINE PET 1.00L X6</v>
          </cell>
          <cell r="D587" t="str">
            <v>COCA COLA ZERO NO CAFFEINE PET 1.00L X6</v>
          </cell>
          <cell r="E587" t="str">
            <v>Coca-Cola Zero</v>
          </cell>
          <cell r="F587" t="str">
            <v>No Caffeine</v>
          </cell>
          <cell r="G587" t="str">
            <v>PET</v>
          </cell>
          <cell r="H587" t="str">
            <v xml:space="preserve"> %</v>
          </cell>
          <cell r="I587" t="str">
            <v>6 x 1L</v>
          </cell>
          <cell r="J587" t="str">
            <v/>
          </cell>
          <cell r="K587">
            <v>6</v>
          </cell>
          <cell r="L587" t="str">
            <v>6% - 3%</v>
          </cell>
          <cell r="M587" t="str">
            <v>6</v>
          </cell>
          <cell r="N587" t="str">
            <v>M</v>
          </cell>
          <cell r="O587" t="str">
            <v>0</v>
          </cell>
          <cell r="P587">
            <v>1</v>
          </cell>
          <cell r="Q587" t="str">
            <v>5449000195906</v>
          </cell>
          <cell r="R587" t="str">
            <v>8.4 x 8.4 x 27.5</v>
          </cell>
          <cell r="S587">
            <v>0.998</v>
          </cell>
          <cell r="T587">
            <v>1.0309999999999999</v>
          </cell>
          <cell r="U587">
            <v>0</v>
          </cell>
          <cell r="V587" t="str">
            <v>6 x 1L</v>
          </cell>
          <cell r="W587" t="str">
            <v>SHRINK</v>
          </cell>
          <cell r="X587" t="str">
            <v>5449000346780</v>
          </cell>
          <cell r="Y587" t="str">
            <v>25.2 x 16.8 x 27.5</v>
          </cell>
          <cell r="Z587">
            <v>5.9870000000000001</v>
          </cell>
          <cell r="AA587">
            <v>6.2050000000000001</v>
          </cell>
          <cell r="AB587">
            <v>0</v>
          </cell>
          <cell r="AC587" t="str">
            <v>6 x 1L</v>
          </cell>
          <cell r="AD587" t="str">
            <v>SHRINKWRAPPED</v>
          </cell>
          <cell r="AE587" t="str">
            <v>5449000346780</v>
          </cell>
          <cell r="AF587" t="str">
            <v>25.2 x 16.8 x 27.5</v>
          </cell>
          <cell r="AG587">
            <v>5.9870000000000001</v>
          </cell>
          <cell r="AH587">
            <v>6.2050000000000001</v>
          </cell>
          <cell r="AI587">
            <v>0</v>
          </cell>
          <cell r="AJ587">
            <v>28</v>
          </cell>
          <cell r="AK587">
            <v>5</v>
          </cell>
          <cell r="AL587">
            <v>140</v>
          </cell>
          <cell r="AM587">
            <v>1200</v>
          </cell>
          <cell r="AN587">
            <v>1008</v>
          </cell>
          <cell r="AO587">
            <v>1548</v>
          </cell>
          <cell r="AP587">
            <v>838.18</v>
          </cell>
          <cell r="AQ587">
            <v>900.97900000000004</v>
          </cell>
          <cell r="AR587">
            <v>2</v>
          </cell>
          <cell r="AS587">
            <v>0</v>
          </cell>
          <cell r="AT587" t="str">
            <v>CHEP</v>
          </cell>
          <cell r="AU587" t="str">
            <v>5449000736499</v>
          </cell>
          <cell r="AV587" t="str">
            <v>ANT</v>
          </cell>
          <cell r="AW587" t="str">
            <v/>
          </cell>
          <cell r="AX587" t="str">
            <v/>
          </cell>
          <cell r="AY587" t="str">
            <v/>
          </cell>
          <cell r="AZ587" t="str">
            <v/>
          </cell>
          <cell r="BA587" t="str">
            <v/>
          </cell>
          <cell r="BB587" t="str">
            <v/>
          </cell>
          <cell r="BC587" t="str">
            <v/>
          </cell>
          <cell r="BD587" t="str">
            <v/>
          </cell>
          <cell r="BE587" t="str">
            <v>BeLux</v>
          </cell>
          <cell r="BF587" t="str">
            <v/>
          </cell>
          <cell r="BG587" t="str">
            <v>PSS-20885</v>
          </cell>
          <cell r="BH587" t="str">
            <v>22021000</v>
          </cell>
          <cell r="BI587" t="str">
            <v>BE</v>
          </cell>
          <cell r="BJ587" t="str">
            <v/>
          </cell>
          <cell r="BK587" t="str">
            <v>ZD</v>
          </cell>
          <cell r="BL587" t="str">
            <v>56</v>
          </cell>
          <cell r="BM587">
            <v>3.2776666666666662E-2</v>
          </cell>
        </row>
        <row r="588">
          <cell r="A588">
            <v>645181</v>
          </cell>
          <cell r="B588" t="str">
            <v>9664</v>
          </cell>
          <cell r="C588" t="str">
            <v>COCA-COLA ZERO NO CAFFEINE PET 1.5L X8</v>
          </cell>
          <cell r="D588" t="str">
            <v>COCA COLA ZERO NO CAFFEINE PET 1.5L X8</v>
          </cell>
          <cell r="E588" t="str">
            <v>Coca-Cola Zero</v>
          </cell>
          <cell r="F588" t="str">
            <v>No Caffeine</v>
          </cell>
          <cell r="G588" t="str">
            <v>PET</v>
          </cell>
          <cell r="H588" t="str">
            <v xml:space="preserve"> %</v>
          </cell>
          <cell r="I588" t="str">
            <v>8 x 1.5L</v>
          </cell>
          <cell r="J588" t="str">
            <v/>
          </cell>
          <cell r="K588">
            <v>8</v>
          </cell>
          <cell r="L588" t="str">
            <v>6% - 3%</v>
          </cell>
          <cell r="M588" t="str">
            <v>6</v>
          </cell>
          <cell r="N588" t="str">
            <v>M</v>
          </cell>
          <cell r="O588" t="str">
            <v>0</v>
          </cell>
          <cell r="P588">
            <v>1.5</v>
          </cell>
          <cell r="Q588" t="str">
            <v>5449000169358</v>
          </cell>
          <cell r="R588" t="str">
            <v>9.48 x 9.48 x 31.4</v>
          </cell>
          <cell r="S588">
            <v>1.4970000000000001</v>
          </cell>
          <cell r="T588">
            <v>1.536</v>
          </cell>
          <cell r="U588">
            <v>0</v>
          </cell>
          <cell r="V588" t="str">
            <v>8 x 1.5L</v>
          </cell>
          <cell r="W588" t="str">
            <v>SHRINK</v>
          </cell>
          <cell r="X588" t="str">
            <v>5449000346797</v>
          </cell>
          <cell r="Y588" t="str">
            <v>37.9 x 18.95 x 31.4</v>
          </cell>
          <cell r="Z588">
            <v>11.975</v>
          </cell>
          <cell r="AA588">
            <v>12.321999999999999</v>
          </cell>
          <cell r="AB588">
            <v>0</v>
          </cell>
          <cell r="AC588" t="str">
            <v>8 x 1.5L</v>
          </cell>
          <cell r="AD588" t="str">
            <v>SHRINKWRAPPED</v>
          </cell>
          <cell r="AE588" t="str">
            <v>5449000346797</v>
          </cell>
          <cell r="AF588" t="str">
            <v>37.9 x 18.95 x 31.4</v>
          </cell>
          <cell r="AG588">
            <v>11.975</v>
          </cell>
          <cell r="AH588">
            <v>12.321999999999999</v>
          </cell>
          <cell r="AI588">
            <v>0</v>
          </cell>
          <cell r="AJ588">
            <v>15</v>
          </cell>
          <cell r="AK588">
            <v>5</v>
          </cell>
          <cell r="AL588">
            <v>75</v>
          </cell>
          <cell r="AM588">
            <v>1200</v>
          </cell>
          <cell r="AN588">
            <v>1000</v>
          </cell>
          <cell r="AO588">
            <v>1743</v>
          </cell>
          <cell r="AP588">
            <v>898.125</v>
          </cell>
          <cell r="AQ588">
            <v>956.53099999999995</v>
          </cell>
          <cell r="AR588">
            <v>2.5</v>
          </cell>
          <cell r="AS588">
            <v>0</v>
          </cell>
          <cell r="AT588" t="str">
            <v>CHEP</v>
          </cell>
          <cell r="AU588" t="str">
            <v>5449000736758</v>
          </cell>
          <cell r="AV588" t="str">
            <v>ANT</v>
          </cell>
          <cell r="AW588" t="str">
            <v/>
          </cell>
          <cell r="AX588" t="str">
            <v/>
          </cell>
          <cell r="AY588" t="str">
            <v/>
          </cell>
          <cell r="AZ588" t="str">
            <v/>
          </cell>
          <cell r="BA588" t="str">
            <v/>
          </cell>
          <cell r="BB588" t="str">
            <v/>
          </cell>
          <cell r="BC588" t="str">
            <v/>
          </cell>
          <cell r="BD588" t="str">
            <v/>
          </cell>
          <cell r="BE588" t="str">
            <v>BeLux</v>
          </cell>
          <cell r="BF588" t="str">
            <v/>
          </cell>
          <cell r="BG588" t="str">
            <v>PSS-20816</v>
          </cell>
          <cell r="BH588" t="str">
            <v>22021000</v>
          </cell>
          <cell r="BI588" t="str">
            <v>BE</v>
          </cell>
          <cell r="BJ588" t="str">
            <v/>
          </cell>
          <cell r="BK588" t="str">
            <v>ZD</v>
          </cell>
          <cell r="BL588" t="str">
            <v>56</v>
          </cell>
          <cell r="BM588">
            <v>3.9438000000000001E-2</v>
          </cell>
        </row>
        <row r="589">
          <cell r="A589">
            <v>645184</v>
          </cell>
          <cell r="B589" t="str">
            <v>9669</v>
          </cell>
          <cell r="C589" t="str">
            <v>FUZE TEA GREEN TEA GLAS 0.20L X24</v>
          </cell>
          <cell r="D589" t="str">
            <v>FUZE TEA GREEN TEA VERRE 0.20L X24</v>
          </cell>
          <cell r="E589" t="str">
            <v>Fuze tea</v>
          </cell>
          <cell r="F589" t="str">
            <v>Green Tea</v>
          </cell>
          <cell r="G589" t="str">
            <v>REF. GLASS</v>
          </cell>
          <cell r="H589" t="str">
            <v xml:space="preserve"> %</v>
          </cell>
          <cell r="I589" t="str">
            <v>24 x 0.2L</v>
          </cell>
          <cell r="J589" t="str">
            <v/>
          </cell>
          <cell r="K589">
            <v>24</v>
          </cell>
          <cell r="L589" t="str">
            <v>6% - 3%</v>
          </cell>
          <cell r="M589" t="str">
            <v>8</v>
          </cell>
          <cell r="N589" t="str">
            <v>M</v>
          </cell>
          <cell r="O589" t="str">
            <v>0</v>
          </cell>
          <cell r="P589">
            <v>0.2</v>
          </cell>
          <cell r="Q589" t="str">
            <v>90370915</v>
          </cell>
          <cell r="R589" t="str">
            <v>5.9 x 5.9 x 19.9</v>
          </cell>
          <cell r="S589">
            <v>0.20300000000000001</v>
          </cell>
          <cell r="T589">
            <v>0.56200000000000006</v>
          </cell>
          <cell r="U589">
            <v>0.1</v>
          </cell>
          <cell r="V589" t="str">
            <v>1 x 0.2L</v>
          </cell>
          <cell r="W589" t="str">
            <v xml:space="preserve">REF. GLASS  </v>
          </cell>
          <cell r="X589" t="str">
            <v>90370915</v>
          </cell>
          <cell r="Y589" t="str">
            <v>5.9 x 5.9 x 19.9</v>
          </cell>
          <cell r="Z589">
            <v>0.20300000000000001</v>
          </cell>
          <cell r="AA589">
            <v>0.56200000000000006</v>
          </cell>
          <cell r="AB589">
            <v>0.1</v>
          </cell>
          <cell r="AC589" t="str">
            <v>24 x 0.2L</v>
          </cell>
          <cell r="AD589" t="str">
            <v>CASE</v>
          </cell>
          <cell r="AE589" t="str">
            <v>5449000238702</v>
          </cell>
          <cell r="AF589" t="str">
            <v>40 x 30 x 23</v>
          </cell>
          <cell r="AG589">
            <v>4.8730000000000002</v>
          </cell>
          <cell r="AH589">
            <v>15.29</v>
          </cell>
          <cell r="AI589">
            <v>5</v>
          </cell>
          <cell r="AJ589">
            <v>10</v>
          </cell>
          <cell r="AK589">
            <v>7</v>
          </cell>
          <cell r="AL589">
            <v>70</v>
          </cell>
          <cell r="AM589">
            <v>1200</v>
          </cell>
          <cell r="AN589">
            <v>1000</v>
          </cell>
          <cell r="AO589">
            <v>1773</v>
          </cell>
          <cell r="AP589">
            <v>341.11</v>
          </cell>
          <cell r="AQ589">
            <v>1100.3989999999999</v>
          </cell>
          <cell r="AR589">
            <v>3</v>
          </cell>
          <cell r="AS589">
            <v>350</v>
          </cell>
          <cell r="AT589" t="str">
            <v>CHEP</v>
          </cell>
          <cell r="AU589" t="str">
            <v>5449000736598</v>
          </cell>
          <cell r="AV589" t="str">
            <v/>
          </cell>
          <cell r="AW589" t="str">
            <v>GHE</v>
          </cell>
          <cell r="AX589" t="str">
            <v/>
          </cell>
          <cell r="AY589" t="str">
            <v/>
          </cell>
          <cell r="AZ589" t="str">
            <v/>
          </cell>
          <cell r="BA589" t="str">
            <v/>
          </cell>
          <cell r="BB589" t="str">
            <v/>
          </cell>
          <cell r="BC589" t="str">
            <v/>
          </cell>
          <cell r="BD589" t="str">
            <v/>
          </cell>
          <cell r="BE589" t="str">
            <v>BeLux</v>
          </cell>
          <cell r="BF589" t="str">
            <v/>
          </cell>
          <cell r="BG589" t="str">
            <v>PSS-14075</v>
          </cell>
          <cell r="BH589" t="str">
            <v>22021000</v>
          </cell>
          <cell r="BI589" t="str">
            <v>BE</v>
          </cell>
          <cell r="BJ589" t="str">
            <v/>
          </cell>
          <cell r="BK589" t="str">
            <v>ZD</v>
          </cell>
          <cell r="BL589" t="str">
            <v>56</v>
          </cell>
          <cell r="BM589" t="str">
            <v/>
          </cell>
        </row>
        <row r="590">
          <cell r="A590">
            <v>645297</v>
          </cell>
          <cell r="B590" t="str">
            <v>9663</v>
          </cell>
          <cell r="C590" t="str">
            <v>FUZE TEA STRAWBERRY MELON PET 0.40L 6X4</v>
          </cell>
          <cell r="D590" t="str">
            <v>FUZE TEA STRAWBERRY MELON PET 0.40L 6X4</v>
          </cell>
          <cell r="E590" t="str">
            <v>Fuze tea</v>
          </cell>
          <cell r="F590" t="str">
            <v>Black Tea Strawberry Melon</v>
          </cell>
          <cell r="G590" t="str">
            <v>PET</v>
          </cell>
          <cell r="H590" t="str">
            <v xml:space="preserve"> %</v>
          </cell>
          <cell r="I590" t="str">
            <v>6 x 4 x 0.4L</v>
          </cell>
          <cell r="J590" t="str">
            <v/>
          </cell>
          <cell r="K590">
            <v>24</v>
          </cell>
          <cell r="L590" t="str">
            <v>6% - 3%</v>
          </cell>
          <cell r="M590" t="str">
            <v>12</v>
          </cell>
          <cell r="N590" t="str">
            <v>M</v>
          </cell>
          <cell r="O590" t="str">
            <v>15</v>
          </cell>
          <cell r="P590">
            <v>0.4</v>
          </cell>
          <cell r="Q590" t="str">
            <v>5449000348111</v>
          </cell>
          <cell r="R590" t="str">
            <v>6.31 x 6.31 x 19.5</v>
          </cell>
          <cell r="S590">
            <v>0.40600000000000003</v>
          </cell>
          <cell r="T590">
            <v>0.42799999999999999</v>
          </cell>
          <cell r="U590">
            <v>0</v>
          </cell>
          <cell r="V590" t="str">
            <v>4 x 0.4L</v>
          </cell>
          <cell r="W590" t="str">
            <v>SHRINK</v>
          </cell>
          <cell r="X590" t="str">
            <v>5449000348128</v>
          </cell>
          <cell r="Y590" t="str">
            <v>12.7 x 12.7 x 19.5</v>
          </cell>
          <cell r="Z590">
            <v>1.6240000000000001</v>
          </cell>
          <cell r="AA590">
            <v>1.7170000000000001</v>
          </cell>
          <cell r="AB590">
            <v>0</v>
          </cell>
          <cell r="AC590" t="str">
            <v>6 x 4 x 0.4L</v>
          </cell>
          <cell r="AD590" t="str">
            <v>SHRINKWRAP OVER SHRINKWRAP</v>
          </cell>
          <cell r="AE590" t="str">
            <v>5449000348135</v>
          </cell>
          <cell r="AF590" t="str">
            <v>38 x 25.3 x 19.5</v>
          </cell>
          <cell r="AG590">
            <v>9.7449999999999992</v>
          </cell>
          <cell r="AH590">
            <v>10.321</v>
          </cell>
          <cell r="AI590">
            <v>0</v>
          </cell>
          <cell r="AJ590">
            <v>12</v>
          </cell>
          <cell r="AK590">
            <v>7</v>
          </cell>
          <cell r="AL590">
            <v>84</v>
          </cell>
          <cell r="AM590">
            <v>1200</v>
          </cell>
          <cell r="AN590">
            <v>1013</v>
          </cell>
          <cell r="AO590">
            <v>1520</v>
          </cell>
          <cell r="AP590">
            <v>818.58</v>
          </cell>
          <cell r="AQ590">
            <v>897.38</v>
          </cell>
          <cell r="AR590">
            <v>1</v>
          </cell>
          <cell r="AS590">
            <v>0</v>
          </cell>
          <cell r="AT590" t="str">
            <v>CHEP</v>
          </cell>
          <cell r="AU590" t="str">
            <v>5449000737007</v>
          </cell>
          <cell r="AV590" t="str">
            <v/>
          </cell>
          <cell r="AW590" t="str">
            <v/>
          </cell>
          <cell r="AX590" t="str">
            <v/>
          </cell>
          <cell r="AY590" t="str">
            <v>DON</v>
          </cell>
          <cell r="AZ590" t="str">
            <v/>
          </cell>
          <cell r="BA590" t="str">
            <v/>
          </cell>
          <cell r="BB590" t="str">
            <v/>
          </cell>
          <cell r="BC590" t="str">
            <v/>
          </cell>
          <cell r="BD590" t="str">
            <v/>
          </cell>
          <cell r="BE590" t="str">
            <v>BeLux</v>
          </cell>
          <cell r="BF590" t="str">
            <v/>
          </cell>
          <cell r="BG590" t="str">
            <v>PSS-17697</v>
          </cell>
          <cell r="BH590" t="str">
            <v>22021000</v>
          </cell>
          <cell r="BI590" t="str">
            <v>NL</v>
          </cell>
          <cell r="BJ590" t="str">
            <v/>
          </cell>
          <cell r="BK590" t="str">
            <v>ZD</v>
          </cell>
          <cell r="BL590" t="str">
            <v>56</v>
          </cell>
          <cell r="BM590">
            <v>2.2699999999999998E-2</v>
          </cell>
        </row>
        <row r="591">
          <cell r="A591">
            <v>645306</v>
          </cell>
          <cell r="B591" t="str">
            <v>6416</v>
          </cell>
          <cell r="C591" t="str">
            <v>FANTA ORANGE (36)/FANTA ZERO ORANGE (16)/FANTA LEMON (4)/FANTA EXOTIC (4)/SPRITE (12)/SPRITE NO SUGAR(8) PET 1.50L X80 PPD</v>
          </cell>
          <cell r="D591" t="str">
            <v>FANTA ORANGE (36)/FANTA ZERO ORANGE (16)/FANTA LEMON (4)/FANTA EXOTIC (4)/SPRITE (12)/SPRITE NO SUGAR(8) PET 1.50L X80 PPD</v>
          </cell>
          <cell r="E591" t="str">
            <v>Fanta/Sprite</v>
          </cell>
          <cell r="F591" t="str">
            <v>Mix</v>
          </cell>
          <cell r="G591" t="str">
            <v>PET</v>
          </cell>
          <cell r="H591" t="str">
            <v xml:space="preserve"> %</v>
          </cell>
          <cell r="I591" t="str">
            <v>80 x 1.5L</v>
          </cell>
          <cell r="J591" t="str">
            <v/>
          </cell>
          <cell r="K591">
            <v>80</v>
          </cell>
          <cell r="L591" t="str">
            <v>6% - 3%</v>
          </cell>
          <cell r="M591" t="str">
            <v>6</v>
          </cell>
          <cell r="N591" t="str">
            <v>M</v>
          </cell>
          <cell r="O591" t="str">
            <v>0</v>
          </cell>
          <cell r="P591">
            <v>1.5</v>
          </cell>
          <cell r="Q591" t="str">
            <v>n/a</v>
          </cell>
          <cell r="R591" t="str">
            <v>9.48 x 9.48 x 31.4</v>
          </cell>
          <cell r="S591">
            <v>1.538</v>
          </cell>
          <cell r="T591">
            <v>1.577</v>
          </cell>
          <cell r="U591">
            <v>0</v>
          </cell>
          <cell r="V591" t="str">
            <v>1 x 1.5L</v>
          </cell>
          <cell r="W591" t="str">
            <v>PET</v>
          </cell>
          <cell r="X591" t="str">
            <v>n/a</v>
          </cell>
          <cell r="Y591" t="str">
            <v>9.48 x 9.48 x 31.4</v>
          </cell>
          <cell r="Z591">
            <v>1.538</v>
          </cell>
          <cell r="AA591">
            <v>1.577</v>
          </cell>
          <cell r="AB591">
            <v>0</v>
          </cell>
          <cell r="AC591" t="str">
            <v>80 x 1.5L</v>
          </cell>
          <cell r="AD591" t="str">
            <v>QUARTER PALLET DISPLAY</v>
          </cell>
          <cell r="AE591" t="str">
            <v>3383260019829</v>
          </cell>
          <cell r="AF591" t="str">
            <v>60 x 40 x 159</v>
          </cell>
          <cell r="AG591">
            <v>123.053</v>
          </cell>
          <cell r="AH591">
            <v>137.667</v>
          </cell>
          <cell r="AI591">
            <v>0</v>
          </cell>
          <cell r="AJ591">
            <v>4</v>
          </cell>
          <cell r="AK591">
            <v>1</v>
          </cell>
          <cell r="AL591">
            <v>4</v>
          </cell>
          <cell r="AM591">
            <v>1200</v>
          </cell>
          <cell r="AN591">
            <v>800</v>
          </cell>
          <cell r="AO591">
            <v>1734</v>
          </cell>
          <cell r="AP591">
            <v>492.21199999999999</v>
          </cell>
          <cell r="AQ591">
            <v>575.87400000000002</v>
          </cell>
          <cell r="AR591">
            <v>1</v>
          </cell>
          <cell r="AS591">
            <v>0</v>
          </cell>
          <cell r="AT591" t="str">
            <v>1xECHEP + 4x1/4 CHEP</v>
          </cell>
          <cell r="AU591" t="str">
            <v>3383260019836</v>
          </cell>
          <cell r="AV591" t="str">
            <v/>
          </cell>
          <cell r="AW591" t="str">
            <v/>
          </cell>
          <cell r="AX591" t="str">
            <v/>
          </cell>
          <cell r="AY591" t="str">
            <v/>
          </cell>
          <cell r="AZ591" t="str">
            <v/>
          </cell>
          <cell r="BA591" t="str">
            <v/>
          </cell>
          <cell r="BB591" t="str">
            <v/>
          </cell>
          <cell r="BC591" t="str">
            <v>Arop (AROP)</v>
          </cell>
          <cell r="BD591" t="str">
            <v/>
          </cell>
          <cell r="BE591" t="str">
            <v>BeLux</v>
          </cell>
          <cell r="BF591" t="str">
            <v/>
          </cell>
          <cell r="BG591" t="str">
            <v>PSS-23071</v>
          </cell>
          <cell r="BH591" t="str">
            <v>22021000</v>
          </cell>
          <cell r="BI591" t="str">
            <v>BE</v>
          </cell>
          <cell r="BJ591" t="str">
            <v/>
          </cell>
          <cell r="BK591" t="str">
            <v>ZD</v>
          </cell>
          <cell r="BL591" t="str">
            <v>56</v>
          </cell>
          <cell r="BM591" t="str">
            <v/>
          </cell>
        </row>
        <row r="592">
          <cell r="A592">
            <v>645369</v>
          </cell>
          <cell r="B592" t="str">
            <v>7166</v>
          </cell>
          <cell r="C592" t="str">
            <v>FANTA ORANGE (54) / FANTA ZERO ORANGE (30) / SPRITE (24) / SPRITE NO SUGAR (24) / FUZE TEA BLACK TEA PEACH HIBISCUS (18) /COCA-COLA CHERRY (18) BLIK 0.33L X6 HP SLEEK</v>
          </cell>
          <cell r="D592" t="str">
            <v>FANTA ORANGE (54) / FANTA ZERO ORANGE (30) / SPRITE (24) / SPRITE NO SUGAR (24) / FUZE TEA BLACK TEA PEACH HIBISCUS (18) /COCA-COLA CHERRY (18) BOITE 0.33L X6 HP SLEEK</v>
          </cell>
          <cell r="E592" t="str">
            <v>Fanta/Sprite/Fuze tea/Coca-Cola</v>
          </cell>
          <cell r="F592" t="str">
            <v>Mix</v>
          </cell>
          <cell r="G592" t="str">
            <v>SLEEKCAN</v>
          </cell>
          <cell r="H592" t="str">
            <v xml:space="preserve"> %</v>
          </cell>
          <cell r="I592" t="str">
            <v>168 x 6 x 0.33L</v>
          </cell>
          <cell r="J592" t="str">
            <v/>
          </cell>
          <cell r="K592">
            <v>1008</v>
          </cell>
          <cell r="L592" t="str">
            <v>6% - 3%</v>
          </cell>
          <cell r="M592" t="str">
            <v>6</v>
          </cell>
          <cell r="N592" t="str">
            <v>M</v>
          </cell>
          <cell r="O592" t="str">
            <v>0</v>
          </cell>
          <cell r="P592">
            <v>0.33</v>
          </cell>
          <cell r="Q592" t="str">
            <v>n/a</v>
          </cell>
          <cell r="R592" t="str">
            <v>5.85 x 5.85 x 14.55</v>
          </cell>
          <cell r="S592">
            <v>0.33700000000000002</v>
          </cell>
          <cell r="T592">
            <v>0.34899999999999998</v>
          </cell>
          <cell r="U592">
            <v>0</v>
          </cell>
          <cell r="V592" t="str">
            <v>6 x 0.33L</v>
          </cell>
          <cell r="W592" t="str">
            <v>SHRINK</v>
          </cell>
          <cell r="X592" t="str">
            <v>n/a</v>
          </cell>
          <cell r="Y592" t="str">
            <v>17.55 x 11.7 x 14.55</v>
          </cell>
          <cell r="Z592">
            <v>2.024</v>
          </cell>
          <cell r="AA592">
            <v>2.1040000000000001</v>
          </cell>
          <cell r="AB592">
            <v>0</v>
          </cell>
          <cell r="AC592" t="str">
            <v>168 x 6 x 0.33L</v>
          </cell>
          <cell r="AD592" t="str">
            <v>HALF PALLET</v>
          </cell>
          <cell r="AE592" t="str">
            <v>3383260019867</v>
          </cell>
          <cell r="AF592" t="str">
            <v>100 x 60 x 104.9</v>
          </cell>
          <cell r="AG592">
            <v>340.03199999999998</v>
          </cell>
          <cell r="AH592">
            <v>370.25200000000001</v>
          </cell>
          <cell r="AI592">
            <v>0</v>
          </cell>
          <cell r="AJ592">
            <v>2</v>
          </cell>
          <cell r="AK592">
            <v>1</v>
          </cell>
          <cell r="AL592">
            <v>2</v>
          </cell>
          <cell r="AM592">
            <v>1200</v>
          </cell>
          <cell r="AN592">
            <v>1000</v>
          </cell>
          <cell r="AO592">
            <v>1212</v>
          </cell>
          <cell r="AP592">
            <v>680.06399999999996</v>
          </cell>
          <cell r="AQ592">
            <v>770.50400000000002</v>
          </cell>
          <cell r="AR592">
            <v>3</v>
          </cell>
          <cell r="AS592">
            <v>0</v>
          </cell>
          <cell r="AT592" t="str">
            <v>1xCHEP + 2x1/2 IPP</v>
          </cell>
          <cell r="AU592" t="str">
            <v>3383260019850</v>
          </cell>
          <cell r="AV592" t="str">
            <v/>
          </cell>
          <cell r="AW592" t="str">
            <v/>
          </cell>
          <cell r="AX592" t="str">
            <v/>
          </cell>
          <cell r="AY592" t="str">
            <v/>
          </cell>
          <cell r="AZ592" t="str">
            <v/>
          </cell>
          <cell r="BA592" t="str">
            <v/>
          </cell>
          <cell r="BB592" t="str">
            <v/>
          </cell>
          <cell r="BC592" t="str">
            <v>GANDAE VZW (GANS); Trianval (TRIA)</v>
          </cell>
          <cell r="BD592" t="str">
            <v/>
          </cell>
          <cell r="BE592" t="str">
            <v>BeLux</v>
          </cell>
          <cell r="BF592" t="str">
            <v/>
          </cell>
          <cell r="BG592" t="str">
            <v>PSS-23076</v>
          </cell>
          <cell r="BH592" t="str">
            <v>22021000</v>
          </cell>
          <cell r="BI592" t="str">
            <v>BE</v>
          </cell>
          <cell r="BJ592" t="str">
            <v/>
          </cell>
          <cell r="BK592" t="str">
            <v>ZD</v>
          </cell>
          <cell r="BL592" t="str">
            <v>56</v>
          </cell>
          <cell r="BM592" t="str">
            <v/>
          </cell>
        </row>
        <row r="593">
          <cell r="A593">
            <v>645374</v>
          </cell>
          <cell r="B593" t="str">
            <v>0421</v>
          </cell>
          <cell r="C593" t="str">
            <v>COCA-COLA BLIK 0.33L X6 SLEEK HP</v>
          </cell>
          <cell r="D593" t="str">
            <v>COCA-COLA BOITE 0.33L X6 SLEEK HP</v>
          </cell>
          <cell r="E593" t="str">
            <v>Coca-Cola</v>
          </cell>
          <cell r="F593" t="str">
            <v/>
          </cell>
          <cell r="G593" t="str">
            <v>SLEEKCAN</v>
          </cell>
          <cell r="H593" t="str">
            <v xml:space="preserve"> %</v>
          </cell>
          <cell r="I593" t="str">
            <v>196 x 6 x 0.33L</v>
          </cell>
          <cell r="J593" t="str">
            <v/>
          </cell>
          <cell r="K593">
            <v>1176</v>
          </cell>
          <cell r="L593" t="str">
            <v>6% - 3%</v>
          </cell>
          <cell r="M593" t="str">
            <v>12</v>
          </cell>
          <cell r="N593" t="str">
            <v>M</v>
          </cell>
          <cell r="O593" t="str">
            <v>0</v>
          </cell>
          <cell r="P593">
            <v>0.33</v>
          </cell>
          <cell r="Q593" t="str">
            <v>5000112638769</v>
          </cell>
          <cell r="R593" t="str">
            <v>5.85 x 5.85 x 14.55</v>
          </cell>
          <cell r="S593">
            <v>0.34300000000000003</v>
          </cell>
          <cell r="T593">
            <v>0.35499999999999998</v>
          </cell>
          <cell r="U593">
            <v>0</v>
          </cell>
          <cell r="V593" t="str">
            <v>6 x 0.33L</v>
          </cell>
          <cell r="W593" t="str">
            <v>SHRINK</v>
          </cell>
          <cell r="X593" t="str">
            <v>5449000217189</v>
          </cell>
          <cell r="Y593" t="str">
            <v>17.55 x 11.7 x 14.55</v>
          </cell>
          <cell r="Z593">
            <v>2.056</v>
          </cell>
          <cell r="AA593">
            <v>2.1349999999999998</v>
          </cell>
          <cell r="AB593">
            <v>0</v>
          </cell>
          <cell r="AC593" t="str">
            <v>196 x 6 x 0.33L</v>
          </cell>
          <cell r="AD593" t="str">
            <v>HALF PALLET</v>
          </cell>
          <cell r="AE593" t="str">
            <v>3383260019874</v>
          </cell>
          <cell r="AF593" t="str">
            <v>100 x 60 x 119.7</v>
          </cell>
          <cell r="AG593">
            <v>402.976</v>
          </cell>
          <cell r="AH593">
            <v>435.34899999999999</v>
          </cell>
          <cell r="AI593">
            <v>0</v>
          </cell>
          <cell r="AJ593">
            <v>2</v>
          </cell>
          <cell r="AK593">
            <v>1</v>
          </cell>
          <cell r="AL593">
            <v>2</v>
          </cell>
          <cell r="AM593">
            <v>1200</v>
          </cell>
          <cell r="AN593">
            <v>1000</v>
          </cell>
          <cell r="AO593">
            <v>1360</v>
          </cell>
          <cell r="AP593">
            <v>805.952</v>
          </cell>
          <cell r="AQ593">
            <v>900.69799999999998</v>
          </cell>
          <cell r="AR593">
            <v>3</v>
          </cell>
          <cell r="AS593">
            <v>0</v>
          </cell>
          <cell r="AT593" t="str">
            <v>1xCHEP + 2x1/2 IPP</v>
          </cell>
          <cell r="AU593" t="str">
            <v>3383260019881</v>
          </cell>
          <cell r="AV593" t="str">
            <v/>
          </cell>
          <cell r="AW593" t="str">
            <v/>
          </cell>
          <cell r="AX593" t="str">
            <v/>
          </cell>
          <cell r="AY593" t="str">
            <v/>
          </cell>
          <cell r="AZ593" t="str">
            <v/>
          </cell>
          <cell r="BA593" t="str">
            <v/>
          </cell>
          <cell r="BB593" t="str">
            <v/>
          </cell>
          <cell r="BC593" t="str">
            <v>Trianval (TRIA); Le Village (VILL)</v>
          </cell>
          <cell r="BD593" t="str">
            <v/>
          </cell>
          <cell r="BE593" t="str">
            <v>BeLux</v>
          </cell>
          <cell r="BF593" t="str">
            <v/>
          </cell>
          <cell r="BG593" t="str">
            <v>PSS-23075</v>
          </cell>
          <cell r="BH593" t="str">
            <v>22021000</v>
          </cell>
          <cell r="BI593" t="str">
            <v>BE</v>
          </cell>
          <cell r="BJ593" t="str">
            <v/>
          </cell>
          <cell r="BK593" t="str">
            <v>ZD</v>
          </cell>
          <cell r="BL593" t="str">
            <v>56</v>
          </cell>
          <cell r="BM593">
            <v>1.18E-2</v>
          </cell>
        </row>
        <row r="594">
          <cell r="A594">
            <v>645375</v>
          </cell>
          <cell r="B594" t="str">
            <v>0422</v>
          </cell>
          <cell r="C594" t="str">
            <v>COCA-COLA ZERO BLIK 0.33L X6 SLEEK HP</v>
          </cell>
          <cell r="D594" t="str">
            <v>COCA-COLA ZERO BOITE 0.33L X6 SLEEK HP</v>
          </cell>
          <cell r="E594" t="str">
            <v>Coca-Cola Zero</v>
          </cell>
          <cell r="F594" t="str">
            <v/>
          </cell>
          <cell r="G594" t="str">
            <v>SLEEKCAN</v>
          </cell>
          <cell r="H594" t="str">
            <v xml:space="preserve"> %</v>
          </cell>
          <cell r="I594" t="str">
            <v>196 x 6 x 0.33L</v>
          </cell>
          <cell r="J594" t="str">
            <v/>
          </cell>
          <cell r="K594">
            <v>1176</v>
          </cell>
          <cell r="L594" t="str">
            <v>6% - 3%</v>
          </cell>
          <cell r="M594" t="str">
            <v>6</v>
          </cell>
          <cell r="N594" t="str">
            <v>M</v>
          </cell>
          <cell r="O594" t="str">
            <v>0</v>
          </cell>
          <cell r="P594">
            <v>0.33</v>
          </cell>
          <cell r="Q594" t="str">
            <v>5000112638745</v>
          </cell>
          <cell r="R594" t="str">
            <v>5.85 x 5.85 x 14.55</v>
          </cell>
          <cell r="S594">
            <v>0.32900000000000001</v>
          </cell>
          <cell r="T594">
            <v>0.34100000000000003</v>
          </cell>
          <cell r="U594">
            <v>0</v>
          </cell>
          <cell r="V594" t="str">
            <v>6 x 0.33L</v>
          </cell>
          <cell r="W594" t="str">
            <v>SHRINK</v>
          </cell>
          <cell r="X594" t="str">
            <v>5449000217165</v>
          </cell>
          <cell r="Y594" t="str">
            <v>17.55 x 11.7 x 14.55</v>
          </cell>
          <cell r="Z594">
            <v>1.976</v>
          </cell>
          <cell r="AA594">
            <v>2.0550000000000002</v>
          </cell>
          <cell r="AB594">
            <v>0</v>
          </cell>
          <cell r="AC594" t="str">
            <v>196 x 6 x 0.33L</v>
          </cell>
          <cell r="AD594" t="str">
            <v>HALF PALLET</v>
          </cell>
          <cell r="AE594" t="str">
            <v>3383260019898</v>
          </cell>
          <cell r="AF594" t="str">
            <v>100 x 60 x 119.7</v>
          </cell>
          <cell r="AG594">
            <v>387.29599999999999</v>
          </cell>
          <cell r="AH594">
            <v>419.59300000000002</v>
          </cell>
          <cell r="AI594">
            <v>0</v>
          </cell>
          <cell r="AJ594">
            <v>2</v>
          </cell>
          <cell r="AK594">
            <v>1</v>
          </cell>
          <cell r="AL594">
            <v>2</v>
          </cell>
          <cell r="AM594">
            <v>1200</v>
          </cell>
          <cell r="AN594">
            <v>1000</v>
          </cell>
          <cell r="AO594">
            <v>1360</v>
          </cell>
          <cell r="AP594">
            <v>774.59199999999998</v>
          </cell>
          <cell r="AQ594">
            <v>869.18600000000004</v>
          </cell>
          <cell r="AR594">
            <v>3</v>
          </cell>
          <cell r="AS594">
            <v>0</v>
          </cell>
          <cell r="AT594" t="str">
            <v>1xCHEP + 2x1/2 IPP</v>
          </cell>
          <cell r="AU594" t="str">
            <v>3383260019904</v>
          </cell>
          <cell r="AV594" t="str">
            <v/>
          </cell>
          <cell r="AW594" t="str">
            <v/>
          </cell>
          <cell r="AX594" t="str">
            <v/>
          </cell>
          <cell r="AY594" t="str">
            <v/>
          </cell>
          <cell r="AZ594" t="str">
            <v/>
          </cell>
          <cell r="BA594" t="str">
            <v/>
          </cell>
          <cell r="BB594" t="str">
            <v/>
          </cell>
          <cell r="BC594" t="str">
            <v>Trianval (TRIA); Le Village (VILL)</v>
          </cell>
          <cell r="BD594" t="str">
            <v/>
          </cell>
          <cell r="BE594" t="str">
            <v>BeLux</v>
          </cell>
          <cell r="BF594" t="str">
            <v/>
          </cell>
          <cell r="BG594" t="str">
            <v>PSS-23075</v>
          </cell>
          <cell r="BH594" t="str">
            <v>22021000</v>
          </cell>
          <cell r="BI594" t="str">
            <v>BE</v>
          </cell>
          <cell r="BJ594" t="str">
            <v/>
          </cell>
          <cell r="BK594" t="str">
            <v>ZD</v>
          </cell>
          <cell r="BL594" t="str">
            <v>56</v>
          </cell>
          <cell r="BM594">
            <v>1.18E-2</v>
          </cell>
        </row>
        <row r="595">
          <cell r="A595">
            <v>645378</v>
          </cell>
          <cell r="B595" t="str">
            <v>7167</v>
          </cell>
          <cell r="C595" t="str">
            <v>COCA-COLA (16) / COCA-COLA ZERO (16) / FUZE TEA GREEN TEA MANGO CHAMOMILE (8) / FUZE TEA BLACK TEA PEACH HIBISCUS (16) / COCA-COLA CHERRY (8) / COCA-COLA ZERO LEMON (8) / FANTA SINAAS (24) PET 1L X72 PET 1.25L X24 PPD</v>
          </cell>
          <cell r="D595" t="str">
            <v>COCA-COLA (16) / COCA-COLA ZERO (16) / FUZE TEA GREEN TEA MANGO CHAMOMILE (8) / FUZE TEA BLACK TEA PEACH HIBISCUS (16) / COCA-COLA CHERRY (8) / COCA-COLA ZERO LEMON (8) / FANTA SINAAS (24) PET 1L X72 PET 1.25L X24 PPD</v>
          </cell>
          <cell r="E595" t="str">
            <v>Coca-cola/Fuze/Fanta</v>
          </cell>
          <cell r="F595" t="str">
            <v>Mix</v>
          </cell>
          <cell r="G595" t="str">
            <v>PET</v>
          </cell>
          <cell r="H595" t="str">
            <v xml:space="preserve"> %</v>
          </cell>
          <cell r="I595" t="str">
            <v>72 x 1L/24 x 1.25L</v>
          </cell>
          <cell r="J595" t="str">
            <v/>
          </cell>
          <cell r="K595">
            <v>96</v>
          </cell>
          <cell r="L595" t="str">
            <v>6% - 3%</v>
          </cell>
          <cell r="M595" t="str">
            <v>6</v>
          </cell>
          <cell r="N595" t="str">
            <v>M</v>
          </cell>
          <cell r="O595" t="str">
            <v>0</v>
          </cell>
          <cell r="P595" t="str">
            <v>1/1.25</v>
          </cell>
          <cell r="Q595" t="str">
            <v>n/a</v>
          </cell>
          <cell r="R595" t="str">
            <v>8.4 x 8.4 x 27.5/8.55 x 8.55 x 30.2</v>
          </cell>
          <cell r="S595">
            <v>1.0880000000000001</v>
          </cell>
          <cell r="T595">
            <v>1.1240000000000001</v>
          </cell>
          <cell r="U595">
            <v>0</v>
          </cell>
          <cell r="V595" t="str">
            <v>1 x 1L/1 x 1.25L</v>
          </cell>
          <cell r="W595" t="str">
            <v>PET</v>
          </cell>
          <cell r="X595" t="str">
            <v>n/a</v>
          </cell>
          <cell r="Y595" t="str">
            <v>8.4 x 8.4 x 27.5/8.55 x 8.55 x 30.2</v>
          </cell>
          <cell r="Z595">
            <v>1.0880000000000001</v>
          </cell>
          <cell r="AA595">
            <v>1.1240000000000001</v>
          </cell>
          <cell r="AB595">
            <v>0</v>
          </cell>
          <cell r="AC595" t="str">
            <v>72 x 1L/24 x 1.25L</v>
          </cell>
          <cell r="AD595" t="str">
            <v>QUARTER PALLET DISPLAY</v>
          </cell>
          <cell r="AE595" t="str">
            <v>3383260019911</v>
          </cell>
          <cell r="AF595" t="str">
            <v>60 x 40 x 159</v>
          </cell>
          <cell r="AG595">
            <v>104.4</v>
          </cell>
          <cell r="AH595">
            <v>113.605</v>
          </cell>
          <cell r="AI595">
            <v>0</v>
          </cell>
          <cell r="AJ595">
            <v>4</v>
          </cell>
          <cell r="AK595">
            <v>1</v>
          </cell>
          <cell r="AL595">
            <v>4</v>
          </cell>
          <cell r="AM595">
            <v>1200</v>
          </cell>
          <cell r="AN595">
            <v>800</v>
          </cell>
          <cell r="AO595">
            <v>1734</v>
          </cell>
          <cell r="AP595">
            <v>417.6</v>
          </cell>
          <cell r="AQ595">
            <v>548.41399999999999</v>
          </cell>
          <cell r="AR595">
            <v>1</v>
          </cell>
          <cell r="AS595">
            <v>0</v>
          </cell>
          <cell r="AT595" t="str">
            <v>1xECHEP + 4x1/4 CHEP</v>
          </cell>
          <cell r="AU595" t="str">
            <v>3383260019928</v>
          </cell>
          <cell r="AV595" t="str">
            <v/>
          </cell>
          <cell r="AW595" t="str">
            <v/>
          </cell>
          <cell r="AX595" t="str">
            <v/>
          </cell>
          <cell r="AY595" t="str">
            <v/>
          </cell>
          <cell r="AZ595" t="str">
            <v/>
          </cell>
          <cell r="BA595" t="str">
            <v/>
          </cell>
          <cell r="BB595" t="str">
            <v/>
          </cell>
          <cell r="BC595" t="str">
            <v>Arop (AROP)</v>
          </cell>
          <cell r="BD595" t="str">
            <v/>
          </cell>
          <cell r="BE595" t="str">
            <v>BeLux</v>
          </cell>
          <cell r="BF595" t="str">
            <v/>
          </cell>
          <cell r="BG595" t="str">
            <v/>
          </cell>
          <cell r="BH595" t="str">
            <v>22021000</v>
          </cell>
          <cell r="BI595" t="str">
            <v>BE</v>
          </cell>
          <cell r="BJ595" t="str">
            <v/>
          </cell>
          <cell r="BK595" t="str">
            <v>ZD</v>
          </cell>
          <cell r="BL595" t="str">
            <v>56</v>
          </cell>
          <cell r="BM595" t="str">
            <v/>
          </cell>
        </row>
        <row r="596">
          <cell r="A596">
            <v>645415</v>
          </cell>
          <cell r="B596" t="str">
            <v>7157</v>
          </cell>
          <cell r="C596" t="str">
            <v>FUZE TEA GREEN TEA MANGO CHAMOMILE (24) / BLACK TEA PEACH HIBISCUS (48) / LIME MINT (24) PET 1.25L X96 PPD</v>
          </cell>
          <cell r="D596" t="str">
            <v>FUZE TEA GREEN TEA MANGO CHAMOMILE (24) / BLACK TEA PEACH HIBISCUS (48) / LIME MINT (24) PET 1.25L X96 PPD</v>
          </cell>
          <cell r="E596" t="str">
            <v>Fuze tea</v>
          </cell>
          <cell r="F596" t="str">
            <v>Mix</v>
          </cell>
          <cell r="G596" t="str">
            <v>PET</v>
          </cell>
          <cell r="H596" t="str">
            <v xml:space="preserve"> %</v>
          </cell>
          <cell r="I596" t="str">
            <v>96 x 1.25L</v>
          </cell>
          <cell r="J596" t="str">
            <v/>
          </cell>
          <cell r="K596">
            <v>96</v>
          </cell>
          <cell r="L596" t="str">
            <v>6% - 3%</v>
          </cell>
          <cell r="M596" t="str">
            <v>7</v>
          </cell>
          <cell r="N596" t="str">
            <v>M</v>
          </cell>
          <cell r="O596" t="str">
            <v>0</v>
          </cell>
          <cell r="P596">
            <v>1.25</v>
          </cell>
          <cell r="Q596" t="str">
            <v>n/a</v>
          </cell>
          <cell r="R596" t="str">
            <v>8.55 x 8.55 x 30.2</v>
          </cell>
          <cell r="S596">
            <v>1.2689999999999999</v>
          </cell>
          <cell r="T596">
            <v>1.304</v>
          </cell>
          <cell r="U596">
            <v>0</v>
          </cell>
          <cell r="V596" t="str">
            <v>1 x 1.25L</v>
          </cell>
          <cell r="W596" t="str">
            <v>PET</v>
          </cell>
          <cell r="X596" t="str">
            <v>n/a</v>
          </cell>
          <cell r="Y596" t="str">
            <v>8.55 x 8.55 x 30.2</v>
          </cell>
          <cell r="Z596">
            <v>1.2689999999999999</v>
          </cell>
          <cell r="AA596">
            <v>1.304</v>
          </cell>
          <cell r="AB596">
            <v>0</v>
          </cell>
          <cell r="AC596" t="str">
            <v>96 x 1.25L</v>
          </cell>
          <cell r="AD596" t="str">
            <v>QUARTER PALLET</v>
          </cell>
          <cell r="AE596" t="str">
            <v>3383260019959</v>
          </cell>
          <cell r="AF596" t="str">
            <v>60 x 40 x 159</v>
          </cell>
          <cell r="AG596">
            <v>121.824</v>
          </cell>
          <cell r="AH596">
            <v>136.24</v>
          </cell>
          <cell r="AI596">
            <v>0</v>
          </cell>
          <cell r="AJ596">
            <v>4</v>
          </cell>
          <cell r="AK596">
            <v>1</v>
          </cell>
          <cell r="AL596">
            <v>4</v>
          </cell>
          <cell r="AM596">
            <v>1200</v>
          </cell>
          <cell r="AN596">
            <v>800</v>
          </cell>
          <cell r="AO596">
            <v>1734</v>
          </cell>
          <cell r="AP596">
            <v>487.29599999999999</v>
          </cell>
          <cell r="AQ596">
            <v>570.16700000000003</v>
          </cell>
          <cell r="AR596">
            <v>1</v>
          </cell>
          <cell r="AS596">
            <v>0</v>
          </cell>
          <cell r="AT596" t="str">
            <v>1xECHEP + 4x1/4 CHEP</v>
          </cell>
          <cell r="AU596" t="str">
            <v>3383260019966</v>
          </cell>
          <cell r="AV596" t="str">
            <v/>
          </cell>
          <cell r="AW596" t="str">
            <v/>
          </cell>
          <cell r="AX596" t="str">
            <v/>
          </cell>
          <cell r="AY596" t="str">
            <v/>
          </cell>
          <cell r="AZ596" t="str">
            <v/>
          </cell>
          <cell r="BA596" t="str">
            <v/>
          </cell>
          <cell r="BB596" t="str">
            <v/>
          </cell>
          <cell r="BC596" t="str">
            <v>Le Village (VILL)</v>
          </cell>
          <cell r="BD596" t="str">
            <v/>
          </cell>
          <cell r="BE596" t="str">
            <v>BeLux</v>
          </cell>
          <cell r="BF596" t="str">
            <v/>
          </cell>
          <cell r="BG596" t="str">
            <v xml:space="preserve">PSS-23091 </v>
          </cell>
          <cell r="BH596" t="str">
            <v>22021000</v>
          </cell>
          <cell r="BI596" t="str">
            <v>BE</v>
          </cell>
          <cell r="BJ596" t="str">
            <v/>
          </cell>
          <cell r="BK596" t="str">
            <v>ZD</v>
          </cell>
          <cell r="BL596" t="str">
            <v>56</v>
          </cell>
          <cell r="BM596" t="str">
            <v/>
          </cell>
        </row>
        <row r="597">
          <cell r="A597">
            <v>645416</v>
          </cell>
          <cell r="B597" t="str">
            <v>7169</v>
          </cell>
          <cell r="C597" t="str">
            <v>COCA-COLA ZERO NO CAFFEINE BLIK 0.33L X6 (33) / COCA-COLA ZERO NO CAFFEINE PET 1L (48) 2xPPD</v>
          </cell>
          <cell r="D597" t="str">
            <v>COCA-COLA ZERO NO CAFFEINE BLIK 0.33L X6 (33) / COCA-COLA ZERO NO CAFFEINE PET 1L (48) 2xPPD</v>
          </cell>
          <cell r="E597" t="str">
            <v>Coca-Cola Zero</v>
          </cell>
          <cell r="F597" t="str">
            <v>No Caffeine</v>
          </cell>
          <cell r="G597" t="str">
            <v>CAN/PET</v>
          </cell>
          <cell r="H597" t="str">
            <v xml:space="preserve"> %</v>
          </cell>
          <cell r="I597" t="str">
            <v>33 x 6 x 0.33L/48 x 1L</v>
          </cell>
          <cell r="J597" t="str">
            <v/>
          </cell>
          <cell r="K597">
            <v>246</v>
          </cell>
          <cell r="L597" t="str">
            <v>6% - 3%</v>
          </cell>
          <cell r="M597" t="str">
            <v>6</v>
          </cell>
          <cell r="N597" t="str">
            <v>M</v>
          </cell>
          <cell r="O597" t="str">
            <v>0</v>
          </cell>
          <cell r="P597" t="str">
            <v>0.33/1</v>
          </cell>
          <cell r="Q597" t="str">
            <v>n/a</v>
          </cell>
          <cell r="R597" t="str">
            <v>5.8 x 5.8 x 14.55/8.4 x 8.4 x 27.5</v>
          </cell>
          <cell r="S597">
            <v>0.46</v>
          </cell>
          <cell r="T597">
            <v>0.47599999999999998</v>
          </cell>
          <cell r="U597">
            <v>0</v>
          </cell>
          <cell r="V597" t="str">
            <v>6 x 0.33L/1 x 1L</v>
          </cell>
          <cell r="W597" t="str">
            <v>SHRINK</v>
          </cell>
          <cell r="X597" t="str">
            <v>n/a</v>
          </cell>
          <cell r="Y597" t="str">
            <v>17.55 x 11.7 x 14.55/8.4 x 8.4 x 27.5</v>
          </cell>
          <cell r="Z597">
            <v>0.46</v>
          </cell>
          <cell r="AA597">
            <v>0.47599999999999998</v>
          </cell>
          <cell r="AB597">
            <v>0</v>
          </cell>
          <cell r="AC597" t="str">
            <v>33 x 6 x 0.33L/48 x 1L</v>
          </cell>
          <cell r="AD597" t="str">
            <v>QUARTER PALLET DISPLAY</v>
          </cell>
          <cell r="AE597" t="str">
            <v>3383260019973</v>
          </cell>
          <cell r="AF597" t="str">
            <v>60 x 40 x 159</v>
          </cell>
          <cell r="AG597">
            <v>113.04600000000001</v>
          </cell>
          <cell r="AH597">
            <v>128.73500000000001</v>
          </cell>
          <cell r="AI597">
            <v>0</v>
          </cell>
          <cell r="AJ597">
            <v>4</v>
          </cell>
          <cell r="AK597">
            <v>1</v>
          </cell>
          <cell r="AL597">
            <v>4</v>
          </cell>
          <cell r="AM597">
            <v>1200</v>
          </cell>
          <cell r="AN597">
            <v>800</v>
          </cell>
          <cell r="AO597">
            <v>1734</v>
          </cell>
          <cell r="AP597">
            <v>452.18400000000003</v>
          </cell>
          <cell r="AQ597">
            <v>540.14599999999996</v>
          </cell>
          <cell r="AR597">
            <v>1</v>
          </cell>
          <cell r="AS597">
            <v>0</v>
          </cell>
          <cell r="AT597" t="str">
            <v>1xECHEP + 4x1/4 CHEP</v>
          </cell>
          <cell r="AU597" t="str">
            <v>3383260019980</v>
          </cell>
          <cell r="AV597" t="str">
            <v/>
          </cell>
          <cell r="AW597" t="str">
            <v/>
          </cell>
          <cell r="AX597" t="str">
            <v/>
          </cell>
          <cell r="AY597" t="str">
            <v/>
          </cell>
          <cell r="AZ597" t="str">
            <v/>
          </cell>
          <cell r="BA597" t="str">
            <v/>
          </cell>
          <cell r="BB597" t="str">
            <v/>
          </cell>
          <cell r="BC597" t="str">
            <v>Arop (AROP)</v>
          </cell>
          <cell r="BD597" t="str">
            <v/>
          </cell>
          <cell r="BE597" t="str">
            <v>BeLux</v>
          </cell>
          <cell r="BF597" t="str">
            <v/>
          </cell>
          <cell r="BG597" t="str">
            <v/>
          </cell>
          <cell r="BH597" t="str">
            <v>22021000</v>
          </cell>
          <cell r="BI597" t="str">
            <v>BE</v>
          </cell>
          <cell r="BJ597" t="str">
            <v/>
          </cell>
          <cell r="BK597" t="str">
            <v>ZD</v>
          </cell>
          <cell r="BL597" t="str">
            <v>56</v>
          </cell>
          <cell r="BM597" t="str">
            <v/>
          </cell>
        </row>
        <row r="598">
          <cell r="A598">
            <v>645431</v>
          </cell>
          <cell r="B598" t="str">
            <v>7171</v>
          </cell>
          <cell r="C598" t="str">
            <v>MINUTE MAID APPEL NECTAR GLAS 0.20L X24</v>
          </cell>
          <cell r="D598" t="str">
            <v>MINUTE MAID POMME NECTAR VERRE 0.20L X24</v>
          </cell>
          <cell r="E598" t="str">
            <v>Minute Maid</v>
          </cell>
          <cell r="F598" t="str">
            <v>Apple Nectar</v>
          </cell>
          <cell r="G598" t="str">
            <v>REF. GLASS</v>
          </cell>
          <cell r="H598" t="str">
            <v xml:space="preserve"> %</v>
          </cell>
          <cell r="I598" t="str">
            <v>24 x 0.2L</v>
          </cell>
          <cell r="J598" t="str">
            <v/>
          </cell>
          <cell r="K598">
            <v>24</v>
          </cell>
          <cell r="L598" t="str">
            <v>6% - 3%</v>
          </cell>
          <cell r="M598" t="str">
            <v>9</v>
          </cell>
          <cell r="N598" t="str">
            <v>M</v>
          </cell>
          <cell r="O598" t="str">
            <v>10</v>
          </cell>
          <cell r="P598">
            <v>0.2</v>
          </cell>
          <cell r="Q598" t="str">
            <v>54034990</v>
          </cell>
          <cell r="R598" t="str">
            <v>5.9 x 5.9 x 19.89</v>
          </cell>
          <cell r="S598">
            <v>0.20799999999999999</v>
          </cell>
          <cell r="T598">
            <v>0.56699999999999995</v>
          </cell>
          <cell r="U598">
            <v>0.1</v>
          </cell>
          <cell r="V598" t="str">
            <v>1 x 0.2L</v>
          </cell>
          <cell r="W598" t="str">
            <v xml:space="preserve">REF. GLASS  </v>
          </cell>
          <cell r="X598" t="str">
            <v>54034990</v>
          </cell>
          <cell r="Y598" t="str">
            <v>5.9 x 5.9 x 19.89</v>
          </cell>
          <cell r="Z598">
            <v>0.20799999999999999</v>
          </cell>
          <cell r="AA598">
            <v>0.56699999999999995</v>
          </cell>
          <cell r="AB598">
            <v>0.1</v>
          </cell>
          <cell r="AC598" t="str">
            <v>24 x 0.2L</v>
          </cell>
          <cell r="AD598" t="str">
            <v>CASE</v>
          </cell>
          <cell r="AE598" t="str">
            <v>5449000345936</v>
          </cell>
          <cell r="AF598" t="str">
            <v>40 x 30 x 23</v>
          </cell>
          <cell r="AG598">
            <v>5.0030000000000001</v>
          </cell>
          <cell r="AH598">
            <v>15.42</v>
          </cell>
          <cell r="AI598">
            <v>5</v>
          </cell>
          <cell r="AJ598">
            <v>10</v>
          </cell>
          <cell r="AK598">
            <v>7</v>
          </cell>
          <cell r="AL598">
            <v>70</v>
          </cell>
          <cell r="AM598">
            <v>1200</v>
          </cell>
          <cell r="AN598">
            <v>1000</v>
          </cell>
          <cell r="AO598">
            <v>1773</v>
          </cell>
          <cell r="AP598">
            <v>350.21</v>
          </cell>
          <cell r="AQ598">
            <v>1109.4849999999999</v>
          </cell>
          <cell r="AR598">
            <v>3</v>
          </cell>
          <cell r="AS598">
            <v>350</v>
          </cell>
          <cell r="AT598" t="str">
            <v>CHEP</v>
          </cell>
          <cell r="AU598" t="str">
            <v>5449000736055</v>
          </cell>
          <cell r="AV598" t="str">
            <v/>
          </cell>
          <cell r="AW598" t="str">
            <v>GHE</v>
          </cell>
          <cell r="AX598" t="str">
            <v/>
          </cell>
          <cell r="AY598" t="str">
            <v/>
          </cell>
          <cell r="AZ598" t="str">
            <v/>
          </cell>
          <cell r="BA598" t="str">
            <v/>
          </cell>
          <cell r="BB598" t="str">
            <v/>
          </cell>
          <cell r="BC598" t="str">
            <v/>
          </cell>
          <cell r="BD598" t="str">
            <v/>
          </cell>
          <cell r="BE598" t="str">
            <v>BeLux</v>
          </cell>
          <cell r="BF598" t="str">
            <v/>
          </cell>
          <cell r="BG598" t="str">
            <v>PSS-13850</v>
          </cell>
          <cell r="BH598" t="str">
            <v>22029919</v>
          </cell>
          <cell r="BI598" t="str">
            <v>BE</v>
          </cell>
          <cell r="BJ598" t="str">
            <v/>
          </cell>
          <cell r="BK598" t="str">
            <v>ZB</v>
          </cell>
          <cell r="BL598" t="str">
            <v>56</v>
          </cell>
          <cell r="BM598" t="str">
            <v/>
          </cell>
        </row>
        <row r="599">
          <cell r="A599">
            <v>645432</v>
          </cell>
          <cell r="B599" t="str">
            <v>7170</v>
          </cell>
          <cell r="C599" t="str">
            <v>MINUTE MAID MULTIVITAMINEN NECTAR GLAS 0.20L X24</v>
          </cell>
          <cell r="D599" t="str">
            <v>MINUTE MAID MULTIVITAMINEN NECTAR VERRE 0.20L X24</v>
          </cell>
          <cell r="E599" t="str">
            <v>Minute Maid</v>
          </cell>
          <cell r="F599" t="str">
            <v>Multivitamin Nectar</v>
          </cell>
          <cell r="G599" t="str">
            <v>REF. GLASS</v>
          </cell>
          <cell r="H599" t="str">
            <v xml:space="preserve"> %</v>
          </cell>
          <cell r="I599" t="str">
            <v>24 x 0.2L</v>
          </cell>
          <cell r="J599" t="str">
            <v/>
          </cell>
          <cell r="K599">
            <v>24</v>
          </cell>
          <cell r="L599" t="str">
            <v>6% - 3%</v>
          </cell>
          <cell r="M599" t="str">
            <v>9</v>
          </cell>
          <cell r="N599" t="str">
            <v>M</v>
          </cell>
          <cell r="O599" t="str">
            <v>10</v>
          </cell>
          <cell r="P599">
            <v>0.2</v>
          </cell>
          <cell r="Q599" t="str">
            <v>54035201</v>
          </cell>
          <cell r="R599" t="str">
            <v>5.9 x 5.9 x 19.89</v>
          </cell>
          <cell r="S599">
            <v>0.20799999999999999</v>
          </cell>
          <cell r="T599">
            <v>0.56699999999999995</v>
          </cell>
          <cell r="U599">
            <v>0.1</v>
          </cell>
          <cell r="V599" t="str">
            <v>1 x 0.2L</v>
          </cell>
          <cell r="W599" t="str">
            <v xml:space="preserve">REF. GLASS  </v>
          </cell>
          <cell r="X599" t="str">
            <v>54035201</v>
          </cell>
          <cell r="Y599" t="str">
            <v>5.9 x 5.9 x 19.89</v>
          </cell>
          <cell r="Z599">
            <v>0.20799999999999999</v>
          </cell>
          <cell r="AA599">
            <v>0.56699999999999995</v>
          </cell>
          <cell r="AB599">
            <v>0.1</v>
          </cell>
          <cell r="AC599" t="str">
            <v>24 x 0.2L</v>
          </cell>
          <cell r="AD599" t="str">
            <v>CASE</v>
          </cell>
          <cell r="AE599" t="str">
            <v>5449000346018</v>
          </cell>
          <cell r="AF599" t="str">
            <v>40 x 30 x 23</v>
          </cell>
          <cell r="AG599">
            <v>4.9969999999999999</v>
          </cell>
          <cell r="AH599">
            <v>15.414</v>
          </cell>
          <cell r="AI599">
            <v>5</v>
          </cell>
          <cell r="AJ599">
            <v>10</v>
          </cell>
          <cell r="AK599">
            <v>7</v>
          </cell>
          <cell r="AL599">
            <v>70</v>
          </cell>
          <cell r="AM599">
            <v>1200</v>
          </cell>
          <cell r="AN599">
            <v>1000</v>
          </cell>
          <cell r="AO599">
            <v>1773</v>
          </cell>
          <cell r="AP599">
            <v>349.79</v>
          </cell>
          <cell r="AQ599">
            <v>1109.078</v>
          </cell>
          <cell r="AR599">
            <v>3</v>
          </cell>
          <cell r="AS599">
            <v>350</v>
          </cell>
          <cell r="AT599" t="str">
            <v>CHEP</v>
          </cell>
          <cell r="AU599" t="str">
            <v>5449000736093</v>
          </cell>
          <cell r="AV599" t="str">
            <v/>
          </cell>
          <cell r="AW599" t="str">
            <v>GHE</v>
          </cell>
          <cell r="AX599" t="str">
            <v/>
          </cell>
          <cell r="AY599" t="str">
            <v/>
          </cell>
          <cell r="AZ599" t="str">
            <v/>
          </cell>
          <cell r="BA599" t="str">
            <v/>
          </cell>
          <cell r="BB599" t="str">
            <v/>
          </cell>
          <cell r="BC599" t="str">
            <v/>
          </cell>
          <cell r="BD599" t="str">
            <v/>
          </cell>
          <cell r="BE599" t="str">
            <v>BeLux</v>
          </cell>
          <cell r="BF599" t="str">
            <v/>
          </cell>
          <cell r="BG599" t="str">
            <v>PSS-13850</v>
          </cell>
          <cell r="BH599" t="str">
            <v>22029919</v>
          </cell>
          <cell r="BI599" t="str">
            <v>BE</v>
          </cell>
          <cell r="BJ599" t="str">
            <v/>
          </cell>
          <cell r="BK599" t="str">
            <v>ZB</v>
          </cell>
          <cell r="BL599" t="str">
            <v>56</v>
          </cell>
          <cell r="BM599" t="str">
            <v/>
          </cell>
        </row>
        <row r="600">
          <cell r="A600">
            <v>645433</v>
          </cell>
          <cell r="B600" t="str">
            <v>7173</v>
          </cell>
          <cell r="C600" t="str">
            <v>MINUTE MAID MULTIVITAMINEN NECTAR BRICK 0.20L 5X6</v>
          </cell>
          <cell r="D600" t="str">
            <v>MINUTE MAID MULTIVITAMINEN NECTAR BRICK 0.20L 5X6</v>
          </cell>
          <cell r="E600" t="str">
            <v>Minute Maid</v>
          </cell>
          <cell r="F600" t="str">
            <v>Multivitamin Nectar</v>
          </cell>
          <cell r="G600" t="str">
            <v>BRICKPACK</v>
          </cell>
          <cell r="H600" t="str">
            <v xml:space="preserve"> %</v>
          </cell>
          <cell r="I600" t="str">
            <v>5 x 6 x 0.2L</v>
          </cell>
          <cell r="J600" t="str">
            <v/>
          </cell>
          <cell r="K600">
            <v>30</v>
          </cell>
          <cell r="L600" t="str">
            <v>6% - 3%</v>
          </cell>
          <cell r="M600" t="str">
            <v>9</v>
          </cell>
          <cell r="N600" t="str">
            <v>M</v>
          </cell>
          <cell r="O600" t="str">
            <v>15</v>
          </cell>
          <cell r="P600">
            <v>0.2</v>
          </cell>
          <cell r="Q600" t="str">
            <v>54034976</v>
          </cell>
          <cell r="R600" t="str">
            <v>4.75 x 3.75 x 12</v>
          </cell>
          <cell r="S600">
            <v>0.20799999999999999</v>
          </cell>
          <cell r="T600">
            <v>0.217</v>
          </cell>
          <cell r="U600">
            <v>0</v>
          </cell>
          <cell r="V600" t="str">
            <v>6 x 0.2L</v>
          </cell>
          <cell r="W600" t="str">
            <v>SHRINK</v>
          </cell>
          <cell r="X600" t="str">
            <v>5449000345974</v>
          </cell>
          <cell r="Y600" t="str">
            <v>14.2 x 7.6 x 12</v>
          </cell>
          <cell r="Z600">
            <v>1.2490000000000001</v>
          </cell>
          <cell r="AA600">
            <v>1.3109999999999999</v>
          </cell>
          <cell r="AB600">
            <v>0</v>
          </cell>
          <cell r="AC600" t="str">
            <v>5 x 6 x 0.2L</v>
          </cell>
          <cell r="AD600" t="str">
            <v>TRAY WITHOUT SHRINK</v>
          </cell>
          <cell r="AE600" t="str">
            <v>5449000345981</v>
          </cell>
          <cell r="AF600" t="str">
            <v>39.6 x 15.2 x 12.3</v>
          </cell>
          <cell r="AG600">
            <v>6.2469999999999999</v>
          </cell>
          <cell r="AH600">
            <v>6.6310000000000002</v>
          </cell>
          <cell r="AI600">
            <v>0</v>
          </cell>
          <cell r="AJ600">
            <v>18</v>
          </cell>
          <cell r="AK600">
            <v>8</v>
          </cell>
          <cell r="AL600">
            <v>144</v>
          </cell>
          <cell r="AM600">
            <v>1200</v>
          </cell>
          <cell r="AN600">
            <v>1000</v>
          </cell>
          <cell r="AO600">
            <v>1147</v>
          </cell>
          <cell r="AP600">
            <v>899.56799999999998</v>
          </cell>
          <cell r="AQ600">
            <v>985.35</v>
          </cell>
          <cell r="AR600">
            <v>1</v>
          </cell>
          <cell r="AS600">
            <v>0</v>
          </cell>
          <cell r="AT600" t="str">
            <v>CHEP</v>
          </cell>
          <cell r="AU600" t="str">
            <v>5449000736079</v>
          </cell>
          <cell r="AV600" t="str">
            <v/>
          </cell>
          <cell r="AW600" t="str">
            <v/>
          </cell>
          <cell r="AX600" t="str">
            <v/>
          </cell>
          <cell r="AY600" t="str">
            <v/>
          </cell>
          <cell r="AZ600" t="str">
            <v/>
          </cell>
          <cell r="BA600" t="str">
            <v/>
          </cell>
          <cell r="BB600" t="str">
            <v/>
          </cell>
          <cell r="BC600" t="str">
            <v>Refresco Bodegraven (RBOD)</v>
          </cell>
          <cell r="BD600" t="str">
            <v/>
          </cell>
          <cell r="BE600" t="str">
            <v>BeLux</v>
          </cell>
          <cell r="BF600" t="str">
            <v/>
          </cell>
          <cell r="BG600" t="str">
            <v>PSS-20972</v>
          </cell>
          <cell r="BH600" t="str">
            <v>22029919</v>
          </cell>
          <cell r="BI600" t="str">
            <v>BE</v>
          </cell>
          <cell r="BJ600" t="str">
            <v/>
          </cell>
          <cell r="BK600" t="str">
            <v>ZB</v>
          </cell>
          <cell r="BL600" t="str">
            <v>56</v>
          </cell>
          <cell r="BM600">
            <v>8.0999999999999996E-3</v>
          </cell>
        </row>
        <row r="601">
          <cell r="A601">
            <v>645434</v>
          </cell>
          <cell r="B601" t="str">
            <v>7172</v>
          </cell>
          <cell r="C601" t="str">
            <v>MINUTE MAID APPEL NECTAR BRICK 0.20L 5X6</v>
          </cell>
          <cell r="D601" t="str">
            <v>MINUTE MAID POMME NECTAR BRICK 0.20L 5X6</v>
          </cell>
          <cell r="E601" t="str">
            <v>Minute Maid</v>
          </cell>
          <cell r="F601" t="str">
            <v>Apple Nectar</v>
          </cell>
          <cell r="G601" t="str">
            <v>BRICKPACK</v>
          </cell>
          <cell r="H601" t="str">
            <v xml:space="preserve"> %</v>
          </cell>
          <cell r="I601" t="str">
            <v>5 x 6 x 0.2L</v>
          </cell>
          <cell r="J601" t="str">
            <v/>
          </cell>
          <cell r="K601">
            <v>30</v>
          </cell>
          <cell r="L601" t="str">
            <v>6% - 3%</v>
          </cell>
          <cell r="M601" t="str">
            <v>9</v>
          </cell>
          <cell r="N601" t="str">
            <v>M</v>
          </cell>
          <cell r="O601" t="str">
            <v>15</v>
          </cell>
          <cell r="P601">
            <v>0.2</v>
          </cell>
          <cell r="Q601" t="str">
            <v>54032477</v>
          </cell>
          <cell r="R601" t="str">
            <v>4.75 x 3.75 x 12</v>
          </cell>
          <cell r="S601">
            <v>0.20799999999999999</v>
          </cell>
          <cell r="T601">
            <v>0.217</v>
          </cell>
          <cell r="U601">
            <v>0</v>
          </cell>
          <cell r="V601" t="str">
            <v>6 x 0.2L</v>
          </cell>
          <cell r="W601" t="str">
            <v>SHRINK</v>
          </cell>
          <cell r="X601" t="str">
            <v>5449000339980</v>
          </cell>
          <cell r="Y601" t="str">
            <v>14.2 x 7.6 x 12</v>
          </cell>
          <cell r="Z601">
            <v>1.2509999999999999</v>
          </cell>
          <cell r="AA601">
            <v>1.3129999999999999</v>
          </cell>
          <cell r="AB601">
            <v>0</v>
          </cell>
          <cell r="AC601" t="str">
            <v>5 x 6 x 0.2L</v>
          </cell>
          <cell r="AD601" t="str">
            <v>TRAY WITHOUT SHRINK</v>
          </cell>
          <cell r="AE601" t="str">
            <v>5449000340184</v>
          </cell>
          <cell r="AF601" t="str">
            <v>39.6 x 15.2 x 12.3</v>
          </cell>
          <cell r="AG601">
            <v>6.2539999999999996</v>
          </cell>
          <cell r="AH601">
            <v>6.6390000000000002</v>
          </cell>
          <cell r="AI601">
            <v>0</v>
          </cell>
          <cell r="AJ601">
            <v>18</v>
          </cell>
          <cell r="AK601">
            <v>8</v>
          </cell>
          <cell r="AL601">
            <v>144</v>
          </cell>
          <cell r="AM601">
            <v>1200</v>
          </cell>
          <cell r="AN601">
            <v>1000</v>
          </cell>
          <cell r="AO601">
            <v>1147</v>
          </cell>
          <cell r="AP601">
            <v>900.57600000000002</v>
          </cell>
          <cell r="AQ601">
            <v>986.39499999999998</v>
          </cell>
          <cell r="AR601">
            <v>1</v>
          </cell>
          <cell r="AS601">
            <v>0</v>
          </cell>
          <cell r="AT601" t="str">
            <v>CHEP</v>
          </cell>
          <cell r="AU601" t="str">
            <v>5449000735980</v>
          </cell>
          <cell r="AV601" t="str">
            <v/>
          </cell>
          <cell r="AW601" t="str">
            <v/>
          </cell>
          <cell r="AX601" t="str">
            <v/>
          </cell>
          <cell r="AY601" t="str">
            <v/>
          </cell>
          <cell r="AZ601" t="str">
            <v/>
          </cell>
          <cell r="BA601" t="str">
            <v/>
          </cell>
          <cell r="BB601" t="str">
            <v/>
          </cell>
          <cell r="BC601" t="str">
            <v>Refresco Bodegraven (RBOD)</v>
          </cell>
          <cell r="BD601" t="str">
            <v/>
          </cell>
          <cell r="BE601" t="str">
            <v>BeLux</v>
          </cell>
          <cell r="BF601" t="str">
            <v/>
          </cell>
          <cell r="BG601" t="str">
            <v>PSS-20972</v>
          </cell>
          <cell r="BH601" t="str">
            <v>22029919</v>
          </cell>
          <cell r="BI601" t="str">
            <v>BE</v>
          </cell>
          <cell r="BJ601" t="str">
            <v/>
          </cell>
          <cell r="BK601" t="str">
            <v>ZB</v>
          </cell>
          <cell r="BL601" t="str">
            <v>56</v>
          </cell>
          <cell r="BM601">
            <v>8.0999999999999996E-3</v>
          </cell>
        </row>
        <row r="602">
          <cell r="A602">
            <v>645440</v>
          </cell>
          <cell r="B602" t="str">
            <v>6395</v>
          </cell>
          <cell r="C602" t="str">
            <v>POWERADE FIFA ATTACK PET 0.50L 4X6</v>
          </cell>
          <cell r="D602" t="str">
            <v>POWERADE FIFA ATTACK PET 0.50L 4X6</v>
          </cell>
          <cell r="E602" t="str">
            <v>Powerade</v>
          </cell>
          <cell r="F602" t="str">
            <v>FIFA Attack</v>
          </cell>
          <cell r="G602" t="str">
            <v>PET</v>
          </cell>
          <cell r="H602" t="str">
            <v xml:space="preserve"> %</v>
          </cell>
          <cell r="I602" t="str">
            <v>4 x 6 x 0.5L</v>
          </cell>
          <cell r="J602" t="str">
            <v/>
          </cell>
          <cell r="K602">
            <v>24</v>
          </cell>
          <cell r="L602" t="str">
            <v>6% - 3%</v>
          </cell>
          <cell r="M602" t="str">
            <v>9</v>
          </cell>
          <cell r="N602" t="str">
            <v>M</v>
          </cell>
          <cell r="O602" t="str">
            <v>10</v>
          </cell>
          <cell r="P602">
            <v>0.5</v>
          </cell>
          <cell r="Q602" t="str">
            <v>5449000345738</v>
          </cell>
          <cell r="R602" t="str">
            <v>6.58 x 6.58 x 23</v>
          </cell>
          <cell r="S602">
            <v>0.50700000000000001</v>
          </cell>
          <cell r="T602">
            <v>0.53300000000000003</v>
          </cell>
          <cell r="U602">
            <v>0</v>
          </cell>
          <cell r="V602" t="str">
            <v>6 x 0.5L</v>
          </cell>
          <cell r="W602" t="str">
            <v>SHRINK</v>
          </cell>
          <cell r="X602" t="str">
            <v>5449000346803</v>
          </cell>
          <cell r="Y602" t="str">
            <v>19.8 x 13.2 x 23.2</v>
          </cell>
          <cell r="Z602">
            <v>3.0430000000000001</v>
          </cell>
          <cell r="AA602">
            <v>3.2080000000000002</v>
          </cell>
          <cell r="AB602">
            <v>0</v>
          </cell>
          <cell r="AC602" t="str">
            <v>4 x 6 x 0.5L</v>
          </cell>
          <cell r="AD602" t="str">
            <v>SHRINKWRAP OVER SHRINKWRAP</v>
          </cell>
          <cell r="AE602" t="str">
            <v>5449000346810</v>
          </cell>
          <cell r="AF602" t="str">
            <v>39.5 x 26.3 x 23.2</v>
          </cell>
          <cell r="AG602">
            <v>12.17</v>
          </cell>
          <cell r="AH602">
            <v>12.85</v>
          </cell>
          <cell r="AI602">
            <v>0</v>
          </cell>
          <cell r="AJ602">
            <v>12</v>
          </cell>
          <cell r="AK602">
            <v>6</v>
          </cell>
          <cell r="AL602">
            <v>72</v>
          </cell>
          <cell r="AM602">
            <v>1200</v>
          </cell>
          <cell r="AN602">
            <v>1053</v>
          </cell>
          <cell r="AO602">
            <v>1556</v>
          </cell>
          <cell r="AP602">
            <v>876.24</v>
          </cell>
          <cell r="AQ602">
            <v>957.76300000000003</v>
          </cell>
          <cell r="AR602">
            <v>1</v>
          </cell>
          <cell r="AS602">
            <v>0</v>
          </cell>
          <cell r="AT602" t="str">
            <v>CHEP</v>
          </cell>
          <cell r="AU602" t="str">
            <v>5449000736543</v>
          </cell>
          <cell r="AV602" t="str">
            <v/>
          </cell>
          <cell r="AW602" t="str">
            <v/>
          </cell>
          <cell r="AX602" t="str">
            <v/>
          </cell>
          <cell r="AY602" t="str">
            <v>DON</v>
          </cell>
          <cell r="AZ602" t="str">
            <v/>
          </cell>
          <cell r="BA602" t="str">
            <v/>
          </cell>
          <cell r="BB602" t="str">
            <v/>
          </cell>
          <cell r="BC602" t="str">
            <v/>
          </cell>
          <cell r="BD602" t="str">
            <v/>
          </cell>
          <cell r="BE602" t="str">
            <v>BeLux</v>
          </cell>
          <cell r="BF602" t="str">
            <v/>
          </cell>
          <cell r="BG602" t="str">
            <v>PSS-15519</v>
          </cell>
          <cell r="BH602" t="str">
            <v>22021000</v>
          </cell>
          <cell r="BI602" t="str">
            <v>NL</v>
          </cell>
          <cell r="BJ602" t="str">
            <v/>
          </cell>
          <cell r="BK602" t="str">
            <v>ZD</v>
          </cell>
          <cell r="BL602" t="str">
            <v>56</v>
          </cell>
          <cell r="BM602">
            <v>2.2100000000000002E-2</v>
          </cell>
        </row>
        <row r="603">
          <cell r="A603">
            <v>645453</v>
          </cell>
          <cell r="B603" t="str">
            <v>6397</v>
          </cell>
          <cell r="C603" t="str">
            <v>AQUARIUS DAILY ZERO LEMON (40)/ AQUARIUS DAILY RED PEACH (41) BLIK 0.33L 81X6 SLEEK PPD</v>
          </cell>
          <cell r="D603" t="str">
            <v>AQUARIUS DAILY ZERO LEMON (40)/ AQUARIUS DAILY RED PEACH (41) BOITE 0.33L 81X6 SLEEK PPD</v>
          </cell>
          <cell r="E603" t="str">
            <v>Aquarius</v>
          </cell>
          <cell r="F603" t="str">
            <v>Mix</v>
          </cell>
          <cell r="G603" t="str">
            <v>SLEEKCAN</v>
          </cell>
          <cell r="H603" t="str">
            <v xml:space="preserve"> %</v>
          </cell>
          <cell r="I603" t="str">
            <v>81 x 6 x 0.33L</v>
          </cell>
          <cell r="J603" t="str">
            <v/>
          </cell>
          <cell r="K603">
            <v>486</v>
          </cell>
          <cell r="L603" t="str">
            <v>6% - 3%</v>
          </cell>
          <cell r="M603" t="str">
            <v>6</v>
          </cell>
          <cell r="N603" t="str">
            <v>M</v>
          </cell>
          <cell r="O603" t="str">
            <v>0</v>
          </cell>
          <cell r="P603">
            <v>0.33</v>
          </cell>
          <cell r="Q603" t="str">
            <v>n/a</v>
          </cell>
          <cell r="R603" t="str">
            <v>5.8 x 5.8 x 14.55</v>
          </cell>
          <cell r="S603">
            <v>0.33400000000000002</v>
          </cell>
          <cell r="T603">
            <v>0.34599999999999997</v>
          </cell>
          <cell r="U603">
            <v>0</v>
          </cell>
          <cell r="V603" t="str">
            <v>6 x 0.33L</v>
          </cell>
          <cell r="W603" t="str">
            <v>SHRINK</v>
          </cell>
          <cell r="X603" t="str">
            <v>n/a</v>
          </cell>
          <cell r="Y603" t="str">
            <v>17.55 x 11.7 x 14.55</v>
          </cell>
          <cell r="Z603">
            <v>2.0059999999999998</v>
          </cell>
          <cell r="AA603">
            <v>2.085</v>
          </cell>
          <cell r="AB603">
            <v>0</v>
          </cell>
          <cell r="AC603" t="str">
            <v>81 x 6 x 0.33L</v>
          </cell>
          <cell r="AD603" t="str">
            <v>QUARTER PALLET</v>
          </cell>
          <cell r="AE603" t="str">
            <v>3383260020078</v>
          </cell>
          <cell r="AF603" t="str">
            <v>60 x 40 x 158.5</v>
          </cell>
          <cell r="AG603">
            <v>162.46</v>
          </cell>
          <cell r="AH603">
            <v>171.1</v>
          </cell>
          <cell r="AI603">
            <v>0</v>
          </cell>
          <cell r="AJ603">
            <v>4</v>
          </cell>
          <cell r="AK603">
            <v>1</v>
          </cell>
          <cell r="AL603">
            <v>4</v>
          </cell>
          <cell r="AM603">
            <v>1200</v>
          </cell>
          <cell r="AN603">
            <v>800</v>
          </cell>
          <cell r="AO603">
            <v>1729</v>
          </cell>
          <cell r="AP603">
            <v>649.84</v>
          </cell>
          <cell r="AQ603">
            <v>709.62300000000005</v>
          </cell>
          <cell r="AR603">
            <v>1</v>
          </cell>
          <cell r="AS603">
            <v>0</v>
          </cell>
          <cell r="AT603" t="str">
            <v>1xECHEP + 4x1/4 CHEP</v>
          </cell>
          <cell r="AU603" t="str">
            <v>3383260020085</v>
          </cell>
          <cell r="AV603" t="str">
            <v/>
          </cell>
          <cell r="AW603" t="str">
            <v/>
          </cell>
          <cell r="AX603" t="str">
            <v/>
          </cell>
          <cell r="AY603" t="str">
            <v/>
          </cell>
          <cell r="AZ603" t="str">
            <v/>
          </cell>
          <cell r="BA603" t="str">
            <v/>
          </cell>
          <cell r="BB603" t="str">
            <v/>
          </cell>
          <cell r="BC603" t="str">
            <v>GANDAE VZW (GANS)</v>
          </cell>
          <cell r="BD603" t="str">
            <v/>
          </cell>
          <cell r="BE603" t="str">
            <v>BeLux</v>
          </cell>
          <cell r="BF603" t="str">
            <v/>
          </cell>
          <cell r="BG603" t="str">
            <v>PSS-21882</v>
          </cell>
          <cell r="BH603" t="str">
            <v>22021000</v>
          </cell>
          <cell r="BI603" t="str">
            <v>BE</v>
          </cell>
          <cell r="BJ603" t="str">
            <v/>
          </cell>
          <cell r="BK603" t="str">
            <v>ZD</v>
          </cell>
          <cell r="BL603" t="str">
            <v>56</v>
          </cell>
          <cell r="BM603" t="str">
            <v/>
          </cell>
        </row>
        <row r="604">
          <cell r="A604">
            <v>645458</v>
          </cell>
          <cell r="B604" t="str">
            <v>6396</v>
          </cell>
          <cell r="C604" t="str">
            <v>POWERADE FIFA DEFEND PET 0.50L 4X6</v>
          </cell>
          <cell r="D604" t="str">
            <v>POWERADE FIFA DEFEND PET 0.50L 4X6</v>
          </cell>
          <cell r="E604" t="str">
            <v>Powerade</v>
          </cell>
          <cell r="F604" t="str">
            <v>FIFA Defend</v>
          </cell>
          <cell r="G604" t="str">
            <v>PET</v>
          </cell>
          <cell r="H604" t="str">
            <v xml:space="preserve"> %</v>
          </cell>
          <cell r="I604" t="str">
            <v>4 x 6 x 0.5L</v>
          </cell>
          <cell r="J604" t="str">
            <v/>
          </cell>
          <cell r="K604">
            <v>24</v>
          </cell>
          <cell r="L604" t="str">
            <v>6% - 3%</v>
          </cell>
          <cell r="M604" t="str">
            <v>9</v>
          </cell>
          <cell r="N604" t="str">
            <v>M</v>
          </cell>
          <cell r="O604" t="str">
            <v>10</v>
          </cell>
          <cell r="P604">
            <v>0.5</v>
          </cell>
          <cell r="Q604" t="str">
            <v>5449000345752</v>
          </cell>
          <cell r="R604" t="str">
            <v>6.58 x 6.58 x 23</v>
          </cell>
          <cell r="S604">
            <v>0.50700000000000001</v>
          </cell>
          <cell r="T604">
            <v>0.53300000000000003</v>
          </cell>
          <cell r="U604">
            <v>0</v>
          </cell>
          <cell r="V604" t="str">
            <v>6 x 0.5L</v>
          </cell>
          <cell r="W604" t="str">
            <v>SHRINK</v>
          </cell>
          <cell r="X604" t="str">
            <v>5449000346827</v>
          </cell>
          <cell r="Y604" t="str">
            <v>19.8 x 13.2 x 23.2</v>
          </cell>
          <cell r="Z604">
            <v>3.0430000000000001</v>
          </cell>
          <cell r="AA604">
            <v>3.2080000000000002</v>
          </cell>
          <cell r="AB604">
            <v>0</v>
          </cell>
          <cell r="AC604" t="str">
            <v>4 x 6 x 0.5L</v>
          </cell>
          <cell r="AD604" t="str">
            <v>SHRINKWRAP OVER SHRINKWRAP</v>
          </cell>
          <cell r="AE604" t="str">
            <v>5449000346834</v>
          </cell>
          <cell r="AF604" t="str">
            <v>39.5 x 26.3 x 23.2</v>
          </cell>
          <cell r="AG604">
            <v>12.17</v>
          </cell>
          <cell r="AH604">
            <v>12.85</v>
          </cell>
          <cell r="AI604">
            <v>0</v>
          </cell>
          <cell r="AJ604">
            <v>12</v>
          </cell>
          <cell r="AK604">
            <v>6</v>
          </cell>
          <cell r="AL604">
            <v>72</v>
          </cell>
          <cell r="AM604">
            <v>1200</v>
          </cell>
          <cell r="AN604">
            <v>1053</v>
          </cell>
          <cell r="AO604">
            <v>1556</v>
          </cell>
          <cell r="AP604">
            <v>876.24</v>
          </cell>
          <cell r="AQ604">
            <v>957.76300000000003</v>
          </cell>
          <cell r="AR604">
            <v>1</v>
          </cell>
          <cell r="AS604">
            <v>0</v>
          </cell>
          <cell r="AT604" t="str">
            <v>CHEP</v>
          </cell>
          <cell r="AU604" t="str">
            <v>5449000736550</v>
          </cell>
          <cell r="AV604" t="str">
            <v/>
          </cell>
          <cell r="AW604" t="str">
            <v/>
          </cell>
          <cell r="AX604" t="str">
            <v/>
          </cell>
          <cell r="AY604" t="str">
            <v>DON</v>
          </cell>
          <cell r="AZ604" t="str">
            <v/>
          </cell>
          <cell r="BA604" t="str">
            <v/>
          </cell>
          <cell r="BB604" t="str">
            <v/>
          </cell>
          <cell r="BC604" t="str">
            <v/>
          </cell>
          <cell r="BD604" t="str">
            <v/>
          </cell>
          <cell r="BE604" t="str">
            <v>BeLux</v>
          </cell>
          <cell r="BF604" t="str">
            <v/>
          </cell>
          <cell r="BG604" t="str">
            <v>PSS-15519</v>
          </cell>
          <cell r="BH604" t="str">
            <v>22021000</v>
          </cell>
          <cell r="BI604" t="str">
            <v>NL</v>
          </cell>
          <cell r="BJ604" t="str">
            <v/>
          </cell>
          <cell r="BK604" t="str">
            <v>ZD</v>
          </cell>
          <cell r="BL604" t="str">
            <v>56</v>
          </cell>
          <cell r="BM604">
            <v>2.2100000000000002E-2</v>
          </cell>
        </row>
        <row r="605">
          <cell r="A605">
            <v>645471</v>
          </cell>
          <cell r="B605" t="str">
            <v>2221</v>
          </cell>
          <cell r="C605" t="str">
            <v>MONSTER ENERGY LANDO NORRIS ZERO SUGAR BLIK 0.50L 6X4</v>
          </cell>
          <cell r="D605" t="str">
            <v>MONSTER ENERGY LANDO NORRIS ZERO SUGAR BOITE 0.50L 6X4</v>
          </cell>
          <cell r="E605" t="str">
            <v>Monster</v>
          </cell>
          <cell r="F605" t="str">
            <v>Energy Lando Norris Zero Sugar</v>
          </cell>
          <cell r="G605" t="str">
            <v xml:space="preserve">CAN </v>
          </cell>
          <cell r="H605" t="str">
            <v xml:space="preserve"> %</v>
          </cell>
          <cell r="I605" t="str">
            <v>6 x 4 x 0.5L</v>
          </cell>
          <cell r="J605" t="str">
            <v/>
          </cell>
          <cell r="K605">
            <v>24</v>
          </cell>
          <cell r="L605" t="str">
            <v>6% - 3%</v>
          </cell>
          <cell r="M605" t="str">
            <v>24</v>
          </cell>
          <cell r="N605" t="str">
            <v>M</v>
          </cell>
          <cell r="O605" t="str">
            <v>0</v>
          </cell>
          <cell r="P605">
            <v>0.5</v>
          </cell>
          <cell r="Q605" t="str">
            <v>5056784907351</v>
          </cell>
          <cell r="R605" t="str">
            <v>6.65 x 6.65 x 16.8</v>
          </cell>
          <cell r="S605">
            <v>0.503</v>
          </cell>
          <cell r="T605">
            <v>0.51900000000000002</v>
          </cell>
          <cell r="U605">
            <v>0</v>
          </cell>
          <cell r="V605" t="str">
            <v>4 x 0.5L</v>
          </cell>
          <cell r="W605" t="str">
            <v>SHRINK</v>
          </cell>
          <cell r="X605" t="str">
            <v>5056784915950</v>
          </cell>
          <cell r="Y605" t="str">
            <v>13.3 x 13.3 x 16.83</v>
          </cell>
          <cell r="Z605">
            <v>2.0099999999999998</v>
          </cell>
          <cell r="AA605">
            <v>2.081</v>
          </cell>
          <cell r="AB605">
            <v>0</v>
          </cell>
          <cell r="AC605" t="str">
            <v>6 x 4 x 0.5L</v>
          </cell>
          <cell r="AD605" t="str">
            <v>TRAY WITH SHRINK</v>
          </cell>
          <cell r="AE605" t="str">
            <v>5056784915967</v>
          </cell>
          <cell r="AF605" t="str">
            <v>40.5 x 27.2 x 17.03</v>
          </cell>
          <cell r="AG605">
            <v>12.061</v>
          </cell>
          <cell r="AH605">
            <v>12.595000000000001</v>
          </cell>
          <cell r="AI605">
            <v>0</v>
          </cell>
          <cell r="AJ605">
            <v>10</v>
          </cell>
          <cell r="AK605">
            <v>8</v>
          </cell>
          <cell r="AL605">
            <v>80</v>
          </cell>
          <cell r="AM605">
            <v>1217</v>
          </cell>
          <cell r="AN605">
            <v>1000</v>
          </cell>
          <cell r="AO605">
            <v>1529</v>
          </cell>
          <cell r="AP605">
            <v>964.88</v>
          </cell>
          <cell r="AQ605">
            <v>1038.2619999999999</v>
          </cell>
          <cell r="AR605">
            <v>2</v>
          </cell>
          <cell r="AS605">
            <v>0</v>
          </cell>
          <cell r="AT605" t="str">
            <v>CHEP</v>
          </cell>
          <cell r="AU605" t="str">
            <v>5056784915974</v>
          </cell>
          <cell r="AV605" t="str">
            <v/>
          </cell>
          <cell r="AW605" t="str">
            <v/>
          </cell>
          <cell r="AX605" t="str">
            <v/>
          </cell>
          <cell r="AY605" t="str">
            <v/>
          </cell>
          <cell r="AZ605" t="str">
            <v/>
          </cell>
          <cell r="BA605" t="str">
            <v/>
          </cell>
          <cell r="BB605" t="str">
            <v/>
          </cell>
          <cell r="BC605" t="str">
            <v>DIS (HANS); Dis (MOND)</v>
          </cell>
          <cell r="BD605" t="str">
            <v/>
          </cell>
          <cell r="BE605" t="str">
            <v>BeLux</v>
          </cell>
          <cell r="BF605" t="str">
            <v/>
          </cell>
          <cell r="BG605" t="str">
            <v>PSS-04877</v>
          </cell>
          <cell r="BH605" t="str">
            <v>22021000</v>
          </cell>
          <cell r="BI605" t="str">
            <v>BE</v>
          </cell>
          <cell r="BJ605" t="str">
            <v/>
          </cell>
          <cell r="BK605" t="str">
            <v>ZD</v>
          </cell>
          <cell r="BL605" t="str">
            <v>56</v>
          </cell>
          <cell r="BM605">
            <v>1.6099999999999996E-2</v>
          </cell>
        </row>
        <row r="606">
          <cell r="A606">
            <v>645473</v>
          </cell>
          <cell r="B606" t="str">
            <v>2220</v>
          </cell>
          <cell r="C606" t="str">
            <v>MONSTER ULTRA BLIK 0.50L 4X6</v>
          </cell>
          <cell r="D606" t="str">
            <v>MONSTER ULTRA BOITE 0.50L 4X6</v>
          </cell>
          <cell r="E606" t="str">
            <v>Monster</v>
          </cell>
          <cell r="F606" t="str">
            <v>Ultra</v>
          </cell>
          <cell r="G606" t="str">
            <v xml:space="preserve">CAN </v>
          </cell>
          <cell r="H606" t="str">
            <v xml:space="preserve"> %</v>
          </cell>
          <cell r="I606" t="str">
            <v>4 x 6 x 0.5L</v>
          </cell>
          <cell r="J606" t="str">
            <v/>
          </cell>
          <cell r="K606">
            <v>24</v>
          </cell>
          <cell r="L606" t="str">
            <v>6% - 3%</v>
          </cell>
          <cell r="M606" t="str">
            <v>24</v>
          </cell>
          <cell r="N606" t="str">
            <v>M</v>
          </cell>
          <cell r="O606" t="str">
            <v>0</v>
          </cell>
          <cell r="P606">
            <v>0.5</v>
          </cell>
          <cell r="Q606" t="str">
            <v>5060337500708</v>
          </cell>
          <cell r="R606" t="str">
            <v>6.65 x 6.65 x 16.8</v>
          </cell>
          <cell r="S606">
            <v>0.503</v>
          </cell>
          <cell r="T606">
            <v>0.51900000000000002</v>
          </cell>
          <cell r="U606">
            <v>0</v>
          </cell>
          <cell r="V606" t="str">
            <v>6 x 0.5L</v>
          </cell>
          <cell r="W606" t="str">
            <v>CARDBOARD</v>
          </cell>
          <cell r="X606" t="str">
            <v>5056784920787</v>
          </cell>
          <cell r="Y606" t="str">
            <v>19.95 x 13.3 x 16.8</v>
          </cell>
          <cell r="Z606">
            <v>3.0150000000000001</v>
          </cell>
          <cell r="AA606">
            <v>3.121</v>
          </cell>
          <cell r="AB606">
            <v>0</v>
          </cell>
          <cell r="AC606" t="str">
            <v>4 x 6 x 0.5L</v>
          </cell>
          <cell r="AD606" t="str">
            <v>TRAY WITHOUT SHRINK</v>
          </cell>
          <cell r="AE606" t="str">
            <v>5056784920770</v>
          </cell>
          <cell r="AF606" t="str">
            <v>40.5 x 27.1 x 17.1</v>
          </cell>
          <cell r="AG606">
            <v>12.06</v>
          </cell>
          <cell r="AH606">
            <v>12.571</v>
          </cell>
          <cell r="AI606">
            <v>0</v>
          </cell>
          <cell r="AJ606">
            <v>10</v>
          </cell>
          <cell r="AK606">
            <v>8</v>
          </cell>
          <cell r="AL606">
            <v>80</v>
          </cell>
          <cell r="AM606">
            <v>1217</v>
          </cell>
          <cell r="AN606">
            <v>1000</v>
          </cell>
          <cell r="AO606">
            <v>1529</v>
          </cell>
          <cell r="AP606">
            <v>964.8</v>
          </cell>
          <cell r="AQ606">
            <v>1036.3800000000001</v>
          </cell>
          <cell r="AR606">
            <v>3</v>
          </cell>
          <cell r="AS606">
            <v>0</v>
          </cell>
          <cell r="AT606" t="str">
            <v>CHEP</v>
          </cell>
          <cell r="AU606" t="str">
            <v>5056784920794</v>
          </cell>
          <cell r="AV606" t="str">
            <v/>
          </cell>
          <cell r="AW606" t="str">
            <v/>
          </cell>
          <cell r="AX606" t="str">
            <v/>
          </cell>
          <cell r="AY606" t="str">
            <v/>
          </cell>
          <cell r="AZ606" t="str">
            <v/>
          </cell>
          <cell r="BA606" t="str">
            <v/>
          </cell>
          <cell r="BB606" t="str">
            <v/>
          </cell>
          <cell r="BC606" t="str">
            <v>DIS (HANS); Dis (MOND)</v>
          </cell>
          <cell r="BD606" t="str">
            <v/>
          </cell>
          <cell r="BE606" t="str">
            <v>BeLux</v>
          </cell>
          <cell r="BF606" t="str">
            <v/>
          </cell>
          <cell r="BG606" t="str">
            <v>PSS-21201</v>
          </cell>
          <cell r="BH606" t="str">
            <v>22021000</v>
          </cell>
          <cell r="BI606" t="str">
            <v>BE</v>
          </cell>
          <cell r="BJ606" t="str">
            <v/>
          </cell>
          <cell r="BK606" t="str">
            <v>ZD</v>
          </cell>
          <cell r="BL606" t="str">
            <v>56</v>
          </cell>
          <cell r="BM606">
            <v>1.6099999999999996E-2</v>
          </cell>
        </row>
        <row r="607">
          <cell r="A607">
            <v>645477</v>
          </cell>
          <cell r="B607" t="str">
            <v>2733</v>
          </cell>
          <cell r="C607" t="str">
            <v>SPRITE ZERO SUGAR CHILL LEMON MINT BLIK 0.33L 4X6 SLEEK</v>
          </cell>
          <cell r="D607" t="str">
            <v>SPRITE ZERO SUGAR CHILL LEMON MINT BOITE 0.33L 4X6 SLEEK</v>
          </cell>
          <cell r="E607" t="str">
            <v>SPRITE ZERO SUGAR</v>
          </cell>
          <cell r="F607" t="str">
            <v>CHILL LEMON MINT</v>
          </cell>
          <cell r="G607" t="str">
            <v>SLEEKCAN</v>
          </cell>
          <cell r="H607" t="str">
            <v xml:space="preserve"> %</v>
          </cell>
          <cell r="I607" t="str">
            <v>4 x 6 x 0.33L</v>
          </cell>
          <cell r="J607" t="str">
            <v/>
          </cell>
          <cell r="K607">
            <v>24</v>
          </cell>
          <cell r="L607" t="str">
            <v>6% - 3%</v>
          </cell>
          <cell r="M607" t="str">
            <v>6</v>
          </cell>
          <cell r="N607" t="str">
            <v>M</v>
          </cell>
          <cell r="O607" t="str">
            <v>0</v>
          </cell>
          <cell r="P607">
            <v>0.33</v>
          </cell>
          <cell r="Q607" t="str">
            <v>5449000348654</v>
          </cell>
          <cell r="R607" t="str">
            <v>5.8 x 5.8 x 14.55</v>
          </cell>
          <cell r="S607">
            <v>0.33</v>
          </cell>
          <cell r="T607">
            <v>0.34200000000000003</v>
          </cell>
          <cell r="U607">
            <v>0</v>
          </cell>
          <cell r="V607" t="str">
            <v>6 x 0.33L</v>
          </cell>
          <cell r="W607" t="str">
            <v>SHRINK</v>
          </cell>
          <cell r="X607" t="str">
            <v>5449000349606</v>
          </cell>
          <cell r="Y607" t="str">
            <v>17.55 x 11.7 x 14.55</v>
          </cell>
          <cell r="Z607">
            <v>1.9770000000000001</v>
          </cell>
          <cell r="AA607">
            <v>2.056</v>
          </cell>
          <cell r="AB607">
            <v>0</v>
          </cell>
          <cell r="AC607" t="str">
            <v>4 x 6 x 0.33L</v>
          </cell>
          <cell r="AD607" t="str">
            <v>TRAY WITHOUT SHRINK</v>
          </cell>
          <cell r="AE607" t="str">
            <v>5449000349613</v>
          </cell>
          <cell r="AF607" t="str">
            <v>35.8 x 23.7 x 14.75</v>
          </cell>
          <cell r="AG607">
            <v>7.9080000000000004</v>
          </cell>
          <cell r="AH607">
            <v>8.2870000000000008</v>
          </cell>
          <cell r="AI607">
            <v>0</v>
          </cell>
          <cell r="AJ607">
            <v>13</v>
          </cell>
          <cell r="AK607">
            <v>10</v>
          </cell>
          <cell r="AL607">
            <v>130</v>
          </cell>
          <cell r="AM607">
            <v>1200</v>
          </cell>
          <cell r="AN607">
            <v>1000</v>
          </cell>
          <cell r="AO607">
            <v>1638</v>
          </cell>
          <cell r="AP607">
            <v>1028.04</v>
          </cell>
          <cell r="AQ607">
            <v>1107.6959999999999</v>
          </cell>
          <cell r="AR607">
            <v>3</v>
          </cell>
          <cell r="AS607">
            <v>0</v>
          </cell>
          <cell r="AT607" t="str">
            <v>CHEP</v>
          </cell>
          <cell r="AU607" t="str">
            <v>5449000737625</v>
          </cell>
          <cell r="AV607" t="str">
            <v/>
          </cell>
          <cell r="AW607" t="str">
            <v>GHE</v>
          </cell>
          <cell r="AX607" t="str">
            <v/>
          </cell>
          <cell r="AY607" t="str">
            <v/>
          </cell>
          <cell r="AZ607" t="str">
            <v/>
          </cell>
          <cell r="BA607" t="str">
            <v/>
          </cell>
          <cell r="BB607" t="str">
            <v/>
          </cell>
          <cell r="BC607" t="str">
            <v/>
          </cell>
          <cell r="BD607" t="str">
            <v/>
          </cell>
          <cell r="BE607" t="str">
            <v>BeLux</v>
          </cell>
          <cell r="BF607" t="str">
            <v/>
          </cell>
          <cell r="BG607" t="str">
            <v>PSS-18119</v>
          </cell>
          <cell r="BH607" t="str">
            <v>22021000</v>
          </cell>
          <cell r="BI607" t="str">
            <v>BE</v>
          </cell>
          <cell r="BJ607" t="str">
            <v/>
          </cell>
          <cell r="BK607" t="str">
            <v>ZD</v>
          </cell>
          <cell r="BL607" t="str">
            <v>56</v>
          </cell>
          <cell r="BM607">
            <v>1.18E-2</v>
          </cell>
        </row>
        <row r="608">
          <cell r="A608">
            <v>645478</v>
          </cell>
          <cell r="B608" t="str">
            <v>2753</v>
          </cell>
          <cell r="C608" t="str">
            <v>FANTA APPLE CHERRY BLIK 0.33L 4X6 SLEEK</v>
          </cell>
          <cell r="D608" t="str">
            <v>FANTA APPLE CHERRY BOITE 0.33L 4X6 SLEEK</v>
          </cell>
          <cell r="E608" t="str">
            <v>Fanta</v>
          </cell>
          <cell r="F608" t="str">
            <v>Apple Cherry</v>
          </cell>
          <cell r="G608" t="str">
            <v>SLEEKCAN</v>
          </cell>
          <cell r="H608" t="str">
            <v xml:space="preserve"> %</v>
          </cell>
          <cell r="I608" t="str">
            <v>4 x 6 x 0.33L</v>
          </cell>
          <cell r="J608" t="str">
            <v/>
          </cell>
          <cell r="K608">
            <v>24</v>
          </cell>
          <cell r="L608" t="str">
            <v>6% - 3%</v>
          </cell>
          <cell r="M608" t="str">
            <v>12</v>
          </cell>
          <cell r="N608" t="str">
            <v>M</v>
          </cell>
          <cell r="O608" t="str">
            <v>0</v>
          </cell>
          <cell r="P608">
            <v>0.33</v>
          </cell>
          <cell r="Q608" t="str">
            <v>5449000227461</v>
          </cell>
          <cell r="R608" t="str">
            <v>5.8 x 5.8 x 14.55</v>
          </cell>
          <cell r="S608">
            <v>0.33400000000000002</v>
          </cell>
          <cell r="T608">
            <v>0.34599999999999997</v>
          </cell>
          <cell r="U608">
            <v>0</v>
          </cell>
          <cell r="V608" t="str">
            <v>6 x 0.33L</v>
          </cell>
          <cell r="W608" t="str">
            <v>SHRINK</v>
          </cell>
          <cell r="X608" t="str">
            <v>5449000349620</v>
          </cell>
          <cell r="Y608" t="str">
            <v>17.55 x 11.7 x 14.55</v>
          </cell>
          <cell r="Z608">
            <v>2.0070000000000001</v>
          </cell>
          <cell r="AA608">
            <v>2.0859999999999999</v>
          </cell>
          <cell r="AB608">
            <v>0</v>
          </cell>
          <cell r="AC608" t="str">
            <v>4 x 6 x 0.33L</v>
          </cell>
          <cell r="AD608" t="str">
            <v>TRAY WITHOUT SHRINK</v>
          </cell>
          <cell r="AE608" t="str">
            <v>5449000349637</v>
          </cell>
          <cell r="AF608" t="str">
            <v>35.8 x 23.7 x 14.75</v>
          </cell>
          <cell r="AG608">
            <v>8.0269999999999992</v>
          </cell>
          <cell r="AH608">
            <v>8.407</v>
          </cell>
          <cell r="AI608">
            <v>0</v>
          </cell>
          <cell r="AJ608">
            <v>13</v>
          </cell>
          <cell r="AK608">
            <v>10</v>
          </cell>
          <cell r="AL608">
            <v>130</v>
          </cell>
          <cell r="AM608">
            <v>1200</v>
          </cell>
          <cell r="AN608">
            <v>1000</v>
          </cell>
          <cell r="AO608">
            <v>1638</v>
          </cell>
          <cell r="AP608">
            <v>1043.51</v>
          </cell>
          <cell r="AQ608">
            <v>1123.223</v>
          </cell>
          <cell r="AR608">
            <v>3</v>
          </cell>
          <cell r="AS608">
            <v>0</v>
          </cell>
          <cell r="AT608" t="str">
            <v>CHEP</v>
          </cell>
          <cell r="AU608" t="str">
            <v>5449000737632</v>
          </cell>
          <cell r="AV608" t="str">
            <v/>
          </cell>
          <cell r="AW608" t="str">
            <v>GHE</v>
          </cell>
          <cell r="AX608" t="str">
            <v/>
          </cell>
          <cell r="AY608" t="str">
            <v/>
          </cell>
          <cell r="AZ608" t="str">
            <v/>
          </cell>
          <cell r="BA608" t="str">
            <v/>
          </cell>
          <cell r="BB608" t="str">
            <v/>
          </cell>
          <cell r="BC608" t="str">
            <v/>
          </cell>
          <cell r="BD608" t="str">
            <v/>
          </cell>
          <cell r="BE608" t="str">
            <v>BeLux</v>
          </cell>
          <cell r="BF608" t="str">
            <v/>
          </cell>
          <cell r="BG608" t="str">
            <v>PSS-18119</v>
          </cell>
          <cell r="BH608" t="str">
            <v>22021000</v>
          </cell>
          <cell r="BI608" t="str">
            <v>BE</v>
          </cell>
          <cell r="BJ608" t="str">
            <v/>
          </cell>
          <cell r="BK608" t="str">
            <v>ZD</v>
          </cell>
          <cell r="BL608" t="str">
            <v>56</v>
          </cell>
          <cell r="BM608">
            <v>1.18E-2</v>
          </cell>
        </row>
        <row r="609">
          <cell r="A609">
            <v>645479</v>
          </cell>
          <cell r="B609" t="str">
            <v>2752</v>
          </cell>
          <cell r="C609" t="str">
            <v>FANTA APPLE CHERRY PET 1.5L X4</v>
          </cell>
          <cell r="D609" t="str">
            <v>FANTA APPLE CHERRY PET 1.5L X4</v>
          </cell>
          <cell r="E609" t="str">
            <v>Fanta</v>
          </cell>
          <cell r="F609" t="str">
            <v>Apple Cherry</v>
          </cell>
          <cell r="G609" t="str">
            <v>PET</v>
          </cell>
          <cell r="H609" t="str">
            <v xml:space="preserve"> %</v>
          </cell>
          <cell r="I609" t="str">
            <v>4 x 1.5L</v>
          </cell>
          <cell r="J609" t="str">
            <v/>
          </cell>
          <cell r="K609">
            <v>4</v>
          </cell>
          <cell r="L609" t="str">
            <v>6% - 3%</v>
          </cell>
          <cell r="M609" t="str">
            <v>6</v>
          </cell>
          <cell r="N609" t="str">
            <v>M</v>
          </cell>
          <cell r="O609" t="str">
            <v>0</v>
          </cell>
          <cell r="P609">
            <v>1.5</v>
          </cell>
          <cell r="Q609" t="str">
            <v>5449000091178</v>
          </cell>
          <cell r="R609" t="str">
            <v>9.48 x 9.48 x 31.4</v>
          </cell>
          <cell r="S609">
            <v>1.52</v>
          </cell>
          <cell r="T609">
            <v>1.5589999999999999</v>
          </cell>
          <cell r="U609">
            <v>0</v>
          </cell>
          <cell r="V609" t="str">
            <v>4 x 1.5L</v>
          </cell>
          <cell r="W609" t="str">
            <v>SHRINK</v>
          </cell>
          <cell r="X609" t="str">
            <v>5449000349699</v>
          </cell>
          <cell r="Y609" t="str">
            <v>18.95 x 18.95 x 31.4</v>
          </cell>
          <cell r="Z609">
            <v>6.0810000000000004</v>
          </cell>
          <cell r="AA609">
            <v>6.2549999999999999</v>
          </cell>
          <cell r="AB609">
            <v>0</v>
          </cell>
          <cell r="AC609" t="str">
            <v>4 x 1.5L</v>
          </cell>
          <cell r="AD609" t="str">
            <v>SHRINKWRAPPED</v>
          </cell>
          <cell r="AE609" t="str">
            <v>5449000349699</v>
          </cell>
          <cell r="AF609" t="str">
            <v>18.95 x 18.95 x 31.4</v>
          </cell>
          <cell r="AG609">
            <v>6.0810000000000004</v>
          </cell>
          <cell r="AH609">
            <v>6.2549999999999999</v>
          </cell>
          <cell r="AI609">
            <v>0</v>
          </cell>
          <cell r="AJ609">
            <v>30</v>
          </cell>
          <cell r="AK609">
            <v>4</v>
          </cell>
          <cell r="AL609">
            <v>120</v>
          </cell>
          <cell r="AM609">
            <v>1200</v>
          </cell>
          <cell r="AN609">
            <v>1000</v>
          </cell>
          <cell r="AO609">
            <v>1426</v>
          </cell>
          <cell r="AP609">
            <v>729.72</v>
          </cell>
          <cell r="AQ609">
            <v>782.16800000000001</v>
          </cell>
          <cell r="AR609">
            <v>2</v>
          </cell>
          <cell r="AS609">
            <v>0</v>
          </cell>
          <cell r="AT609" t="str">
            <v>CHEP</v>
          </cell>
          <cell r="AU609" t="str">
            <v>5449000737663</v>
          </cell>
          <cell r="AV609" t="str">
            <v>ANT</v>
          </cell>
          <cell r="AW609" t="str">
            <v/>
          </cell>
          <cell r="AX609" t="str">
            <v/>
          </cell>
          <cell r="AY609" t="str">
            <v/>
          </cell>
          <cell r="AZ609" t="str">
            <v/>
          </cell>
          <cell r="BA609" t="str">
            <v/>
          </cell>
          <cell r="BB609" t="str">
            <v/>
          </cell>
          <cell r="BC609" t="str">
            <v/>
          </cell>
          <cell r="BD609" t="str">
            <v/>
          </cell>
          <cell r="BE609" t="str">
            <v>BeLux</v>
          </cell>
          <cell r="BF609" t="str">
            <v/>
          </cell>
          <cell r="BG609" t="str">
            <v>PSS-21094</v>
          </cell>
          <cell r="BH609" t="str">
            <v>22021000</v>
          </cell>
          <cell r="BI609" t="str">
            <v>BE</v>
          </cell>
          <cell r="BJ609" t="str">
            <v/>
          </cell>
          <cell r="BK609" t="str">
            <v>ZD</v>
          </cell>
          <cell r="BL609" t="str">
            <v>56</v>
          </cell>
          <cell r="BM609">
            <v>3.9348000000000001E-2</v>
          </cell>
        </row>
        <row r="610">
          <cell r="A610">
            <v>645480</v>
          </cell>
          <cell r="B610" t="str">
            <v>2732</v>
          </cell>
          <cell r="C610" t="str">
            <v>SPRITE ZERO SUGAR CHILL LEMON MINT PET 1.5L X4</v>
          </cell>
          <cell r="D610" t="str">
            <v>SPRITE ZERO SUGAR CHILL LEMON MINT PET 1.5L X4</v>
          </cell>
          <cell r="E610" t="str">
            <v>SPRITE ZERO SUGAR</v>
          </cell>
          <cell r="F610" t="str">
            <v>CHILL LEMON MINT</v>
          </cell>
          <cell r="G610" t="str">
            <v>PET</v>
          </cell>
          <cell r="H610" t="str">
            <v xml:space="preserve"> %</v>
          </cell>
          <cell r="I610" t="str">
            <v>4 x 1.5L</v>
          </cell>
          <cell r="J610" t="str">
            <v/>
          </cell>
          <cell r="K610">
            <v>4</v>
          </cell>
          <cell r="L610" t="str">
            <v>6% - 3%</v>
          </cell>
          <cell r="M610" t="str">
            <v>6</v>
          </cell>
          <cell r="N610" t="str">
            <v>M</v>
          </cell>
          <cell r="O610" t="str">
            <v>0</v>
          </cell>
          <cell r="P610">
            <v>1.5</v>
          </cell>
          <cell r="Q610" t="str">
            <v>5449000349729</v>
          </cell>
          <cell r="R610" t="str">
            <v>9.48 x 9.48 x 31.4</v>
          </cell>
          <cell r="S610">
            <v>1.498</v>
          </cell>
          <cell r="T610">
            <v>1.5369999999999999</v>
          </cell>
          <cell r="U610">
            <v>0</v>
          </cell>
          <cell r="V610" t="str">
            <v>4 x 1.5L</v>
          </cell>
          <cell r="W610" t="str">
            <v>SHRINK</v>
          </cell>
          <cell r="X610" t="str">
            <v>5449000349736</v>
          </cell>
          <cell r="Y610" t="str">
            <v>18.95 x 18.95 x 31.4</v>
          </cell>
          <cell r="Z610">
            <v>5.9909999999999997</v>
          </cell>
          <cell r="AA610">
            <v>6.1630000000000003</v>
          </cell>
          <cell r="AB610">
            <v>0</v>
          </cell>
          <cell r="AC610" t="str">
            <v>4 x 1.5L</v>
          </cell>
          <cell r="AD610" t="str">
            <v>SHRINKWRAPPED</v>
          </cell>
          <cell r="AE610" t="str">
            <v>5449000349736</v>
          </cell>
          <cell r="AF610" t="str">
            <v>18.95 x 18.95 x 31.4</v>
          </cell>
          <cell r="AG610">
            <v>5.9909999999999997</v>
          </cell>
          <cell r="AH610">
            <v>6.1630000000000003</v>
          </cell>
          <cell r="AI610">
            <v>0</v>
          </cell>
          <cell r="AJ610">
            <v>30</v>
          </cell>
          <cell r="AK610">
            <v>4</v>
          </cell>
          <cell r="AL610">
            <v>120</v>
          </cell>
          <cell r="AM610">
            <v>1200</v>
          </cell>
          <cell r="AN610">
            <v>1000</v>
          </cell>
          <cell r="AO610">
            <v>1426</v>
          </cell>
          <cell r="AP610">
            <v>718.92</v>
          </cell>
          <cell r="AQ610">
            <v>771.24199999999996</v>
          </cell>
          <cell r="AR610">
            <v>2.5</v>
          </cell>
          <cell r="AS610">
            <v>0</v>
          </cell>
          <cell r="AT610" t="str">
            <v>CHEP</v>
          </cell>
          <cell r="AU610" t="str">
            <v>5449000737670</v>
          </cell>
          <cell r="AV610" t="str">
            <v>ANT</v>
          </cell>
          <cell r="AW610" t="str">
            <v/>
          </cell>
          <cell r="AX610" t="str">
            <v/>
          </cell>
          <cell r="AY610" t="str">
            <v/>
          </cell>
          <cell r="AZ610" t="str">
            <v/>
          </cell>
          <cell r="BA610" t="str">
            <v/>
          </cell>
          <cell r="BB610" t="str">
            <v/>
          </cell>
          <cell r="BC610" t="str">
            <v/>
          </cell>
          <cell r="BD610" t="str">
            <v/>
          </cell>
          <cell r="BE610" t="str">
            <v>BeLux</v>
          </cell>
          <cell r="BF610" t="str">
            <v/>
          </cell>
          <cell r="BG610" t="str">
            <v>PSS-20818</v>
          </cell>
          <cell r="BH610" t="str">
            <v>22021000</v>
          </cell>
          <cell r="BI610" t="str">
            <v>BE</v>
          </cell>
          <cell r="BJ610" t="str">
            <v/>
          </cell>
          <cell r="BK610" t="str">
            <v>ZD</v>
          </cell>
          <cell r="BL610" t="str">
            <v>56</v>
          </cell>
          <cell r="BM610">
            <v>3.9520000000000007E-2</v>
          </cell>
        </row>
        <row r="611">
          <cell r="A611">
            <v>645487</v>
          </cell>
          <cell r="B611" t="str">
            <v>2219</v>
          </cell>
          <cell r="C611" t="str">
            <v>NALU ORIGINAL(24) / EXOTIC (24) / ZERO SUGAR (24) BLIK 0.25L 24X8 48X6 BLIK 0.25L PPD</v>
          </cell>
          <cell r="D611" t="str">
            <v>NALU ORIGINAL(24) / EXOTIC (24) / ZERO SUGAR (24) BLIK 0.25L 24X8 48X6 BOITE 0.25L PPD</v>
          </cell>
          <cell r="E611" t="str">
            <v>Nalu</v>
          </cell>
          <cell r="F611" t="str">
            <v>Mix</v>
          </cell>
          <cell r="G611" t="str">
            <v xml:space="preserve">SLIMCAN </v>
          </cell>
          <cell r="H611" t="str">
            <v xml:space="preserve"> %</v>
          </cell>
          <cell r="I611" t="str">
            <v>48 x 6 x 0.25L/24 x 8 x 0.25L</v>
          </cell>
          <cell r="J611" t="str">
            <v/>
          </cell>
          <cell r="K611">
            <v>480</v>
          </cell>
          <cell r="L611" t="str">
            <v>6% - 3%</v>
          </cell>
          <cell r="M611" t="str">
            <v>12</v>
          </cell>
          <cell r="N611" t="str">
            <v>M</v>
          </cell>
          <cell r="O611" t="str">
            <v>0</v>
          </cell>
          <cell r="P611">
            <v>0.25</v>
          </cell>
          <cell r="Q611" t="str">
            <v>n/a</v>
          </cell>
          <cell r="R611" t="str">
            <v>5.4 x 5.4 x 13.43</v>
          </cell>
          <cell r="S611">
            <v>0.253</v>
          </cell>
          <cell r="T611">
            <v>0.26500000000000001</v>
          </cell>
          <cell r="U611">
            <v>0</v>
          </cell>
          <cell r="V611" t="str">
            <v>6 x 0.25L/8 x 0.25L</v>
          </cell>
          <cell r="W611" t="str">
            <v>SHRINK</v>
          </cell>
          <cell r="X611" t="str">
            <v>n/a</v>
          </cell>
          <cell r="Y611" t="str">
            <v>21.4 x 10.7 x 13.5/15.9 x 10.6 x 13.55</v>
          </cell>
          <cell r="Z611">
            <v>1.6859999999999999</v>
          </cell>
          <cell r="AA611">
            <v>1.7729999999999999</v>
          </cell>
          <cell r="AB611">
            <v>0</v>
          </cell>
          <cell r="AC611" t="str">
            <v>48 x 6 x 0.25L/24 x 8 x 0.25L</v>
          </cell>
          <cell r="AD611" t="str">
            <v>QUARTER PALLET DISPLAY</v>
          </cell>
          <cell r="AE611" t="str">
            <v>3383260020146</v>
          </cell>
          <cell r="AF611" t="str">
            <v>60 x 40 x 117.8</v>
          </cell>
          <cell r="AG611">
            <v>121.364</v>
          </cell>
          <cell r="AH611">
            <v>136.52600000000001</v>
          </cell>
          <cell r="AI611">
            <v>0</v>
          </cell>
          <cell r="AJ611">
            <v>4</v>
          </cell>
          <cell r="AK611">
            <v>1</v>
          </cell>
          <cell r="AL611">
            <v>4</v>
          </cell>
          <cell r="AM611">
            <v>1200</v>
          </cell>
          <cell r="AN611">
            <v>800</v>
          </cell>
          <cell r="AO611">
            <v>1340</v>
          </cell>
          <cell r="AP611">
            <v>485.45600000000002</v>
          </cell>
          <cell r="AQ611">
            <v>571.11099999999999</v>
          </cell>
          <cell r="AR611">
            <v>1</v>
          </cell>
          <cell r="AS611">
            <v>0</v>
          </cell>
          <cell r="AT611" t="str">
            <v>1xECHEP + 4x1/4 CHEP</v>
          </cell>
          <cell r="AU611" t="str">
            <v>3383260020153</v>
          </cell>
          <cell r="AV611" t="str">
            <v/>
          </cell>
          <cell r="AW611" t="str">
            <v/>
          </cell>
          <cell r="AX611" t="str">
            <v/>
          </cell>
          <cell r="AY611" t="str">
            <v/>
          </cell>
          <cell r="AZ611" t="str">
            <v/>
          </cell>
          <cell r="BA611" t="str">
            <v/>
          </cell>
          <cell r="BB611" t="str">
            <v/>
          </cell>
          <cell r="BC611" t="str">
            <v>GANDAE VZW (GANS)</v>
          </cell>
          <cell r="BD611" t="str">
            <v/>
          </cell>
          <cell r="BE611" t="str">
            <v>BeLux</v>
          </cell>
          <cell r="BF611" t="str">
            <v/>
          </cell>
          <cell r="BG611" t="str">
            <v>PSS-23190</v>
          </cell>
          <cell r="BH611" t="str">
            <v>22021000</v>
          </cell>
          <cell r="BI611" t="str">
            <v>BE</v>
          </cell>
          <cell r="BJ611" t="str">
            <v/>
          </cell>
          <cell r="BK611" t="str">
            <v>ZD</v>
          </cell>
          <cell r="BL611" t="str">
            <v>56</v>
          </cell>
          <cell r="BM611" t="str">
            <v/>
          </cell>
        </row>
        <row r="612">
          <cell r="A612">
            <v>645488</v>
          </cell>
          <cell r="B612" t="str">
            <v>2204</v>
          </cell>
          <cell r="C612" t="str">
            <v>COCA-COLA ZERO NO CAFFEINE BLIK 0.33L X6 (33) / COCA-COLA ZERO NO CAFFEINE PET 1L (48) PPD</v>
          </cell>
          <cell r="D612" t="str">
            <v>COCA-COLA ZERO NO CAFFEINE BLIK 0.33L X6 (33) / COCA-COLA ZERO NO CAFFEINE PET 1L (48) PPD</v>
          </cell>
          <cell r="E612" t="str">
            <v>Coca-Cola Zero</v>
          </cell>
          <cell r="F612" t="str">
            <v>No Caffeine</v>
          </cell>
          <cell r="G612" t="str">
            <v>CAN/PET</v>
          </cell>
          <cell r="H612" t="str">
            <v xml:space="preserve"> %</v>
          </cell>
          <cell r="I612" t="str">
            <v>33 x 6 x 0.33L/48 x 1L</v>
          </cell>
          <cell r="J612" t="str">
            <v/>
          </cell>
          <cell r="K612">
            <v>246</v>
          </cell>
          <cell r="L612" t="str">
            <v>6% - 3%</v>
          </cell>
          <cell r="M612" t="str">
            <v>6</v>
          </cell>
          <cell r="N612" t="str">
            <v>M</v>
          </cell>
          <cell r="O612" t="str">
            <v>0</v>
          </cell>
          <cell r="P612" t="str">
            <v>0.33/1</v>
          </cell>
          <cell r="Q612" t="str">
            <v>n/a</v>
          </cell>
          <cell r="R612" t="str">
            <v>5.8 x 5.8 x 14.55/8.4 x 8.4 x 27.5</v>
          </cell>
          <cell r="S612">
            <v>0.46</v>
          </cell>
          <cell r="T612">
            <v>0.47599999999999998</v>
          </cell>
          <cell r="U612">
            <v>0</v>
          </cell>
          <cell r="V612" t="str">
            <v>6 x 0.33L/1 x 1L</v>
          </cell>
          <cell r="W612" t="str">
            <v>SHRINK</v>
          </cell>
          <cell r="X612" t="str">
            <v>n/a</v>
          </cell>
          <cell r="Y612" t="str">
            <v>17.55 x 11.7 x 14.55/8.4 x 8.4 x 27.5</v>
          </cell>
          <cell r="Z612">
            <v>0.46</v>
          </cell>
          <cell r="AA612">
            <v>0.47599999999999998</v>
          </cell>
          <cell r="AB612">
            <v>0</v>
          </cell>
          <cell r="AC612" t="str">
            <v>33 x 6 x 0.33L/48 x 1L</v>
          </cell>
          <cell r="AD612" t="str">
            <v>QUARTER PALLET DISPLAY</v>
          </cell>
          <cell r="AE612" t="str">
            <v>3383260020122</v>
          </cell>
          <cell r="AF612" t="str">
            <v>60 x 40 x 159</v>
          </cell>
          <cell r="AG612">
            <v>113.04600000000001</v>
          </cell>
          <cell r="AH612">
            <v>128.33500000000001</v>
          </cell>
          <cell r="AI612">
            <v>0</v>
          </cell>
          <cell r="AJ612">
            <v>4</v>
          </cell>
          <cell r="AK612">
            <v>1</v>
          </cell>
          <cell r="AL612">
            <v>4</v>
          </cell>
          <cell r="AM612">
            <v>1200</v>
          </cell>
          <cell r="AN612">
            <v>800</v>
          </cell>
          <cell r="AO612">
            <v>1734</v>
          </cell>
          <cell r="AP612">
            <v>452.18400000000003</v>
          </cell>
          <cell r="AQ612">
            <v>538.54600000000005</v>
          </cell>
          <cell r="AR612">
            <v>1</v>
          </cell>
          <cell r="AS612">
            <v>0</v>
          </cell>
          <cell r="AT612" t="str">
            <v>1xECHEP + 4x1/4 CHEP</v>
          </cell>
          <cell r="AU612" t="str">
            <v>3383260020139</v>
          </cell>
          <cell r="AV612" t="str">
            <v/>
          </cell>
          <cell r="AW612" t="str">
            <v/>
          </cell>
          <cell r="AX612" t="str">
            <v/>
          </cell>
          <cell r="AY612" t="str">
            <v/>
          </cell>
          <cell r="AZ612" t="str">
            <v/>
          </cell>
          <cell r="BA612" t="str">
            <v/>
          </cell>
          <cell r="BB612" t="str">
            <v/>
          </cell>
          <cell r="BC612" t="str">
            <v>GANDAE VZW (GANS)</v>
          </cell>
          <cell r="BD612" t="str">
            <v/>
          </cell>
          <cell r="BE612" t="str">
            <v>BeLux</v>
          </cell>
          <cell r="BF612" t="str">
            <v/>
          </cell>
          <cell r="BG612" t="str">
            <v>PSS-23179</v>
          </cell>
          <cell r="BH612" t="str">
            <v>22021000</v>
          </cell>
          <cell r="BI612" t="str">
            <v>BE</v>
          </cell>
          <cell r="BJ612" t="str">
            <v/>
          </cell>
          <cell r="BK612" t="str">
            <v>ZD</v>
          </cell>
          <cell r="BL612" t="str">
            <v>56</v>
          </cell>
          <cell r="BM612" t="str">
            <v/>
          </cell>
        </row>
        <row r="613">
          <cell r="A613">
            <v>645489</v>
          </cell>
          <cell r="B613" t="str">
            <v>7174</v>
          </cell>
          <cell r="C613" t="str">
            <v>MINUTE MAID APPEL NECTAR PET 0.33L X24 INPUT</v>
          </cell>
          <cell r="D613" t="str">
            <v>MINUTE MAID POMME NECTAR PET 0.33L X24 INPUT</v>
          </cell>
          <cell r="E613" t="str">
            <v>Minute Maid</v>
          </cell>
          <cell r="F613" t="str">
            <v>Apple Nectar</v>
          </cell>
          <cell r="G613" t="str">
            <v>PET</v>
          </cell>
          <cell r="H613" t="str">
            <v xml:space="preserve"> %</v>
          </cell>
          <cell r="I613" t="str">
            <v>24 x 0.33L</v>
          </cell>
          <cell r="J613" t="str">
            <v/>
          </cell>
          <cell r="K613">
            <v>24</v>
          </cell>
          <cell r="L613" t="str">
            <v>6% - 3%</v>
          </cell>
          <cell r="M613" t="str">
            <v>6</v>
          </cell>
          <cell r="N613" t="str">
            <v>M</v>
          </cell>
          <cell r="O613" t="str">
            <v>15</v>
          </cell>
          <cell r="P613">
            <v>0.33</v>
          </cell>
          <cell r="Q613" t="str">
            <v>54034983</v>
          </cell>
          <cell r="R613" t="str">
            <v>5.7 x 5.7 x 18.35</v>
          </cell>
          <cell r="S613">
            <v>0.34399999999999997</v>
          </cell>
          <cell r="T613">
            <v>0.36799999999999999</v>
          </cell>
          <cell r="U613">
            <v>0</v>
          </cell>
          <cell r="V613" t="str">
            <v>1 x 0.33L</v>
          </cell>
          <cell r="W613" t="str">
            <v>PET</v>
          </cell>
          <cell r="X613" t="str">
            <v>54034983</v>
          </cell>
          <cell r="Y613" t="str">
            <v>5.7 x 5.7 x 18.35</v>
          </cell>
          <cell r="Z613">
            <v>0.34399999999999997</v>
          </cell>
          <cell r="AA613">
            <v>0.36799999999999999</v>
          </cell>
          <cell r="AB613">
            <v>0</v>
          </cell>
          <cell r="AC613" t="str">
            <v>24 x 0.33L</v>
          </cell>
          <cell r="AD613" t="str">
            <v>SHRINKWRAPPED</v>
          </cell>
          <cell r="AE613" t="str">
            <v>5449000345929</v>
          </cell>
          <cell r="AF613" t="str">
            <v>34.4 x 22.9 x 18.4</v>
          </cell>
          <cell r="AG613">
            <v>8.2560000000000002</v>
          </cell>
          <cell r="AH613">
            <v>8.8559999999999999</v>
          </cell>
          <cell r="AI613">
            <v>0</v>
          </cell>
          <cell r="AJ613">
            <v>15</v>
          </cell>
          <cell r="AK613">
            <v>8</v>
          </cell>
          <cell r="AL613">
            <v>120</v>
          </cell>
          <cell r="AM613">
            <v>1200</v>
          </cell>
          <cell r="AN613">
            <v>1032</v>
          </cell>
          <cell r="AO613">
            <v>1648</v>
          </cell>
          <cell r="AP613">
            <v>990.72</v>
          </cell>
          <cell r="AQ613">
            <v>1095.6199999999999</v>
          </cell>
          <cell r="AR613">
            <v>1</v>
          </cell>
          <cell r="AS613">
            <v>0</v>
          </cell>
          <cell r="AT613" t="str">
            <v>CHEP</v>
          </cell>
          <cell r="AU613" t="str">
            <v>5449000736048</v>
          </cell>
          <cell r="AV613" t="str">
            <v/>
          </cell>
          <cell r="AW613" t="str">
            <v/>
          </cell>
          <cell r="AX613" t="str">
            <v/>
          </cell>
          <cell r="AY613" t="str">
            <v/>
          </cell>
          <cell r="AZ613" t="str">
            <v/>
          </cell>
          <cell r="BA613" t="str">
            <v/>
          </cell>
          <cell r="BB613" t="str">
            <v/>
          </cell>
          <cell r="BC613" t="str">
            <v>Herrath (HERR)</v>
          </cell>
          <cell r="BD613" t="str">
            <v/>
          </cell>
          <cell r="BE613" t="str">
            <v>BeLux</v>
          </cell>
          <cell r="BF613" t="str">
            <v/>
          </cell>
          <cell r="BG613" t="str">
            <v>PSS-16911</v>
          </cell>
          <cell r="BH613" t="str">
            <v>22029919</v>
          </cell>
          <cell r="BI613" t="str">
            <v>BE</v>
          </cell>
          <cell r="BJ613" t="str">
            <v/>
          </cell>
          <cell r="BK613" t="str">
            <v>ZB</v>
          </cell>
          <cell r="BL613" t="str">
            <v>56</v>
          </cell>
          <cell r="BM613">
            <v>2.172E-2</v>
          </cell>
        </row>
        <row r="614">
          <cell r="A614">
            <v>645493</v>
          </cell>
          <cell r="B614" t="str">
            <v>7175</v>
          </cell>
          <cell r="C614" t="str">
            <v>MINUTE MAID MULTIVITAMINEN NECTAR PET 0.33L X24 INPUT</v>
          </cell>
          <cell r="D614" t="str">
            <v>MINUTE MAID MULTIVITAMINEN NECTAR PET 0.33L X24 INPUT</v>
          </cell>
          <cell r="E614" t="str">
            <v>Minute Maid</v>
          </cell>
          <cell r="F614" t="str">
            <v>Multivitamin Nectar</v>
          </cell>
          <cell r="G614" t="str">
            <v>PET</v>
          </cell>
          <cell r="H614" t="str">
            <v xml:space="preserve"> %</v>
          </cell>
          <cell r="I614" t="str">
            <v>24 x 0.33L</v>
          </cell>
          <cell r="J614" t="str">
            <v/>
          </cell>
          <cell r="K614">
            <v>24</v>
          </cell>
          <cell r="L614" t="str">
            <v>6% - 3%</v>
          </cell>
          <cell r="M614" t="str">
            <v>6</v>
          </cell>
          <cell r="N614" t="str">
            <v>M</v>
          </cell>
          <cell r="O614" t="str">
            <v>15</v>
          </cell>
          <cell r="P614">
            <v>0.33</v>
          </cell>
          <cell r="Q614" t="str">
            <v>54032484</v>
          </cell>
          <cell r="R614" t="str">
            <v>5.7 x 5.7 x 18.35</v>
          </cell>
          <cell r="S614">
            <v>0.34399999999999997</v>
          </cell>
          <cell r="T614">
            <v>0.36799999999999999</v>
          </cell>
          <cell r="U614">
            <v>0</v>
          </cell>
          <cell r="V614" t="str">
            <v>1 x 0.33L</v>
          </cell>
          <cell r="W614" t="str">
            <v>PET</v>
          </cell>
          <cell r="X614" t="str">
            <v>54032484</v>
          </cell>
          <cell r="Y614" t="str">
            <v>5.7 x 5.7 x 18.35</v>
          </cell>
          <cell r="Z614">
            <v>0.34399999999999997</v>
          </cell>
          <cell r="AA614">
            <v>0.36799999999999999</v>
          </cell>
          <cell r="AB614">
            <v>0</v>
          </cell>
          <cell r="AC614" t="str">
            <v>24 x 0.33L</v>
          </cell>
          <cell r="AD614" t="str">
            <v>SHRINKWRAPPED</v>
          </cell>
          <cell r="AE614" t="str">
            <v>5449000340047</v>
          </cell>
          <cell r="AF614" t="str">
            <v>34.4 x 22.9 x 18.4</v>
          </cell>
          <cell r="AG614">
            <v>8.2460000000000004</v>
          </cell>
          <cell r="AH614">
            <v>8.8469999999999995</v>
          </cell>
          <cell r="AI614">
            <v>0</v>
          </cell>
          <cell r="AJ614">
            <v>15</v>
          </cell>
          <cell r="AK614">
            <v>8</v>
          </cell>
          <cell r="AL614">
            <v>120</v>
          </cell>
          <cell r="AM614">
            <v>1200</v>
          </cell>
          <cell r="AN614">
            <v>1032</v>
          </cell>
          <cell r="AO614">
            <v>1648</v>
          </cell>
          <cell r="AP614">
            <v>989.52</v>
          </cell>
          <cell r="AQ614">
            <v>1094.47</v>
          </cell>
          <cell r="AR614">
            <v>1</v>
          </cell>
          <cell r="AS614">
            <v>0</v>
          </cell>
          <cell r="AT614" t="str">
            <v>CHEP</v>
          </cell>
          <cell r="AU614" t="str">
            <v>5449000736116</v>
          </cell>
          <cell r="AV614" t="str">
            <v/>
          </cell>
          <cell r="AW614" t="str">
            <v/>
          </cell>
          <cell r="AX614" t="str">
            <v/>
          </cell>
          <cell r="AY614" t="str">
            <v/>
          </cell>
          <cell r="AZ614" t="str">
            <v/>
          </cell>
          <cell r="BA614" t="str">
            <v/>
          </cell>
          <cell r="BB614" t="str">
            <v/>
          </cell>
          <cell r="BC614" t="str">
            <v>Herrath (HERR)</v>
          </cell>
          <cell r="BD614" t="str">
            <v/>
          </cell>
          <cell r="BE614" t="str">
            <v>BeLux</v>
          </cell>
          <cell r="BF614" t="str">
            <v/>
          </cell>
          <cell r="BG614" t="str">
            <v>PSS-16911</v>
          </cell>
          <cell r="BH614" t="str">
            <v>22029919</v>
          </cell>
          <cell r="BI614" t="str">
            <v>BE</v>
          </cell>
          <cell r="BJ614" t="str">
            <v/>
          </cell>
          <cell r="BK614" t="str">
            <v>ZB</v>
          </cell>
          <cell r="BL614" t="str">
            <v>56</v>
          </cell>
          <cell r="BM614">
            <v>2.172E-2</v>
          </cell>
        </row>
        <row r="615">
          <cell r="A615">
            <v>645495</v>
          </cell>
          <cell r="B615" t="str">
            <v>2729</v>
          </cell>
          <cell r="C615" t="str">
            <v>MONSTER ULTRA BLIK 0.50L X24 EURO</v>
          </cell>
          <cell r="D615" t="str">
            <v>MONSTER ULTRA BOITE 0.50L X24 EURO</v>
          </cell>
          <cell r="E615" t="str">
            <v>Monster</v>
          </cell>
          <cell r="F615" t="str">
            <v>Ultra</v>
          </cell>
          <cell r="G615" t="str">
            <v xml:space="preserve">CAN </v>
          </cell>
          <cell r="H615" t="str">
            <v xml:space="preserve"> %</v>
          </cell>
          <cell r="I615" t="str">
            <v>24 x 0.5L</v>
          </cell>
          <cell r="J615" t="str">
            <v/>
          </cell>
          <cell r="K615">
            <v>24</v>
          </cell>
          <cell r="L615" t="str">
            <v>6% - 3%</v>
          </cell>
          <cell r="M615" t="str">
            <v>24</v>
          </cell>
          <cell r="N615" t="str">
            <v>M</v>
          </cell>
          <cell r="O615" t="str">
            <v>0</v>
          </cell>
          <cell r="P615">
            <v>0.5</v>
          </cell>
          <cell r="Q615" t="str">
            <v>5060337500708</v>
          </cell>
          <cell r="R615" t="str">
            <v>6.65 x 6.65 x 16.8</v>
          </cell>
          <cell r="S615">
            <v>0.503</v>
          </cell>
          <cell r="T615">
            <v>0.51900000000000002</v>
          </cell>
          <cell r="U615">
            <v>0</v>
          </cell>
          <cell r="V615" t="str">
            <v>1 x 0.5L</v>
          </cell>
          <cell r="W615" t="str">
            <v>CAN</v>
          </cell>
          <cell r="X615" t="str">
            <v>5060337500708</v>
          </cell>
          <cell r="Y615" t="str">
            <v>6.65 x 6.65 x 16.8</v>
          </cell>
          <cell r="Z615">
            <v>0.503</v>
          </cell>
          <cell r="AA615">
            <v>0.51900000000000002</v>
          </cell>
          <cell r="AB615">
            <v>0</v>
          </cell>
          <cell r="AC615" t="str">
            <v>24 x 0.5L</v>
          </cell>
          <cell r="AD615" t="str">
            <v>TRAY WITH SHRINK</v>
          </cell>
          <cell r="AE615" t="str">
            <v>5060337500715</v>
          </cell>
          <cell r="AF615" t="str">
            <v>40.5 x 27.2 x 17.1</v>
          </cell>
          <cell r="AG615">
            <v>12.06</v>
          </cell>
          <cell r="AH615">
            <v>12.552</v>
          </cell>
          <cell r="AI615">
            <v>0</v>
          </cell>
          <cell r="AJ615">
            <v>9</v>
          </cell>
          <cell r="AK615">
            <v>6</v>
          </cell>
          <cell r="AL615">
            <v>54</v>
          </cell>
          <cell r="AM615">
            <v>1214</v>
          </cell>
          <cell r="AN615">
            <v>810</v>
          </cell>
          <cell r="AO615">
            <v>1308</v>
          </cell>
          <cell r="AP615">
            <v>651.24</v>
          </cell>
          <cell r="AQ615">
            <v>702.83799999999997</v>
          </cell>
          <cell r="AR615">
            <v>3</v>
          </cell>
          <cell r="AS615">
            <v>0</v>
          </cell>
          <cell r="AT615" t="str">
            <v>EURO CHEP</v>
          </cell>
          <cell r="AU615" t="str">
            <v>3383260020160</v>
          </cell>
          <cell r="AV615" t="str">
            <v/>
          </cell>
          <cell r="AW615" t="str">
            <v/>
          </cell>
          <cell r="AX615" t="str">
            <v/>
          </cell>
          <cell r="AY615" t="str">
            <v/>
          </cell>
          <cell r="AZ615" t="str">
            <v/>
          </cell>
          <cell r="BA615" t="str">
            <v/>
          </cell>
          <cell r="BB615" t="str">
            <v/>
          </cell>
          <cell r="BC615" t="str">
            <v>Antwerp Repack (ANTW)</v>
          </cell>
          <cell r="BD615" t="str">
            <v/>
          </cell>
          <cell r="BE615" t="str">
            <v>BeLux</v>
          </cell>
          <cell r="BF615" t="str">
            <v/>
          </cell>
          <cell r="BG615" t="str">
            <v>PSS-19612</v>
          </cell>
          <cell r="BH615" t="str">
            <v>22021000</v>
          </cell>
          <cell r="BI615" t="str">
            <v>BE</v>
          </cell>
          <cell r="BJ615" t="str">
            <v/>
          </cell>
          <cell r="BK615" t="str">
            <v>ZD</v>
          </cell>
          <cell r="BL615" t="str">
            <v>56</v>
          </cell>
          <cell r="BM615">
            <v>1.6099999999999996E-2</v>
          </cell>
        </row>
        <row r="616">
          <cell r="A616">
            <v>645496</v>
          </cell>
          <cell r="B616" t="str">
            <v>6423</v>
          </cell>
          <cell r="C616" t="str">
            <v>AQUARIUS EXTRA POMEGRANATE-ACAI PET 0.50L 4X6</v>
          </cell>
          <cell r="D616" t="str">
            <v>AQUARIUS EXTRA POMEGRANATE-ACAI PET 0.50L 4X6</v>
          </cell>
          <cell r="E616" t="str">
            <v>Aquarius</v>
          </cell>
          <cell r="F616" t="str">
            <v>Extra Pomegranate-Acai</v>
          </cell>
          <cell r="G616" t="str">
            <v>PET</v>
          </cell>
          <cell r="H616" t="str">
            <v xml:space="preserve"> %</v>
          </cell>
          <cell r="I616" t="str">
            <v>4 x 6 x 0.5L</v>
          </cell>
          <cell r="J616" t="str">
            <v/>
          </cell>
          <cell r="K616">
            <v>24</v>
          </cell>
          <cell r="L616" t="str">
            <v>6% - 3%</v>
          </cell>
          <cell r="M616" t="str">
            <v>6</v>
          </cell>
          <cell r="N616" t="str">
            <v>M</v>
          </cell>
          <cell r="O616" t="str">
            <v>10</v>
          </cell>
          <cell r="P616">
            <v>0.5</v>
          </cell>
          <cell r="Q616" t="str">
            <v>5449000348388</v>
          </cell>
          <cell r="R616" t="str">
            <v>6.58 x 6.58 x 21</v>
          </cell>
          <cell r="S616">
            <v>0.50800000000000001</v>
          </cell>
          <cell r="T616">
            <v>0.52900000000000003</v>
          </cell>
          <cell r="U616">
            <v>0</v>
          </cell>
          <cell r="V616" t="str">
            <v>6 x 0.5L</v>
          </cell>
          <cell r="W616" t="str">
            <v>SHRINK</v>
          </cell>
          <cell r="X616" t="str">
            <v>5449000348395</v>
          </cell>
          <cell r="Y616" t="str">
            <v>19.8 x 13.2 x 21</v>
          </cell>
          <cell r="Z616">
            <v>3.0470000000000002</v>
          </cell>
          <cell r="AA616">
            <v>3.1859999999999999</v>
          </cell>
          <cell r="AB616">
            <v>0</v>
          </cell>
          <cell r="AC616" t="str">
            <v>4 x 6 x 0.5L</v>
          </cell>
          <cell r="AD616" t="str">
            <v>SHRINKWRAP OVER SHRINKWRAP</v>
          </cell>
          <cell r="AE616" t="str">
            <v>5449000348401</v>
          </cell>
          <cell r="AF616" t="str">
            <v>39.5 x 26.3 x 21</v>
          </cell>
          <cell r="AG616">
            <v>12.186999999999999</v>
          </cell>
          <cell r="AH616">
            <v>12.762</v>
          </cell>
          <cell r="AI616">
            <v>0</v>
          </cell>
          <cell r="AJ616">
            <v>12</v>
          </cell>
          <cell r="AK616">
            <v>6</v>
          </cell>
          <cell r="AL616">
            <v>72</v>
          </cell>
          <cell r="AM616">
            <v>1200</v>
          </cell>
          <cell r="AN616">
            <v>1053</v>
          </cell>
          <cell r="AO616">
            <v>1423</v>
          </cell>
          <cell r="AP616">
            <v>877.46400000000006</v>
          </cell>
          <cell r="AQ616">
            <v>949.20500000000004</v>
          </cell>
          <cell r="AR616">
            <v>1</v>
          </cell>
          <cell r="AS616">
            <v>0</v>
          </cell>
          <cell r="AT616" t="str">
            <v>CHEP</v>
          </cell>
          <cell r="AU616" t="str">
            <v>5449000737090</v>
          </cell>
          <cell r="AV616" t="str">
            <v/>
          </cell>
          <cell r="AW616" t="str">
            <v/>
          </cell>
          <cell r="AX616" t="str">
            <v/>
          </cell>
          <cell r="AY616" t="str">
            <v>DON</v>
          </cell>
          <cell r="AZ616" t="str">
            <v/>
          </cell>
          <cell r="BA616" t="str">
            <v/>
          </cell>
          <cell r="BB616" t="str">
            <v/>
          </cell>
          <cell r="BC616" t="str">
            <v/>
          </cell>
          <cell r="BD616" t="str">
            <v/>
          </cell>
          <cell r="BE616" t="str">
            <v>BeLux</v>
          </cell>
          <cell r="BF616" t="str">
            <v/>
          </cell>
          <cell r="BG616" t="str">
            <v>PSS-20275</v>
          </cell>
          <cell r="BH616" t="str">
            <v>22021000</v>
          </cell>
          <cell r="BI616" t="str">
            <v>NL</v>
          </cell>
          <cell r="BJ616" t="str">
            <v/>
          </cell>
          <cell r="BK616" t="str">
            <v>ZD</v>
          </cell>
          <cell r="BL616" t="str">
            <v>56</v>
          </cell>
          <cell r="BM616">
            <v>2.2100000000000002E-2</v>
          </cell>
        </row>
        <row r="617">
          <cell r="A617">
            <v>645497</v>
          </cell>
          <cell r="B617" t="str">
            <v>6424</v>
          </cell>
          <cell r="C617" t="str">
            <v>AQUARIUS EXTRA APPLE-KIWI PET 0.50L 4X6</v>
          </cell>
          <cell r="D617" t="str">
            <v>AQUARIUS EXTRA APPLE-KIWI PET 0.50L 4X6</v>
          </cell>
          <cell r="E617" t="str">
            <v>Aquarius</v>
          </cell>
          <cell r="F617" t="str">
            <v>Extra Apple-Kiwi</v>
          </cell>
          <cell r="G617" t="str">
            <v>PET</v>
          </cell>
          <cell r="H617" t="str">
            <v xml:space="preserve"> %</v>
          </cell>
          <cell r="I617" t="str">
            <v>4 x 6 x 0.5L</v>
          </cell>
          <cell r="J617" t="str">
            <v/>
          </cell>
          <cell r="K617">
            <v>24</v>
          </cell>
          <cell r="L617" t="str">
            <v>6% - 3%</v>
          </cell>
          <cell r="M617" t="str">
            <v>6</v>
          </cell>
          <cell r="N617" t="str">
            <v>M</v>
          </cell>
          <cell r="O617" t="str">
            <v>10</v>
          </cell>
          <cell r="P617">
            <v>0.5</v>
          </cell>
          <cell r="Q617" t="str">
            <v>5449000348265</v>
          </cell>
          <cell r="R617" t="str">
            <v>6.58 x 6.58 x 21</v>
          </cell>
          <cell r="S617">
            <v>0.50800000000000001</v>
          </cell>
          <cell r="T617">
            <v>0.52900000000000003</v>
          </cell>
          <cell r="U617">
            <v>0</v>
          </cell>
          <cell r="V617" t="str">
            <v>6 x 0.5L</v>
          </cell>
          <cell r="W617" t="str">
            <v>SHRINK</v>
          </cell>
          <cell r="X617" t="str">
            <v>5449000348272</v>
          </cell>
          <cell r="Y617" t="str">
            <v>19.8 x 13.2 x 21</v>
          </cell>
          <cell r="Z617">
            <v>3.0470000000000002</v>
          </cell>
          <cell r="AA617">
            <v>3.1859999999999999</v>
          </cell>
          <cell r="AB617">
            <v>0</v>
          </cell>
          <cell r="AC617" t="str">
            <v>4 x 6 x 0.5L</v>
          </cell>
          <cell r="AD617" t="str">
            <v>SHRINKWRAP OVER SHRINKWRAP</v>
          </cell>
          <cell r="AE617" t="str">
            <v>5449000348289</v>
          </cell>
          <cell r="AF617" t="str">
            <v>39.5 x 26.3 x 21</v>
          </cell>
          <cell r="AG617">
            <v>12.186999999999999</v>
          </cell>
          <cell r="AH617">
            <v>12.763</v>
          </cell>
          <cell r="AI617">
            <v>0</v>
          </cell>
          <cell r="AJ617">
            <v>12</v>
          </cell>
          <cell r="AK617">
            <v>6</v>
          </cell>
          <cell r="AL617">
            <v>72</v>
          </cell>
          <cell r="AM617">
            <v>1200</v>
          </cell>
          <cell r="AN617">
            <v>1053</v>
          </cell>
          <cell r="AO617">
            <v>1423</v>
          </cell>
          <cell r="AP617">
            <v>877.46400000000006</v>
          </cell>
          <cell r="AQ617">
            <v>949.24</v>
          </cell>
          <cell r="AR617">
            <v>1</v>
          </cell>
          <cell r="AS617">
            <v>0</v>
          </cell>
          <cell r="AT617" t="str">
            <v>CHEP</v>
          </cell>
          <cell r="AU617" t="str">
            <v>5449000737076</v>
          </cell>
          <cell r="AV617" t="str">
            <v/>
          </cell>
          <cell r="AW617" t="str">
            <v/>
          </cell>
          <cell r="AX617" t="str">
            <v/>
          </cell>
          <cell r="AY617" t="str">
            <v>DON</v>
          </cell>
          <cell r="AZ617" t="str">
            <v/>
          </cell>
          <cell r="BA617" t="str">
            <v/>
          </cell>
          <cell r="BB617" t="str">
            <v/>
          </cell>
          <cell r="BC617" t="str">
            <v/>
          </cell>
          <cell r="BD617" t="str">
            <v/>
          </cell>
          <cell r="BE617" t="str">
            <v>BeLux</v>
          </cell>
          <cell r="BF617" t="str">
            <v/>
          </cell>
          <cell r="BG617" t="str">
            <v>PSS-20275</v>
          </cell>
          <cell r="BH617" t="str">
            <v>22021000</v>
          </cell>
          <cell r="BI617" t="str">
            <v>NL</v>
          </cell>
          <cell r="BJ617" t="str">
            <v/>
          </cell>
          <cell r="BK617" t="str">
            <v>ZD</v>
          </cell>
          <cell r="BL617" t="str">
            <v>56</v>
          </cell>
          <cell r="BM617">
            <v>2.2100000000000002E-2</v>
          </cell>
        </row>
        <row r="618">
          <cell r="A618">
            <v>645498</v>
          </cell>
          <cell r="B618" t="str">
            <v>6426</v>
          </cell>
          <cell r="C618" t="str">
            <v>AQUARIUS EXTRA APPLE-KIWI BLIK 0.33L 4X6 SLEEK</v>
          </cell>
          <cell r="D618" t="str">
            <v>AQUARIUS EXTRA APPLE-KIWI BOITE 0.33L 4X6 SLEEK</v>
          </cell>
          <cell r="E618" t="str">
            <v>Aquarius</v>
          </cell>
          <cell r="F618" t="str">
            <v>Extra Apple-Kiwi</v>
          </cell>
          <cell r="G618" t="str">
            <v>SLEEKCAN</v>
          </cell>
          <cell r="H618" t="str">
            <v xml:space="preserve"> %</v>
          </cell>
          <cell r="I618" t="str">
            <v>4 x 6 x 0.33L</v>
          </cell>
          <cell r="J618" t="str">
            <v/>
          </cell>
          <cell r="K618">
            <v>24</v>
          </cell>
          <cell r="L618" t="str">
            <v>6% - 3%</v>
          </cell>
          <cell r="M618" t="str">
            <v>6</v>
          </cell>
          <cell r="N618" t="str">
            <v>M</v>
          </cell>
          <cell r="O618" t="str">
            <v>0</v>
          </cell>
          <cell r="P618">
            <v>0.33</v>
          </cell>
          <cell r="Q618" t="str">
            <v>5449000348296</v>
          </cell>
          <cell r="R618" t="str">
            <v>5.8 x 5.8 x 14.55</v>
          </cell>
          <cell r="S618">
            <v>0.33500000000000002</v>
          </cell>
          <cell r="T618">
            <v>0.34699999999999998</v>
          </cell>
          <cell r="U618">
            <v>0</v>
          </cell>
          <cell r="V618" t="str">
            <v>6 x 0.33L</v>
          </cell>
          <cell r="W618" t="str">
            <v>SHRINK</v>
          </cell>
          <cell r="X618" t="str">
            <v>5449000348302</v>
          </cell>
          <cell r="Y618" t="str">
            <v>17.55 x 11.7 x 14.55</v>
          </cell>
          <cell r="Z618">
            <v>2.0110000000000001</v>
          </cell>
          <cell r="AA618">
            <v>2.09</v>
          </cell>
          <cell r="AB618">
            <v>0</v>
          </cell>
          <cell r="AC618" t="str">
            <v>4 x 6 x 0.33L</v>
          </cell>
          <cell r="AD618" t="str">
            <v>TRAY WITHOUT SHRINK</v>
          </cell>
          <cell r="AE618" t="str">
            <v>5449000348319</v>
          </cell>
          <cell r="AF618" t="str">
            <v>35.8 x 23.7 x 14.75</v>
          </cell>
          <cell r="AG618">
            <v>8.0429999999999993</v>
          </cell>
          <cell r="AH618">
            <v>8.423</v>
          </cell>
          <cell r="AI618">
            <v>0</v>
          </cell>
          <cell r="AJ618">
            <v>13</v>
          </cell>
          <cell r="AK618">
            <v>10</v>
          </cell>
          <cell r="AL618">
            <v>130</v>
          </cell>
          <cell r="AM618">
            <v>1200</v>
          </cell>
          <cell r="AN618">
            <v>1000</v>
          </cell>
          <cell r="AO618">
            <v>1638</v>
          </cell>
          <cell r="AP618">
            <v>1045.5899999999999</v>
          </cell>
          <cell r="AQ618">
            <v>1125.3130000000001</v>
          </cell>
          <cell r="AR618">
            <v>3</v>
          </cell>
          <cell r="AS618">
            <v>0</v>
          </cell>
          <cell r="AT618" t="str">
            <v>CHEP</v>
          </cell>
          <cell r="AU618" t="str">
            <v>5449000737083</v>
          </cell>
          <cell r="AV618" t="str">
            <v/>
          </cell>
          <cell r="AW618" t="str">
            <v>GHE</v>
          </cell>
          <cell r="AX618" t="str">
            <v/>
          </cell>
          <cell r="AY618" t="str">
            <v/>
          </cell>
          <cell r="AZ618" t="str">
            <v/>
          </cell>
          <cell r="BA618" t="str">
            <v/>
          </cell>
          <cell r="BB618" t="str">
            <v/>
          </cell>
          <cell r="BC618" t="str">
            <v/>
          </cell>
          <cell r="BD618" t="str">
            <v/>
          </cell>
          <cell r="BE618" t="str">
            <v>BeLux</v>
          </cell>
          <cell r="BF618" t="str">
            <v/>
          </cell>
          <cell r="BG618" t="str">
            <v>PSS-18119</v>
          </cell>
          <cell r="BH618" t="str">
            <v>22021000</v>
          </cell>
          <cell r="BI618" t="str">
            <v>BE</v>
          </cell>
          <cell r="BJ618" t="str">
            <v/>
          </cell>
          <cell r="BK618" t="str">
            <v>ZD</v>
          </cell>
          <cell r="BL618" t="str">
            <v>56</v>
          </cell>
          <cell r="BM618">
            <v>1.18E-2</v>
          </cell>
        </row>
        <row r="619">
          <cell r="A619">
            <v>645499</v>
          </cell>
          <cell r="B619" t="str">
            <v>6425</v>
          </cell>
          <cell r="C619" t="str">
            <v>AQUARIUS EXTRA POMEGRANATE-ACAI BLIK 0.33L 4X6 SLEEK</v>
          </cell>
          <cell r="D619" t="str">
            <v>AQUARIUS EXTRA POMEGRANATE-ACAI BOITE 0.33L 4X6 SLEEK</v>
          </cell>
          <cell r="E619" t="str">
            <v>Aquarius</v>
          </cell>
          <cell r="F619" t="str">
            <v>Extra Pomegranate-Acai</v>
          </cell>
          <cell r="G619" t="str">
            <v>SLEEKCAN</v>
          </cell>
          <cell r="H619" t="str">
            <v xml:space="preserve"> %</v>
          </cell>
          <cell r="I619" t="str">
            <v>4 x 6 x 0.33L</v>
          </cell>
          <cell r="J619" t="str">
            <v/>
          </cell>
          <cell r="K619">
            <v>24</v>
          </cell>
          <cell r="L619" t="str">
            <v>6% - 3%</v>
          </cell>
          <cell r="M619" t="str">
            <v>6</v>
          </cell>
          <cell r="N619" t="str">
            <v>M</v>
          </cell>
          <cell r="O619" t="str">
            <v>0</v>
          </cell>
          <cell r="P619">
            <v>0.33</v>
          </cell>
          <cell r="Q619" t="str">
            <v>5449000348418</v>
          </cell>
          <cell r="R619" t="str">
            <v>5.8 x 5.8 x 14.55</v>
          </cell>
          <cell r="S619">
            <v>0.33500000000000002</v>
          </cell>
          <cell r="T619">
            <v>0.34699999999999998</v>
          </cell>
          <cell r="U619">
            <v>0</v>
          </cell>
          <cell r="V619" t="str">
            <v>6 x 0.33L</v>
          </cell>
          <cell r="W619" t="str">
            <v>SHRINK</v>
          </cell>
          <cell r="X619" t="str">
            <v>5449000348425</v>
          </cell>
          <cell r="Y619" t="str">
            <v>17.55 x 11.7 x 14.55</v>
          </cell>
          <cell r="Z619">
            <v>2.0110000000000001</v>
          </cell>
          <cell r="AA619">
            <v>2.09</v>
          </cell>
          <cell r="AB619">
            <v>0</v>
          </cell>
          <cell r="AC619" t="str">
            <v>4 x 6 x 0.33L</v>
          </cell>
          <cell r="AD619" t="str">
            <v>TRAY WITHOUT SHRINK</v>
          </cell>
          <cell r="AE619" t="str">
            <v>5449000348432</v>
          </cell>
          <cell r="AF619" t="str">
            <v>35.8 x 23.7 x 14.75</v>
          </cell>
          <cell r="AG619">
            <v>8.0429999999999993</v>
          </cell>
          <cell r="AH619">
            <v>8.423</v>
          </cell>
          <cell r="AI619">
            <v>0</v>
          </cell>
          <cell r="AJ619">
            <v>13</v>
          </cell>
          <cell r="AK619">
            <v>10</v>
          </cell>
          <cell r="AL619">
            <v>130</v>
          </cell>
          <cell r="AM619">
            <v>1200</v>
          </cell>
          <cell r="AN619">
            <v>1000</v>
          </cell>
          <cell r="AO619">
            <v>1638</v>
          </cell>
          <cell r="AP619">
            <v>1045.5899999999999</v>
          </cell>
          <cell r="AQ619">
            <v>1125.2719999999999</v>
          </cell>
          <cell r="AR619">
            <v>3</v>
          </cell>
          <cell r="AS619">
            <v>0</v>
          </cell>
          <cell r="AT619" t="str">
            <v>CHEP</v>
          </cell>
          <cell r="AU619" t="str">
            <v>5449000737106</v>
          </cell>
          <cell r="AV619" t="str">
            <v/>
          </cell>
          <cell r="AW619" t="str">
            <v>GHE</v>
          </cell>
          <cell r="AX619" t="str">
            <v/>
          </cell>
          <cell r="AY619" t="str">
            <v/>
          </cell>
          <cell r="AZ619" t="str">
            <v/>
          </cell>
          <cell r="BA619" t="str">
            <v/>
          </cell>
          <cell r="BB619" t="str">
            <v/>
          </cell>
          <cell r="BC619" t="str">
            <v/>
          </cell>
          <cell r="BD619" t="str">
            <v/>
          </cell>
          <cell r="BE619" t="str">
            <v>BeLux</v>
          </cell>
          <cell r="BF619" t="str">
            <v/>
          </cell>
          <cell r="BG619" t="str">
            <v>PSS-18119</v>
          </cell>
          <cell r="BH619" t="str">
            <v>22021000</v>
          </cell>
          <cell r="BI619" t="str">
            <v>BE</v>
          </cell>
          <cell r="BJ619" t="str">
            <v/>
          </cell>
          <cell r="BK619" t="str">
            <v>ZD</v>
          </cell>
          <cell r="BL619" t="str">
            <v>56</v>
          </cell>
          <cell r="BM619">
            <v>1.18E-2</v>
          </cell>
        </row>
        <row r="620">
          <cell r="A620">
            <v>645500</v>
          </cell>
          <cell r="B620" t="str">
            <v>7176</v>
          </cell>
          <cell r="C620" t="str">
            <v>MINUTE MAID APPEL NECTAR PET 0.33L 6X4</v>
          </cell>
          <cell r="D620" t="str">
            <v>MINUTE MAID POMME NECTAR PET 0.33L 6X4</v>
          </cell>
          <cell r="E620" t="str">
            <v>Minute Maid</v>
          </cell>
          <cell r="F620" t="str">
            <v>Apple Nectar</v>
          </cell>
          <cell r="G620" t="str">
            <v>PET</v>
          </cell>
          <cell r="H620" t="str">
            <v xml:space="preserve"> %</v>
          </cell>
          <cell r="I620" t="str">
            <v>6 x 4 x 0.33L</v>
          </cell>
          <cell r="J620" t="str">
            <v/>
          </cell>
          <cell r="K620">
            <v>24</v>
          </cell>
          <cell r="L620" t="str">
            <v>6% - 3%</v>
          </cell>
          <cell r="M620" t="str">
            <v>6</v>
          </cell>
          <cell r="N620" t="str">
            <v>M</v>
          </cell>
          <cell r="O620" t="str">
            <v>15</v>
          </cell>
          <cell r="P620">
            <v>0.33</v>
          </cell>
          <cell r="Q620" t="str">
            <v>54034983</v>
          </cell>
          <cell r="R620" t="str">
            <v>5.7 x 5.7 x 18.35</v>
          </cell>
          <cell r="S620">
            <v>0.34399999999999997</v>
          </cell>
          <cell r="T620">
            <v>0.36499999999999999</v>
          </cell>
          <cell r="U620">
            <v>0</v>
          </cell>
          <cell r="V620" t="str">
            <v>4 x 0.33L</v>
          </cell>
          <cell r="W620" t="str">
            <v>SHRINK</v>
          </cell>
          <cell r="X620" t="str">
            <v>5449000345905</v>
          </cell>
          <cell r="Y620" t="str">
            <v>11.4 x 11.4 x 18.35</v>
          </cell>
          <cell r="Z620">
            <v>1.3759999999999999</v>
          </cell>
          <cell r="AA620">
            <v>1.466</v>
          </cell>
          <cell r="AB620">
            <v>0</v>
          </cell>
          <cell r="AC620" t="str">
            <v>6 x 4 x 0.33L</v>
          </cell>
          <cell r="AD620" t="str">
            <v>SHRINKWRAP OVER SHRINKWRAP</v>
          </cell>
          <cell r="AE620" t="str">
            <v>5449000345912</v>
          </cell>
          <cell r="AF620" t="str">
            <v>34.4 x 23 x 18.4</v>
          </cell>
          <cell r="AG620">
            <v>8.2560000000000002</v>
          </cell>
          <cell r="AH620">
            <v>8.827</v>
          </cell>
          <cell r="AI620">
            <v>0</v>
          </cell>
          <cell r="AJ620">
            <v>15</v>
          </cell>
          <cell r="AK620">
            <v>8</v>
          </cell>
          <cell r="AL620">
            <v>120</v>
          </cell>
          <cell r="AM620">
            <v>1200</v>
          </cell>
          <cell r="AN620">
            <v>1032</v>
          </cell>
          <cell r="AO620">
            <v>1648</v>
          </cell>
          <cell r="AP620">
            <v>990.72</v>
          </cell>
          <cell r="AQ620">
            <v>1092.165</v>
          </cell>
          <cell r="AR620">
            <v>1</v>
          </cell>
          <cell r="AS620">
            <v>0</v>
          </cell>
          <cell r="AT620" t="str">
            <v>CHEP</v>
          </cell>
          <cell r="AU620" t="str">
            <v>5449000736031</v>
          </cell>
          <cell r="AV620" t="str">
            <v/>
          </cell>
          <cell r="AW620" t="str">
            <v/>
          </cell>
          <cell r="AX620" t="str">
            <v>DUN</v>
          </cell>
          <cell r="AY620" t="str">
            <v/>
          </cell>
          <cell r="AZ620" t="str">
            <v/>
          </cell>
          <cell r="BA620" t="str">
            <v/>
          </cell>
          <cell r="BB620" t="str">
            <v/>
          </cell>
          <cell r="BC620" t="str">
            <v>Le Village (VILL)</v>
          </cell>
          <cell r="BD620" t="str">
            <v/>
          </cell>
          <cell r="BE620" t="str">
            <v>BeLux</v>
          </cell>
          <cell r="BF620" t="str">
            <v/>
          </cell>
          <cell r="BG620" t="str">
            <v>PSS-20367</v>
          </cell>
          <cell r="BH620" t="str">
            <v>22029919</v>
          </cell>
          <cell r="BI620" t="str">
            <v>BE</v>
          </cell>
          <cell r="BJ620" t="str">
            <v/>
          </cell>
          <cell r="BK620" t="str">
            <v>ZB</v>
          </cell>
          <cell r="BL620" t="str">
            <v>56</v>
          </cell>
          <cell r="BM620">
            <v>2.172E-2</v>
          </cell>
        </row>
        <row r="621">
          <cell r="A621">
            <v>645501</v>
          </cell>
          <cell r="B621" t="str">
            <v>7177</v>
          </cell>
          <cell r="C621" t="str">
            <v>MINUTE MAID MULTIVITAMINEN NECTAR PET 0.33L 6X4</v>
          </cell>
          <cell r="D621" t="str">
            <v>MINUTE MAID MULTIVITAMINEN NECTAR PET 0.33L 6X4</v>
          </cell>
          <cell r="E621" t="str">
            <v>Minute Maid</v>
          </cell>
          <cell r="F621" t="str">
            <v>Multivitamin Nectar</v>
          </cell>
          <cell r="G621" t="str">
            <v>PET</v>
          </cell>
          <cell r="H621" t="str">
            <v xml:space="preserve"> %</v>
          </cell>
          <cell r="I621" t="str">
            <v>6 x 4 x 0.33L</v>
          </cell>
          <cell r="J621" t="str">
            <v/>
          </cell>
          <cell r="K621">
            <v>24</v>
          </cell>
          <cell r="L621" t="str">
            <v>6% - 3%</v>
          </cell>
          <cell r="M621" t="str">
            <v>6</v>
          </cell>
          <cell r="N621" t="str">
            <v>M</v>
          </cell>
          <cell r="O621" t="str">
            <v>15</v>
          </cell>
          <cell r="P621">
            <v>0.33</v>
          </cell>
          <cell r="Q621" t="str">
            <v>54032484</v>
          </cell>
          <cell r="R621" t="str">
            <v>5.7 x 5.7 x 18.35</v>
          </cell>
          <cell r="S621">
            <v>0.34399999999999997</v>
          </cell>
          <cell r="T621">
            <v>0.36499999999999999</v>
          </cell>
          <cell r="U621">
            <v>0</v>
          </cell>
          <cell r="V621" t="str">
            <v>4 x 0.33L</v>
          </cell>
          <cell r="W621" t="str">
            <v>SHRINK</v>
          </cell>
          <cell r="X621" t="str">
            <v>5449000346025</v>
          </cell>
          <cell r="Y621" t="str">
            <v>11.4 x 11.4 x 18.35</v>
          </cell>
          <cell r="Z621">
            <v>1.3740000000000001</v>
          </cell>
          <cell r="AA621">
            <v>1.464</v>
          </cell>
          <cell r="AB621">
            <v>0</v>
          </cell>
          <cell r="AC621" t="str">
            <v>6 x 4 x 0.33L</v>
          </cell>
          <cell r="AD621" t="str">
            <v>SHRINKWRAP OVER SHRINKWRAP</v>
          </cell>
          <cell r="AE621" t="str">
            <v>5449000346032</v>
          </cell>
          <cell r="AF621" t="str">
            <v>34.4 x 23 x 18.4</v>
          </cell>
          <cell r="AG621">
            <v>8.2460000000000004</v>
          </cell>
          <cell r="AH621">
            <v>8.8179999999999996</v>
          </cell>
          <cell r="AI621">
            <v>0</v>
          </cell>
          <cell r="AJ621">
            <v>15</v>
          </cell>
          <cell r="AK621">
            <v>8</v>
          </cell>
          <cell r="AL621">
            <v>120</v>
          </cell>
          <cell r="AM621">
            <v>1200</v>
          </cell>
          <cell r="AN621">
            <v>1032</v>
          </cell>
          <cell r="AO621">
            <v>1648</v>
          </cell>
          <cell r="AP621">
            <v>989.52</v>
          </cell>
          <cell r="AQ621">
            <v>1091.0150000000001</v>
          </cell>
          <cell r="AR621">
            <v>1</v>
          </cell>
          <cell r="AS621">
            <v>0</v>
          </cell>
          <cell r="AT621" t="str">
            <v>CHEP</v>
          </cell>
          <cell r="AU621" t="str">
            <v>5449000736109</v>
          </cell>
          <cell r="AV621" t="str">
            <v/>
          </cell>
          <cell r="AW621" t="str">
            <v/>
          </cell>
          <cell r="AX621" t="str">
            <v>DUN</v>
          </cell>
          <cell r="AY621" t="str">
            <v/>
          </cell>
          <cell r="AZ621" t="str">
            <v/>
          </cell>
          <cell r="BA621" t="str">
            <v/>
          </cell>
          <cell r="BB621" t="str">
            <v/>
          </cell>
          <cell r="BC621" t="str">
            <v>Le Village (VILL)</v>
          </cell>
          <cell r="BD621" t="str">
            <v/>
          </cell>
          <cell r="BE621" t="str">
            <v>BeLux</v>
          </cell>
          <cell r="BF621" t="str">
            <v/>
          </cell>
          <cell r="BG621" t="str">
            <v>PSS-20367</v>
          </cell>
          <cell r="BH621" t="str">
            <v>22029919</v>
          </cell>
          <cell r="BI621" t="str">
            <v>BE</v>
          </cell>
          <cell r="BJ621" t="str">
            <v/>
          </cell>
          <cell r="BK621" t="str">
            <v>ZB</v>
          </cell>
          <cell r="BL621" t="str">
            <v>56</v>
          </cell>
          <cell r="BM621">
            <v>2.172E-2</v>
          </cell>
        </row>
        <row r="622">
          <cell r="A622">
            <v>645502</v>
          </cell>
          <cell r="B622" t="str">
            <v>2223</v>
          </cell>
          <cell r="C622" t="str">
            <v>FANTA LEMON BLIK 0.33L X24 PROMOPACK</v>
          </cell>
          <cell r="D622" t="str">
            <v>FANTA CITRON BOITE 0.33L X24 PROMOPACK</v>
          </cell>
          <cell r="E622" t="str">
            <v>Fanta</v>
          </cell>
          <cell r="F622" t="str">
            <v>Lemon</v>
          </cell>
          <cell r="G622" t="str">
            <v xml:space="preserve">CAN </v>
          </cell>
          <cell r="H622" t="str">
            <v xml:space="preserve"> %</v>
          </cell>
          <cell r="I622" t="str">
            <v>24 x 0.33L</v>
          </cell>
          <cell r="J622" t="str">
            <v>PROMOPACK</v>
          </cell>
          <cell r="K622">
            <v>24</v>
          </cell>
          <cell r="L622" t="str">
            <v>6% - 3%</v>
          </cell>
          <cell r="M622" t="str">
            <v>12</v>
          </cell>
          <cell r="N622" t="str">
            <v>M</v>
          </cell>
          <cell r="O622" t="str">
            <v>0</v>
          </cell>
          <cell r="P622">
            <v>0.33</v>
          </cell>
          <cell r="Q622" t="str">
            <v>5449000006004</v>
          </cell>
          <cell r="R622" t="str">
            <v>6.65 x 6.65 x 11.55</v>
          </cell>
          <cell r="S622">
            <v>0.34399999999999997</v>
          </cell>
          <cell r="T622">
            <v>0.35599999999999998</v>
          </cell>
          <cell r="U622">
            <v>0</v>
          </cell>
          <cell r="V622" t="str">
            <v>24 x 0.33L</v>
          </cell>
          <cell r="W622" t="str">
            <v>TRAY WITH SHRINK</v>
          </cell>
          <cell r="X622" t="str">
            <v>5000112557268</v>
          </cell>
          <cell r="Y622" t="str">
            <v>40.4 x 27.1 x 11.8</v>
          </cell>
          <cell r="Z622">
            <v>8.2639999999999993</v>
          </cell>
          <cell r="AA622">
            <v>8.6300000000000008</v>
          </cell>
          <cell r="AB622">
            <v>0</v>
          </cell>
          <cell r="AC622" t="str">
            <v>24 x 0.33L</v>
          </cell>
          <cell r="AD622" t="str">
            <v>TRAY WITH SHRINK</v>
          </cell>
          <cell r="AE622" t="str">
            <v>5000112557268</v>
          </cell>
          <cell r="AF622" t="str">
            <v>40.4 x 27.1 x 11.8</v>
          </cell>
          <cell r="AG622">
            <v>8.2639999999999993</v>
          </cell>
          <cell r="AH622">
            <v>8.6300000000000008</v>
          </cell>
          <cell r="AI622">
            <v>0</v>
          </cell>
          <cell r="AJ622">
            <v>10</v>
          </cell>
          <cell r="AK622">
            <v>12</v>
          </cell>
          <cell r="AL622">
            <v>120</v>
          </cell>
          <cell r="AM622">
            <v>1217</v>
          </cell>
          <cell r="AN622">
            <v>1000</v>
          </cell>
          <cell r="AO622">
            <v>1579</v>
          </cell>
          <cell r="AP622">
            <v>991.68</v>
          </cell>
          <cell r="AQ622">
            <v>1065.8679999999999</v>
          </cell>
          <cell r="AR622">
            <v>3</v>
          </cell>
          <cell r="AS622">
            <v>0</v>
          </cell>
          <cell r="AT622" t="str">
            <v>CHEP</v>
          </cell>
          <cell r="AU622" t="str">
            <v>5000112480818</v>
          </cell>
          <cell r="AV622" t="str">
            <v/>
          </cell>
          <cell r="AW622" t="str">
            <v>GHE</v>
          </cell>
          <cell r="AX622" t="str">
            <v/>
          </cell>
          <cell r="AY622" t="str">
            <v/>
          </cell>
          <cell r="AZ622" t="str">
            <v/>
          </cell>
          <cell r="BA622" t="str">
            <v/>
          </cell>
          <cell r="BB622" t="str">
            <v/>
          </cell>
          <cell r="BC622" t="str">
            <v/>
          </cell>
          <cell r="BD622" t="str">
            <v/>
          </cell>
          <cell r="BE622" t="str">
            <v>BeLux</v>
          </cell>
          <cell r="BF622" t="str">
            <v/>
          </cell>
          <cell r="BG622" t="str">
            <v>PSS-23023</v>
          </cell>
          <cell r="BH622" t="str">
            <v>22021000</v>
          </cell>
          <cell r="BI622" t="str">
            <v>BE</v>
          </cell>
          <cell r="BJ622" t="str">
            <v/>
          </cell>
          <cell r="BK622" t="str">
            <v>ZD</v>
          </cell>
          <cell r="BL622" t="str">
            <v>56</v>
          </cell>
          <cell r="BM622">
            <v>1.2500000000000001E-2</v>
          </cell>
        </row>
        <row r="623">
          <cell r="A623">
            <v>645503</v>
          </cell>
          <cell r="B623" t="str">
            <v>2224</v>
          </cell>
          <cell r="C623" t="str">
            <v>SPRITE BLIK 0.33L X24 PROMOPACK</v>
          </cell>
          <cell r="D623" t="str">
            <v>SPRITE BOITE 0.33L X24 PROMOPACK</v>
          </cell>
          <cell r="E623" t="str">
            <v>Sprite</v>
          </cell>
          <cell r="F623" t="str">
            <v/>
          </cell>
          <cell r="G623" t="str">
            <v xml:space="preserve">CAN </v>
          </cell>
          <cell r="H623" t="str">
            <v xml:space="preserve"> %</v>
          </cell>
          <cell r="I623" t="str">
            <v>24 x 0.33L</v>
          </cell>
          <cell r="J623" t="str">
            <v>PROMOPACK</v>
          </cell>
          <cell r="K623">
            <v>24</v>
          </cell>
          <cell r="L623" t="str">
            <v>6% - 3%</v>
          </cell>
          <cell r="M623" t="str">
            <v>12</v>
          </cell>
          <cell r="N623" t="str">
            <v>M</v>
          </cell>
          <cell r="O623" t="str">
            <v>0</v>
          </cell>
          <cell r="P623">
            <v>0.33</v>
          </cell>
          <cell r="Q623" t="str">
            <v>5449000014535</v>
          </cell>
          <cell r="R623" t="str">
            <v>6.65 x 6.65 x 11.55</v>
          </cell>
          <cell r="S623">
            <v>0.33800000000000002</v>
          </cell>
          <cell r="T623">
            <v>0.35</v>
          </cell>
          <cell r="U623">
            <v>0</v>
          </cell>
          <cell r="V623" t="str">
            <v>24 x 0.33L</v>
          </cell>
          <cell r="W623" t="str">
            <v>TRAY WITH SHRINK</v>
          </cell>
          <cell r="X623" t="str">
            <v>5000112557206</v>
          </cell>
          <cell r="Y623" t="str">
            <v>40.4 x 27.1 x 11.8</v>
          </cell>
          <cell r="Z623">
            <v>8.1059999999999999</v>
          </cell>
          <cell r="AA623">
            <v>8.4719999999999995</v>
          </cell>
          <cell r="AB623">
            <v>0</v>
          </cell>
          <cell r="AC623" t="str">
            <v>24 x 0.33L</v>
          </cell>
          <cell r="AD623" t="str">
            <v>TRAY WITH SHRINK</v>
          </cell>
          <cell r="AE623" t="str">
            <v>5000112557206</v>
          </cell>
          <cell r="AF623" t="str">
            <v>40.4 x 27.1 x 11.8</v>
          </cell>
          <cell r="AG623">
            <v>8.1059999999999999</v>
          </cell>
          <cell r="AH623">
            <v>8.4719999999999995</v>
          </cell>
          <cell r="AI623">
            <v>0</v>
          </cell>
          <cell r="AJ623">
            <v>10</v>
          </cell>
          <cell r="AK623">
            <v>12</v>
          </cell>
          <cell r="AL623">
            <v>120</v>
          </cell>
          <cell r="AM623">
            <v>1217</v>
          </cell>
          <cell r="AN623">
            <v>1000</v>
          </cell>
          <cell r="AO623">
            <v>1579</v>
          </cell>
          <cell r="AP623">
            <v>972.72</v>
          </cell>
          <cell r="AQ623">
            <v>1046.9549999999999</v>
          </cell>
          <cell r="AR623">
            <v>3</v>
          </cell>
          <cell r="AS623">
            <v>0</v>
          </cell>
          <cell r="AT623" t="str">
            <v>CHEP</v>
          </cell>
          <cell r="AU623" t="str">
            <v>5000112423358</v>
          </cell>
          <cell r="AV623" t="str">
            <v/>
          </cell>
          <cell r="AW623" t="str">
            <v>GHE</v>
          </cell>
          <cell r="AX623" t="str">
            <v/>
          </cell>
          <cell r="AY623" t="str">
            <v/>
          </cell>
          <cell r="AZ623" t="str">
            <v/>
          </cell>
          <cell r="BA623" t="str">
            <v/>
          </cell>
          <cell r="BB623" t="str">
            <v/>
          </cell>
          <cell r="BC623" t="str">
            <v/>
          </cell>
          <cell r="BD623" t="str">
            <v/>
          </cell>
          <cell r="BE623" t="str">
            <v>BeLux</v>
          </cell>
          <cell r="BF623" t="str">
            <v/>
          </cell>
          <cell r="BG623" t="str">
            <v>PSS-23023</v>
          </cell>
          <cell r="BH623" t="str">
            <v>22021000</v>
          </cell>
          <cell r="BI623" t="str">
            <v>BE</v>
          </cell>
          <cell r="BJ623" t="str">
            <v/>
          </cell>
          <cell r="BK623" t="str">
            <v>ZD</v>
          </cell>
          <cell r="BL623" t="str">
            <v>56</v>
          </cell>
          <cell r="BM623">
            <v>1.2530000000000001E-2</v>
          </cell>
        </row>
        <row r="624">
          <cell r="A624">
            <v>645508</v>
          </cell>
          <cell r="B624" t="str">
            <v>7180</v>
          </cell>
          <cell r="C624" t="str">
            <v>MINUTE MAID TROPICAL NECTAR GTB 1.00L X6</v>
          </cell>
          <cell r="D624" t="str">
            <v>MINUTE MAID TROPICAL NECTAR GTB 1.00L X6</v>
          </cell>
          <cell r="E624" t="str">
            <v>Minute Maid</v>
          </cell>
          <cell r="F624" t="str">
            <v>Tropical Nectar</v>
          </cell>
          <cell r="G624" t="str">
            <v>GTB</v>
          </cell>
          <cell r="H624" t="str">
            <v xml:space="preserve"> %</v>
          </cell>
          <cell r="I624" t="str">
            <v>6 x 1L</v>
          </cell>
          <cell r="J624" t="str">
            <v/>
          </cell>
          <cell r="K624">
            <v>6</v>
          </cell>
          <cell r="L624" t="str">
            <v>6% - 3%</v>
          </cell>
          <cell r="M624" t="str">
            <v>9</v>
          </cell>
          <cell r="N624" t="str">
            <v>M</v>
          </cell>
          <cell r="O624" t="str">
            <v>15</v>
          </cell>
          <cell r="P624">
            <v>1</v>
          </cell>
          <cell r="Q624" t="str">
            <v>5449000346094</v>
          </cell>
          <cell r="R624" t="str">
            <v>7 x 6.1 x 25.5</v>
          </cell>
          <cell r="S624">
            <v>1.0409999999999999</v>
          </cell>
          <cell r="T624">
            <v>1.0720000000000001</v>
          </cell>
          <cell r="U624">
            <v>0</v>
          </cell>
          <cell r="V624" t="str">
            <v>1 x 1L</v>
          </cell>
          <cell r="W624" t="str">
            <v>GABLE TOP BRICK</v>
          </cell>
          <cell r="X624" t="str">
            <v>5449000346094</v>
          </cell>
          <cell r="Y624" t="str">
            <v>7 x 6.1 x 25.5</v>
          </cell>
          <cell r="Z624">
            <v>1.0409999999999999</v>
          </cell>
          <cell r="AA624">
            <v>1.0720000000000001</v>
          </cell>
          <cell r="AB624">
            <v>0</v>
          </cell>
          <cell r="AC624" t="str">
            <v>6 x 1L</v>
          </cell>
          <cell r="AD624" t="str">
            <v>TRAY WITHOUT SHRINK</v>
          </cell>
          <cell r="AE624" t="str">
            <v>5449000346100</v>
          </cell>
          <cell r="AF624" t="str">
            <v>20.5 x 15 x 26</v>
          </cell>
          <cell r="AG624">
            <v>6.2469999999999999</v>
          </cell>
          <cell r="AH624">
            <v>6.5170000000000003</v>
          </cell>
          <cell r="AI624">
            <v>0</v>
          </cell>
          <cell r="AJ624">
            <v>40</v>
          </cell>
          <cell r="AK624">
            <v>4</v>
          </cell>
          <cell r="AL624">
            <v>160</v>
          </cell>
          <cell r="AM624">
            <v>1200</v>
          </cell>
          <cell r="AN624">
            <v>1000</v>
          </cell>
          <cell r="AO624">
            <v>1203</v>
          </cell>
          <cell r="AP624">
            <v>999.52</v>
          </cell>
          <cell r="AQ624">
            <v>1073.212</v>
          </cell>
          <cell r="AR624">
            <v>1</v>
          </cell>
          <cell r="AS624">
            <v>0</v>
          </cell>
          <cell r="AT624" t="str">
            <v>CHEP</v>
          </cell>
          <cell r="AU624" t="str">
            <v>5449000736154</v>
          </cell>
          <cell r="AV624" t="str">
            <v/>
          </cell>
          <cell r="AW624" t="str">
            <v/>
          </cell>
          <cell r="AX624" t="str">
            <v/>
          </cell>
          <cell r="AY624" t="str">
            <v/>
          </cell>
          <cell r="AZ624" t="str">
            <v/>
          </cell>
          <cell r="BA624" t="str">
            <v/>
          </cell>
          <cell r="BB624" t="str">
            <v/>
          </cell>
          <cell r="BC624" t="str">
            <v>Refresco Bodegraven (RBOD)</v>
          </cell>
          <cell r="BD624" t="str">
            <v/>
          </cell>
          <cell r="BE624" t="str">
            <v>BeLux</v>
          </cell>
          <cell r="BF624" t="str">
            <v/>
          </cell>
          <cell r="BG624" t="str">
            <v>PSS-21050</v>
          </cell>
          <cell r="BH624" t="str">
            <v>22029919</v>
          </cell>
          <cell r="BI624" t="str">
            <v>BE</v>
          </cell>
          <cell r="BJ624" t="str">
            <v/>
          </cell>
          <cell r="BK624" t="str">
            <v>ZB</v>
          </cell>
          <cell r="BL624" t="str">
            <v>56</v>
          </cell>
          <cell r="BM624">
            <v>3.1E-2</v>
          </cell>
        </row>
        <row r="625">
          <cell r="A625">
            <v>645509</v>
          </cell>
          <cell r="B625" t="str">
            <v>7178</v>
          </cell>
          <cell r="C625" t="str">
            <v>MINUTE MAID APPEL NECTAR GTB 1.00L X6</v>
          </cell>
          <cell r="D625" t="str">
            <v>MINUTE MAID POMME NECTAR GTB 1.00L X6</v>
          </cell>
          <cell r="E625" t="str">
            <v>Minute Maid</v>
          </cell>
          <cell r="F625" t="str">
            <v>Apple Nectar</v>
          </cell>
          <cell r="G625" t="str">
            <v>GTB</v>
          </cell>
          <cell r="H625" t="str">
            <v xml:space="preserve"> %</v>
          </cell>
          <cell r="I625" t="str">
            <v>6 x 1L</v>
          </cell>
          <cell r="J625" t="str">
            <v/>
          </cell>
          <cell r="K625">
            <v>6</v>
          </cell>
          <cell r="L625" t="str">
            <v>6% - 3%</v>
          </cell>
          <cell r="M625" t="str">
            <v>9</v>
          </cell>
          <cell r="N625" t="str">
            <v>M</v>
          </cell>
          <cell r="O625" t="str">
            <v>15</v>
          </cell>
          <cell r="P625">
            <v>1</v>
          </cell>
          <cell r="Q625" t="str">
            <v>5449000345622</v>
          </cell>
          <cell r="R625" t="str">
            <v>7 x 6.1 x 25.5</v>
          </cell>
          <cell r="S625">
            <v>1.042</v>
          </cell>
          <cell r="T625">
            <v>1.073</v>
          </cell>
          <cell r="U625">
            <v>0</v>
          </cell>
          <cell r="V625" t="str">
            <v>1 x 1L</v>
          </cell>
          <cell r="W625" t="str">
            <v>GABLE TOP BRICK</v>
          </cell>
          <cell r="X625" t="str">
            <v>5449000345622</v>
          </cell>
          <cell r="Y625" t="str">
            <v>7 x 6.1 x 25.5</v>
          </cell>
          <cell r="Z625">
            <v>1.042</v>
          </cell>
          <cell r="AA625">
            <v>1.073</v>
          </cell>
          <cell r="AB625">
            <v>0</v>
          </cell>
          <cell r="AC625" t="str">
            <v>6 x 1L</v>
          </cell>
          <cell r="AD625" t="str">
            <v>TRAY WITHOUT SHRINK</v>
          </cell>
          <cell r="AE625" t="str">
            <v>5449000345639</v>
          </cell>
          <cell r="AF625" t="str">
            <v>20.5 x 15 x 26</v>
          </cell>
          <cell r="AG625">
            <v>6.2539999999999996</v>
          </cell>
          <cell r="AH625">
            <v>6.5250000000000004</v>
          </cell>
          <cell r="AI625">
            <v>0</v>
          </cell>
          <cell r="AJ625">
            <v>40</v>
          </cell>
          <cell r="AK625">
            <v>4</v>
          </cell>
          <cell r="AL625">
            <v>160</v>
          </cell>
          <cell r="AM625">
            <v>1200</v>
          </cell>
          <cell r="AN625">
            <v>1000</v>
          </cell>
          <cell r="AO625">
            <v>1203</v>
          </cell>
          <cell r="AP625">
            <v>1000.64</v>
          </cell>
          <cell r="AQ625">
            <v>1074.373</v>
          </cell>
          <cell r="AR625">
            <v>1</v>
          </cell>
          <cell r="AS625">
            <v>0</v>
          </cell>
          <cell r="AT625" t="str">
            <v>CHEP</v>
          </cell>
          <cell r="AU625" t="str">
            <v>5449000736024</v>
          </cell>
          <cell r="AV625" t="str">
            <v/>
          </cell>
          <cell r="AW625" t="str">
            <v/>
          </cell>
          <cell r="AX625" t="str">
            <v/>
          </cell>
          <cell r="AY625" t="str">
            <v/>
          </cell>
          <cell r="AZ625" t="str">
            <v/>
          </cell>
          <cell r="BA625" t="str">
            <v/>
          </cell>
          <cell r="BB625" t="str">
            <v/>
          </cell>
          <cell r="BC625" t="str">
            <v>Refresco Bodegraven (RBOD)</v>
          </cell>
          <cell r="BD625" t="str">
            <v/>
          </cell>
          <cell r="BE625" t="str">
            <v>BeLux</v>
          </cell>
          <cell r="BF625" t="str">
            <v/>
          </cell>
          <cell r="BG625" t="str">
            <v>PSS-21050</v>
          </cell>
          <cell r="BH625" t="str">
            <v>22029919</v>
          </cell>
          <cell r="BI625" t="str">
            <v>BE</v>
          </cell>
          <cell r="BJ625" t="str">
            <v/>
          </cell>
          <cell r="BK625" t="str">
            <v>ZB</v>
          </cell>
          <cell r="BL625" t="str">
            <v>56</v>
          </cell>
          <cell r="BM625">
            <v>3.1E-2</v>
          </cell>
        </row>
        <row r="626">
          <cell r="A626">
            <v>645510</v>
          </cell>
          <cell r="B626" t="str">
            <v>7179</v>
          </cell>
          <cell r="C626" t="str">
            <v>MINUTE MAID MULTIVITAMINEN NECTAR GTB 1.00L X6</v>
          </cell>
          <cell r="D626" t="str">
            <v>MINUTE MAID MULTIVITAMINEN NECTAR GTB 1.00L X6</v>
          </cell>
          <cell r="E626" t="str">
            <v>Minute Maid</v>
          </cell>
          <cell r="F626" t="str">
            <v>Multivitamin Nectar</v>
          </cell>
          <cell r="G626" t="str">
            <v>GTB</v>
          </cell>
          <cell r="H626" t="str">
            <v xml:space="preserve"> %</v>
          </cell>
          <cell r="I626" t="str">
            <v>6 x 1L</v>
          </cell>
          <cell r="J626" t="str">
            <v/>
          </cell>
          <cell r="K626">
            <v>6</v>
          </cell>
          <cell r="L626" t="str">
            <v>6% - 3%</v>
          </cell>
          <cell r="M626" t="str">
            <v>9</v>
          </cell>
          <cell r="N626" t="str">
            <v>M</v>
          </cell>
          <cell r="O626" t="str">
            <v>15</v>
          </cell>
          <cell r="P626">
            <v>1</v>
          </cell>
          <cell r="Q626" t="str">
            <v>5449000345998</v>
          </cell>
          <cell r="R626" t="str">
            <v>7 x 6.1 x 25.5</v>
          </cell>
          <cell r="S626">
            <v>1.0409999999999999</v>
          </cell>
          <cell r="T626">
            <v>1.0720000000000001</v>
          </cell>
          <cell r="U626">
            <v>0</v>
          </cell>
          <cell r="V626" t="str">
            <v>1 x 1L</v>
          </cell>
          <cell r="W626" t="str">
            <v>GABLE TOP BRICK</v>
          </cell>
          <cell r="X626" t="str">
            <v>5449000345998</v>
          </cell>
          <cell r="Y626" t="str">
            <v>7 x 6.1 x 25.5</v>
          </cell>
          <cell r="Z626">
            <v>1.0409999999999999</v>
          </cell>
          <cell r="AA626">
            <v>1.0720000000000001</v>
          </cell>
          <cell r="AB626">
            <v>0</v>
          </cell>
          <cell r="AC626" t="str">
            <v>6 x 1L</v>
          </cell>
          <cell r="AD626" t="str">
            <v>TRAY WITHOUT SHRINK</v>
          </cell>
          <cell r="AE626" t="str">
            <v>5449000346001</v>
          </cell>
          <cell r="AF626" t="str">
            <v>20.5 x 15 x 26</v>
          </cell>
          <cell r="AG626">
            <v>6.2469999999999999</v>
          </cell>
          <cell r="AH626">
            <v>6.5170000000000003</v>
          </cell>
          <cell r="AI626">
            <v>0</v>
          </cell>
          <cell r="AJ626">
            <v>40</v>
          </cell>
          <cell r="AK626">
            <v>4</v>
          </cell>
          <cell r="AL626">
            <v>160</v>
          </cell>
          <cell r="AM626">
            <v>1200</v>
          </cell>
          <cell r="AN626">
            <v>1000</v>
          </cell>
          <cell r="AO626">
            <v>1203</v>
          </cell>
          <cell r="AP626">
            <v>999.52</v>
          </cell>
          <cell r="AQ626">
            <v>1073.212</v>
          </cell>
          <cell r="AR626">
            <v>1</v>
          </cell>
          <cell r="AS626">
            <v>0</v>
          </cell>
          <cell r="AT626" t="str">
            <v>CHEP</v>
          </cell>
          <cell r="AU626" t="str">
            <v>5449000736086</v>
          </cell>
          <cell r="AV626" t="str">
            <v/>
          </cell>
          <cell r="AW626" t="str">
            <v/>
          </cell>
          <cell r="AX626" t="str">
            <v/>
          </cell>
          <cell r="AY626" t="str">
            <v/>
          </cell>
          <cell r="AZ626" t="str">
            <v/>
          </cell>
          <cell r="BA626" t="str">
            <v/>
          </cell>
          <cell r="BB626" t="str">
            <v/>
          </cell>
          <cell r="BC626" t="str">
            <v>Refresco Bodegraven (RBOD)</v>
          </cell>
          <cell r="BD626" t="str">
            <v/>
          </cell>
          <cell r="BE626" t="str">
            <v>BeLux</v>
          </cell>
          <cell r="BF626" t="str">
            <v/>
          </cell>
          <cell r="BG626" t="str">
            <v>PSS-21050</v>
          </cell>
          <cell r="BH626" t="str">
            <v>22029919</v>
          </cell>
          <cell r="BI626" t="str">
            <v>BE</v>
          </cell>
          <cell r="BJ626" t="str">
            <v/>
          </cell>
          <cell r="BK626" t="str">
            <v>ZB</v>
          </cell>
          <cell r="BL626" t="str">
            <v>56</v>
          </cell>
          <cell r="BM626">
            <v>3.1E-2</v>
          </cell>
        </row>
        <row r="627">
          <cell r="A627">
            <v>645511</v>
          </cell>
          <cell r="B627" t="str">
            <v>2234</v>
          </cell>
          <cell r="C627" t="str">
            <v>COCA-COLA PET 0.50L X12 ICE COLD EURO CHEP</v>
          </cell>
          <cell r="D627" t="str">
            <v>COCA-COLA PET 0.50L X12 ICE COLD EURO CHEP</v>
          </cell>
          <cell r="E627" t="str">
            <v>Coca-Cola</v>
          </cell>
          <cell r="F627" t="str">
            <v/>
          </cell>
          <cell r="G627" t="str">
            <v>PET</v>
          </cell>
          <cell r="H627" t="str">
            <v xml:space="preserve"> %</v>
          </cell>
          <cell r="I627" t="str">
            <v>12 x 0.5L</v>
          </cell>
          <cell r="J627" t="str">
            <v>ICE COLD</v>
          </cell>
          <cell r="K627">
            <v>12</v>
          </cell>
          <cell r="L627" t="str">
            <v>6% - 3%</v>
          </cell>
          <cell r="M627" t="str">
            <v>4</v>
          </cell>
          <cell r="N627" t="str">
            <v>M</v>
          </cell>
          <cell r="O627" t="str">
            <v>0</v>
          </cell>
          <cell r="P627">
            <v>0.5</v>
          </cell>
          <cell r="Q627" t="str">
            <v>5000112642896</v>
          </cell>
          <cell r="R627" t="str">
            <v>6.65 x 6.65 x 23.05</v>
          </cell>
          <cell r="S627">
            <v>0.51900000000000002</v>
          </cell>
          <cell r="T627">
            <v>0.53900000000000003</v>
          </cell>
          <cell r="U627">
            <v>0</v>
          </cell>
          <cell r="V627" t="str">
            <v>1 x 0.5L</v>
          </cell>
          <cell r="W627" t="str">
            <v>PET</v>
          </cell>
          <cell r="X627" t="str">
            <v>5000112642896</v>
          </cell>
          <cell r="Y627" t="str">
            <v>6.65 x 6.65 x 23.05</v>
          </cell>
          <cell r="Z627">
            <v>0.51900000000000002</v>
          </cell>
          <cell r="AA627">
            <v>0.53900000000000003</v>
          </cell>
          <cell r="AB627">
            <v>0</v>
          </cell>
          <cell r="AC627" t="str">
            <v>12 x 0.5L</v>
          </cell>
          <cell r="AD627" t="str">
            <v>TRAY WITH SHRINK</v>
          </cell>
          <cell r="AE627" t="str">
            <v>5000112697681</v>
          </cell>
          <cell r="AF627" t="str">
            <v>27 x 21.8 x 23.3</v>
          </cell>
          <cell r="AG627">
            <v>6.2309999999999999</v>
          </cell>
          <cell r="AH627">
            <v>6.5579999999999998</v>
          </cell>
          <cell r="AI627">
            <v>0</v>
          </cell>
          <cell r="AJ627">
            <v>15</v>
          </cell>
          <cell r="AK627">
            <v>6</v>
          </cell>
          <cell r="AL627">
            <v>90</v>
          </cell>
          <cell r="AM627">
            <v>1200</v>
          </cell>
          <cell r="AN627">
            <v>800</v>
          </cell>
          <cell r="AO627">
            <v>1548</v>
          </cell>
          <cell r="AP627">
            <v>560.79</v>
          </cell>
          <cell r="AQ627">
            <v>615.31799999999998</v>
          </cell>
          <cell r="AR627">
            <v>1</v>
          </cell>
          <cell r="AS627">
            <v>0</v>
          </cell>
          <cell r="AT627" t="str">
            <v>EURO CHEP</v>
          </cell>
          <cell r="AU627" t="str">
            <v>5000112481273</v>
          </cell>
          <cell r="AV627" t="str">
            <v/>
          </cell>
          <cell r="AW627" t="str">
            <v/>
          </cell>
          <cell r="AX627" t="str">
            <v/>
          </cell>
          <cell r="AY627" t="str">
            <v/>
          </cell>
          <cell r="AZ627" t="str">
            <v/>
          </cell>
          <cell r="BA627" t="str">
            <v/>
          </cell>
          <cell r="BB627" t="str">
            <v/>
          </cell>
          <cell r="BC627" t="str">
            <v>Arop (AROP)</v>
          </cell>
          <cell r="BD627" t="str">
            <v/>
          </cell>
          <cell r="BE627" t="str">
            <v>BeLux</v>
          </cell>
          <cell r="BF627" t="str">
            <v/>
          </cell>
          <cell r="BG627" t="str">
            <v>PSS-23204</v>
          </cell>
          <cell r="BH627" t="str">
            <v>22021000</v>
          </cell>
          <cell r="BI627" t="str">
            <v>BE</v>
          </cell>
          <cell r="BJ627" t="str">
            <v/>
          </cell>
          <cell r="BK627" t="str">
            <v>ZD</v>
          </cell>
          <cell r="BL627" t="str">
            <v>56</v>
          </cell>
          <cell r="BM627">
            <v>2.2110000000000005E-2</v>
          </cell>
        </row>
        <row r="628">
          <cell r="A628">
            <v>645512</v>
          </cell>
          <cell r="B628" t="str">
            <v>2235</v>
          </cell>
          <cell r="C628" t="str">
            <v>COCA-COLA ZERO PET 0.50L X12 ICE COLD EURO CHEP</v>
          </cell>
          <cell r="D628" t="str">
            <v>COCA-COLA ZERO PET 0.50L X12 ICE COLD EURO CHEP</v>
          </cell>
          <cell r="E628" t="str">
            <v>Coca-Cola Zero</v>
          </cell>
          <cell r="F628" t="str">
            <v/>
          </cell>
          <cell r="G628" t="str">
            <v>PET</v>
          </cell>
          <cell r="H628" t="str">
            <v xml:space="preserve"> %</v>
          </cell>
          <cell r="I628" t="str">
            <v>12 x 0.5L</v>
          </cell>
          <cell r="J628" t="str">
            <v>ICE COLD</v>
          </cell>
          <cell r="K628">
            <v>12</v>
          </cell>
          <cell r="L628" t="str">
            <v>6% - 3%</v>
          </cell>
          <cell r="M628" t="str">
            <v>4</v>
          </cell>
          <cell r="N628" t="str">
            <v>M</v>
          </cell>
          <cell r="O628" t="str">
            <v>0</v>
          </cell>
          <cell r="P628">
            <v>0.5</v>
          </cell>
          <cell r="Q628" t="str">
            <v>5000112626469</v>
          </cell>
          <cell r="R628" t="str">
            <v>6.65 x 6.65 x 23.05</v>
          </cell>
          <cell r="S628">
            <v>0.499</v>
          </cell>
          <cell r="T628">
            <v>0.51900000000000002</v>
          </cell>
          <cell r="U628">
            <v>0</v>
          </cell>
          <cell r="V628" t="str">
            <v>1 x 0.5L</v>
          </cell>
          <cell r="W628" t="str">
            <v>PET</v>
          </cell>
          <cell r="X628" t="str">
            <v>5000112626469</v>
          </cell>
          <cell r="Y628" t="str">
            <v>6.65 x 6.65 x 23.05</v>
          </cell>
          <cell r="Z628">
            <v>0.499</v>
          </cell>
          <cell r="AA628">
            <v>0.51900000000000002</v>
          </cell>
          <cell r="AB628">
            <v>0</v>
          </cell>
          <cell r="AC628" t="str">
            <v>12 x 0.5L</v>
          </cell>
          <cell r="AD628" t="str">
            <v>TRAY WITH SHRINK</v>
          </cell>
          <cell r="AE628" t="str">
            <v>5000112697698</v>
          </cell>
          <cell r="AF628" t="str">
            <v>27 x 21.8 x 23.3</v>
          </cell>
          <cell r="AG628">
            <v>5.9880000000000004</v>
          </cell>
          <cell r="AH628">
            <v>6.3140000000000001</v>
          </cell>
          <cell r="AI628">
            <v>0</v>
          </cell>
          <cell r="AJ628">
            <v>15</v>
          </cell>
          <cell r="AK628">
            <v>6</v>
          </cell>
          <cell r="AL628">
            <v>90</v>
          </cell>
          <cell r="AM628">
            <v>1200</v>
          </cell>
          <cell r="AN628">
            <v>800</v>
          </cell>
          <cell r="AO628">
            <v>1548</v>
          </cell>
          <cell r="AP628">
            <v>538.91999999999996</v>
          </cell>
          <cell r="AQ628">
            <v>593.39400000000001</v>
          </cell>
          <cell r="AR628">
            <v>1</v>
          </cell>
          <cell r="AS628">
            <v>0</v>
          </cell>
          <cell r="AT628" t="str">
            <v>EURO CHEP</v>
          </cell>
          <cell r="AU628" t="str">
            <v>5000112481280</v>
          </cell>
          <cell r="AV628" t="str">
            <v/>
          </cell>
          <cell r="AW628" t="str">
            <v/>
          </cell>
          <cell r="AX628" t="str">
            <v/>
          </cell>
          <cell r="AY628" t="str">
            <v/>
          </cell>
          <cell r="AZ628" t="str">
            <v/>
          </cell>
          <cell r="BA628" t="str">
            <v/>
          </cell>
          <cell r="BB628" t="str">
            <v/>
          </cell>
          <cell r="BC628" t="str">
            <v>Arop (AROP)</v>
          </cell>
          <cell r="BD628" t="str">
            <v/>
          </cell>
          <cell r="BE628" t="str">
            <v>BeLux</v>
          </cell>
          <cell r="BF628" t="str">
            <v/>
          </cell>
          <cell r="BG628" t="str">
            <v>PSS-23204</v>
          </cell>
          <cell r="BH628" t="str">
            <v>22021000</v>
          </cell>
          <cell r="BI628" t="str">
            <v>BE</v>
          </cell>
          <cell r="BJ628" t="str">
            <v/>
          </cell>
          <cell r="BK628" t="str">
            <v>ZD</v>
          </cell>
          <cell r="BL628" t="str">
            <v>56</v>
          </cell>
          <cell r="BM628">
            <v>2.2110000000000005E-2</v>
          </cell>
        </row>
        <row r="629">
          <cell r="A629">
            <v>645513</v>
          </cell>
          <cell r="B629" t="str">
            <v>2236</v>
          </cell>
          <cell r="C629" t="str">
            <v>FANTA SINAAS PET 0.50L X12 ICE COLD EURO CHEP</v>
          </cell>
          <cell r="D629" t="str">
            <v>FANTA ORANGE PET 0.50L X12 ICE COLD EURO CHEP</v>
          </cell>
          <cell r="E629" t="str">
            <v>Fanta</v>
          </cell>
          <cell r="F629" t="str">
            <v>Orange</v>
          </cell>
          <cell r="G629" t="str">
            <v>PET</v>
          </cell>
          <cell r="H629" t="str">
            <v xml:space="preserve"> %</v>
          </cell>
          <cell r="I629" t="str">
            <v>12 x 0.5L</v>
          </cell>
          <cell r="J629" t="str">
            <v>ICE COLD</v>
          </cell>
          <cell r="K629">
            <v>12</v>
          </cell>
          <cell r="L629" t="str">
            <v>6% - 3%</v>
          </cell>
          <cell r="M629" t="str">
            <v>4</v>
          </cell>
          <cell r="N629" t="str">
            <v>M</v>
          </cell>
          <cell r="O629" t="str">
            <v>0</v>
          </cell>
          <cell r="P629">
            <v>0.5</v>
          </cell>
          <cell r="Q629" t="str">
            <v>5000112570601</v>
          </cell>
          <cell r="R629" t="str">
            <v>6.65 x 6.65 x 23.05</v>
          </cell>
          <cell r="S629">
            <v>0.52100000000000002</v>
          </cell>
          <cell r="T629">
            <v>0.54100000000000004</v>
          </cell>
          <cell r="U629">
            <v>0</v>
          </cell>
          <cell r="V629" t="str">
            <v>1 x 0.5L</v>
          </cell>
          <cell r="W629" t="str">
            <v>PET</v>
          </cell>
          <cell r="X629" t="str">
            <v>5000112570601</v>
          </cell>
          <cell r="Y629" t="str">
            <v>6.65 x 6.65 x 23.05</v>
          </cell>
          <cell r="Z629">
            <v>0.52100000000000002</v>
          </cell>
          <cell r="AA629">
            <v>0.54100000000000004</v>
          </cell>
          <cell r="AB629">
            <v>0</v>
          </cell>
          <cell r="AC629" t="str">
            <v>12 x 0.5L</v>
          </cell>
          <cell r="AD629" t="str">
            <v>TRAY WITH SHRINK</v>
          </cell>
          <cell r="AE629" t="str">
            <v>5000112570618</v>
          </cell>
          <cell r="AF629" t="str">
            <v>27 x 21.8 x 23.3</v>
          </cell>
          <cell r="AG629">
            <v>6.2469999999999999</v>
          </cell>
          <cell r="AH629">
            <v>6.5730000000000004</v>
          </cell>
          <cell r="AI629">
            <v>0</v>
          </cell>
          <cell r="AJ629">
            <v>15</v>
          </cell>
          <cell r="AK629">
            <v>6</v>
          </cell>
          <cell r="AL629">
            <v>90</v>
          </cell>
          <cell r="AM629">
            <v>1200</v>
          </cell>
          <cell r="AN629">
            <v>800</v>
          </cell>
          <cell r="AO629">
            <v>1548</v>
          </cell>
          <cell r="AP629">
            <v>562.23</v>
          </cell>
          <cell r="AQ629">
            <v>616.73800000000006</v>
          </cell>
          <cell r="AR629">
            <v>1</v>
          </cell>
          <cell r="AS629">
            <v>0</v>
          </cell>
          <cell r="AT629" t="str">
            <v>EURO CHEP</v>
          </cell>
          <cell r="AU629" t="str">
            <v>5000112481297</v>
          </cell>
          <cell r="AV629" t="str">
            <v/>
          </cell>
          <cell r="AW629" t="str">
            <v/>
          </cell>
          <cell r="AX629" t="str">
            <v/>
          </cell>
          <cell r="AY629" t="str">
            <v/>
          </cell>
          <cell r="AZ629" t="str">
            <v/>
          </cell>
          <cell r="BA629" t="str">
            <v/>
          </cell>
          <cell r="BB629" t="str">
            <v/>
          </cell>
          <cell r="BC629" t="str">
            <v>Arop (AROP)</v>
          </cell>
          <cell r="BD629" t="str">
            <v/>
          </cell>
          <cell r="BE629" t="str">
            <v>BeLux</v>
          </cell>
          <cell r="BF629" t="str">
            <v/>
          </cell>
          <cell r="BG629" t="str">
            <v>PSS-23204</v>
          </cell>
          <cell r="BH629" t="str">
            <v>22021000</v>
          </cell>
          <cell r="BI629" t="str">
            <v>BE</v>
          </cell>
          <cell r="BJ629" t="str">
            <v/>
          </cell>
          <cell r="BK629" t="str">
            <v>ZD</v>
          </cell>
          <cell r="BL629" t="str">
            <v>56</v>
          </cell>
          <cell r="BM629">
            <v>2.2133000000000003E-2</v>
          </cell>
        </row>
        <row r="630">
          <cell r="A630">
            <v>645536</v>
          </cell>
          <cell r="B630" t="str">
            <v>6346</v>
          </cell>
          <cell r="C630" t="str">
            <v>MONSTER ENERGY JUICE MANGO LOCO BLIK 0.50L 6X4 EURO</v>
          </cell>
          <cell r="D630" t="str">
            <v>MONSTER ENERGY JUICE MANGO LOCO BOITE 0.50L 6X4 EURO</v>
          </cell>
          <cell r="E630" t="str">
            <v>Monster</v>
          </cell>
          <cell r="F630" t="str">
            <v>Mango Loco</v>
          </cell>
          <cell r="G630" t="str">
            <v xml:space="preserve">CAN </v>
          </cell>
          <cell r="H630" t="str">
            <v xml:space="preserve"> %</v>
          </cell>
          <cell r="I630" t="str">
            <v>6 x 4 x 0.5L</v>
          </cell>
          <cell r="J630" t="str">
            <v/>
          </cell>
          <cell r="K630">
            <v>24</v>
          </cell>
          <cell r="L630" t="str">
            <v>6% - 3%</v>
          </cell>
          <cell r="M630" t="str">
            <v>24</v>
          </cell>
          <cell r="N630" t="str">
            <v>M</v>
          </cell>
          <cell r="O630" t="str">
            <v>0</v>
          </cell>
          <cell r="P630">
            <v>0.5</v>
          </cell>
          <cell r="Q630" t="str">
            <v>5060517889906</v>
          </cell>
          <cell r="R630" t="str">
            <v>6.65 x 6.65 x 16.8</v>
          </cell>
          <cell r="S630">
            <v>0.52500000000000002</v>
          </cell>
          <cell r="T630">
            <v>0.54100000000000004</v>
          </cell>
          <cell r="U630">
            <v>0</v>
          </cell>
          <cell r="V630" t="str">
            <v>4 x 0.5L</v>
          </cell>
          <cell r="W630" t="str">
            <v>SHRINK</v>
          </cell>
          <cell r="X630" t="str">
            <v>5060639126071</v>
          </cell>
          <cell r="Y630" t="str">
            <v>13.3 x 13.3 x 16.83</v>
          </cell>
          <cell r="Z630">
            <v>2.101</v>
          </cell>
          <cell r="AA630">
            <v>2.2290000000000001</v>
          </cell>
          <cell r="AB630">
            <v>0</v>
          </cell>
          <cell r="AC630" t="str">
            <v>6 x 4 x 0.5L</v>
          </cell>
          <cell r="AD630" t="str">
            <v>TRAY WITH SHRINK</v>
          </cell>
          <cell r="AE630" t="str">
            <v>5060639126040</v>
          </cell>
          <cell r="AF630" t="str">
            <v>40.4 x 27.1 x 17.1</v>
          </cell>
          <cell r="AG630">
            <v>12.603</v>
          </cell>
          <cell r="AH630">
            <v>13.462999999999999</v>
          </cell>
          <cell r="AI630">
            <v>0</v>
          </cell>
          <cell r="AJ630">
            <v>9</v>
          </cell>
          <cell r="AK630">
            <v>6</v>
          </cell>
          <cell r="AL630">
            <v>54</v>
          </cell>
          <cell r="AM630">
            <v>1214</v>
          </cell>
          <cell r="AN630">
            <v>810</v>
          </cell>
          <cell r="AO630">
            <v>1308</v>
          </cell>
          <cell r="AP630">
            <v>680.56200000000001</v>
          </cell>
          <cell r="AQ630">
            <v>752.03800000000001</v>
          </cell>
          <cell r="AR630">
            <v>3</v>
          </cell>
          <cell r="AS630">
            <v>0</v>
          </cell>
          <cell r="AT630" t="str">
            <v>EURO CHEP</v>
          </cell>
          <cell r="AU630" t="str">
            <v>3383260020191</v>
          </cell>
          <cell r="AV630" t="str">
            <v/>
          </cell>
          <cell r="AW630" t="str">
            <v/>
          </cell>
          <cell r="AX630" t="str">
            <v/>
          </cell>
          <cell r="AY630" t="str">
            <v/>
          </cell>
          <cell r="AZ630" t="str">
            <v/>
          </cell>
          <cell r="BA630" t="str">
            <v/>
          </cell>
          <cell r="BB630" t="str">
            <v/>
          </cell>
          <cell r="BC630" t="str">
            <v>Antwerp Repack (ANTW)</v>
          </cell>
          <cell r="BD630" t="str">
            <v/>
          </cell>
          <cell r="BE630" t="str">
            <v>BeLux</v>
          </cell>
          <cell r="BF630" t="str">
            <v/>
          </cell>
          <cell r="BG630" t="str">
            <v>PSS-19613</v>
          </cell>
          <cell r="BH630" t="str">
            <v>22021000</v>
          </cell>
          <cell r="BI630" t="str">
            <v>BE</v>
          </cell>
          <cell r="BJ630" t="str">
            <v/>
          </cell>
          <cell r="BK630" t="str">
            <v>ZD</v>
          </cell>
          <cell r="BL630" t="str">
            <v>56</v>
          </cell>
          <cell r="BM630">
            <v>1.6099999999999996E-2</v>
          </cell>
        </row>
        <row r="631">
          <cell r="A631">
            <v>645545</v>
          </cell>
          <cell r="B631" t="str">
            <v>6348</v>
          </cell>
          <cell r="C631" t="str">
            <v>MONSTER ENERGY(36)/ MONSTER PIPELINE PUNCH(14)/MONSTER ULTRA WHITE(22) BLIK 0.50L 72X4 PPD</v>
          </cell>
          <cell r="D631" t="str">
            <v>MONSTER ENERGY(36)/ MONSTER PIPELINE PUNCH(14)/MONSTER ULTRA WHITE(22) BOITE 0.50L 72X4 PPD</v>
          </cell>
          <cell r="E631" t="str">
            <v>Monster</v>
          </cell>
          <cell r="F631" t="str">
            <v>Mix</v>
          </cell>
          <cell r="G631" t="str">
            <v xml:space="preserve">CAN </v>
          </cell>
          <cell r="H631" t="str">
            <v xml:space="preserve"> %</v>
          </cell>
          <cell r="I631" t="str">
            <v>72 x 4 x 0.5L</v>
          </cell>
          <cell r="J631" t="str">
            <v/>
          </cell>
          <cell r="K631">
            <v>288</v>
          </cell>
          <cell r="L631" t="str">
            <v>6% - 3%</v>
          </cell>
          <cell r="M631" t="str">
            <v>24</v>
          </cell>
          <cell r="N631" t="str">
            <v>M</v>
          </cell>
          <cell r="O631" t="str">
            <v>0</v>
          </cell>
          <cell r="P631">
            <v>0.5</v>
          </cell>
          <cell r="Q631" t="str">
            <v>n/a</v>
          </cell>
          <cell r="R631" t="str">
            <v>6.65 x 6.65 x 16.8</v>
          </cell>
          <cell r="S631">
            <v>0.51600000000000001</v>
          </cell>
          <cell r="T631">
            <v>0.53200000000000003</v>
          </cell>
          <cell r="U631">
            <v>0</v>
          </cell>
          <cell r="V631" t="str">
            <v>4 x 0.5L</v>
          </cell>
          <cell r="W631" t="str">
            <v>SHRINK</v>
          </cell>
          <cell r="X631" t="str">
            <v>n/a</v>
          </cell>
          <cell r="Y631" t="str">
            <v>13.3 x 13.3 x 16.83</v>
          </cell>
          <cell r="Z631">
            <v>2.0649999999999999</v>
          </cell>
          <cell r="AA631">
            <v>2.1360000000000001</v>
          </cell>
          <cell r="AB631">
            <v>0</v>
          </cell>
          <cell r="AC631" t="str">
            <v>72 x 4 x 0.5L</v>
          </cell>
          <cell r="AD631" t="str">
            <v>QUARTER PALLET DISPLAY</v>
          </cell>
          <cell r="AE631" t="str">
            <v>3383260020207</v>
          </cell>
          <cell r="AF631" t="str">
            <v>60 x 40 x 123.5</v>
          </cell>
          <cell r="AG631">
            <v>148.68199999999999</v>
          </cell>
          <cell r="AH631">
            <v>156.02500000000001</v>
          </cell>
          <cell r="AI631">
            <v>0</v>
          </cell>
          <cell r="AJ631">
            <v>4</v>
          </cell>
          <cell r="AK631">
            <v>1</v>
          </cell>
          <cell r="AL631">
            <v>4</v>
          </cell>
          <cell r="AM631">
            <v>1200</v>
          </cell>
          <cell r="AN631">
            <v>800</v>
          </cell>
          <cell r="AO631">
            <v>1379</v>
          </cell>
          <cell r="AP631">
            <v>594.72799999999995</v>
          </cell>
          <cell r="AQ631">
            <v>649.41200000000003</v>
          </cell>
          <cell r="AR631">
            <v>1</v>
          </cell>
          <cell r="AS631">
            <v>0</v>
          </cell>
          <cell r="AT631" t="str">
            <v>1xECHEP + 4x1/4 CHEP</v>
          </cell>
          <cell r="AU631" t="str">
            <v>3383260020214</v>
          </cell>
          <cell r="AV631" t="str">
            <v/>
          </cell>
          <cell r="AW631" t="str">
            <v/>
          </cell>
          <cell r="AX631" t="str">
            <v/>
          </cell>
          <cell r="AY631" t="str">
            <v/>
          </cell>
          <cell r="AZ631" t="str">
            <v/>
          </cell>
          <cell r="BA631" t="str">
            <v/>
          </cell>
          <cell r="BB631" t="str">
            <v/>
          </cell>
          <cell r="BC631" t="str">
            <v>GANDAE VZW (GANS)</v>
          </cell>
          <cell r="BD631" t="str">
            <v/>
          </cell>
          <cell r="BE631" t="str">
            <v>BeLux</v>
          </cell>
          <cell r="BF631" t="str">
            <v/>
          </cell>
          <cell r="BG631" t="str">
            <v>PSS-21921</v>
          </cell>
          <cell r="BH631" t="str">
            <v>22021000</v>
          </cell>
          <cell r="BI631" t="str">
            <v>BE</v>
          </cell>
          <cell r="BJ631" t="str">
            <v/>
          </cell>
          <cell r="BK631" t="str">
            <v>ZD</v>
          </cell>
          <cell r="BL631" t="str">
            <v>56</v>
          </cell>
          <cell r="BM631" t="str">
            <v/>
          </cell>
        </row>
        <row r="632">
          <cell r="A632">
            <v>645557</v>
          </cell>
          <cell r="B632" t="str">
            <v>1784</v>
          </cell>
          <cell r="C632" t="str">
            <v>MONSTER REHAB PEACH TEA BLIK 0.50L X24</v>
          </cell>
          <cell r="D632" t="str">
            <v>MONSTER REHAB PEACH TEA BOITE 0.50L X24</v>
          </cell>
          <cell r="E632" t="str">
            <v>Monster</v>
          </cell>
          <cell r="F632" t="str">
            <v>Rehab Peach</v>
          </cell>
          <cell r="G632" t="str">
            <v xml:space="preserve">CAN </v>
          </cell>
          <cell r="H632" t="str">
            <v xml:space="preserve"> %</v>
          </cell>
          <cell r="I632" t="str">
            <v>24 x 0.5L</v>
          </cell>
          <cell r="J632" t="str">
            <v/>
          </cell>
          <cell r="K632">
            <v>24</v>
          </cell>
          <cell r="L632" t="str">
            <v>6% - 3%</v>
          </cell>
          <cell r="M632" t="str">
            <v>24</v>
          </cell>
          <cell r="N632" t="str">
            <v>M</v>
          </cell>
          <cell r="O632" t="str">
            <v>0</v>
          </cell>
          <cell r="P632">
            <v>0.5</v>
          </cell>
          <cell r="Q632" t="str">
            <v>5056784912713</v>
          </cell>
          <cell r="R632" t="str">
            <v>6.65 x 6.65 x 16.8</v>
          </cell>
          <cell r="S632">
            <v>0.50700000000000001</v>
          </cell>
          <cell r="T632">
            <v>0.52300000000000002</v>
          </cell>
          <cell r="U632">
            <v>0</v>
          </cell>
          <cell r="V632" t="str">
            <v>1 x 0.5L</v>
          </cell>
          <cell r="W632" t="str">
            <v>CAN</v>
          </cell>
          <cell r="X632" t="str">
            <v>5056784912713</v>
          </cell>
          <cell r="Y632" t="str">
            <v>6.65 x 6.65 x 16.8</v>
          </cell>
          <cell r="Z632">
            <v>0.50700000000000001</v>
          </cell>
          <cell r="AA632">
            <v>0.52300000000000002</v>
          </cell>
          <cell r="AB632">
            <v>0</v>
          </cell>
          <cell r="AC632" t="str">
            <v>24 x 0.5L</v>
          </cell>
          <cell r="AD632" t="str">
            <v>TRAY WITH SHRINK</v>
          </cell>
          <cell r="AE632" t="str">
            <v>5056784912706</v>
          </cell>
          <cell r="AF632" t="str">
            <v>40.5 x 27.2 x 17.1</v>
          </cell>
          <cell r="AG632">
            <v>12.161</v>
          </cell>
          <cell r="AH632">
            <v>12.653</v>
          </cell>
          <cell r="AI632">
            <v>0</v>
          </cell>
          <cell r="AJ632">
            <v>10</v>
          </cell>
          <cell r="AK632">
            <v>8</v>
          </cell>
          <cell r="AL632">
            <v>80</v>
          </cell>
          <cell r="AM632">
            <v>1217</v>
          </cell>
          <cell r="AN632">
            <v>1000</v>
          </cell>
          <cell r="AO632">
            <v>1529</v>
          </cell>
          <cell r="AP632">
            <v>972.88</v>
          </cell>
          <cell r="AQ632">
            <v>1042.943</v>
          </cell>
          <cell r="AR632">
            <v>3</v>
          </cell>
          <cell r="AS632">
            <v>0</v>
          </cell>
          <cell r="AT632" t="str">
            <v>CHEP</v>
          </cell>
          <cell r="AU632" t="str">
            <v>5056784912720</v>
          </cell>
          <cell r="AV632" t="str">
            <v/>
          </cell>
          <cell r="AW632" t="str">
            <v/>
          </cell>
          <cell r="AX632" t="str">
            <v/>
          </cell>
          <cell r="AY632" t="str">
            <v/>
          </cell>
          <cell r="AZ632" t="str">
            <v/>
          </cell>
          <cell r="BA632" t="str">
            <v/>
          </cell>
          <cell r="BB632" t="str">
            <v/>
          </cell>
          <cell r="BC632" t="str">
            <v>DIS (HANS); Dis (MOND)</v>
          </cell>
          <cell r="BD632" t="str">
            <v/>
          </cell>
          <cell r="BE632" t="str">
            <v>BeLux</v>
          </cell>
          <cell r="BF632" t="str">
            <v/>
          </cell>
          <cell r="BG632" t="str">
            <v>PSS-03613</v>
          </cell>
          <cell r="BH632" t="str">
            <v>22021000</v>
          </cell>
          <cell r="BI632" t="str">
            <v>BE</v>
          </cell>
          <cell r="BJ632" t="str">
            <v/>
          </cell>
          <cell r="BK632" t="str">
            <v>ZD</v>
          </cell>
          <cell r="BL632" t="str">
            <v>56</v>
          </cell>
          <cell r="BM632">
            <v>1.6099999999999996E-2</v>
          </cell>
        </row>
        <row r="633">
          <cell r="A633">
            <v>645597</v>
          </cell>
          <cell r="B633" t="str">
            <v>1785</v>
          </cell>
          <cell r="C633" t="str">
            <v>NALU BLIK 0.33L X24 SLEEK EURO</v>
          </cell>
          <cell r="D633" t="str">
            <v>NALU BOITE 0.33L X24 SLEEK EURO</v>
          </cell>
          <cell r="E633" t="str">
            <v>Nalu</v>
          </cell>
          <cell r="F633" t="str">
            <v/>
          </cell>
          <cell r="G633" t="str">
            <v>SLEEKCAN</v>
          </cell>
          <cell r="H633" t="str">
            <v xml:space="preserve"> %</v>
          </cell>
          <cell r="I633" t="str">
            <v>24 x 0.33L</v>
          </cell>
          <cell r="J633" t="str">
            <v/>
          </cell>
          <cell r="K633">
            <v>24</v>
          </cell>
          <cell r="L633" t="str">
            <v>6% - 3%</v>
          </cell>
          <cell r="M633" t="str">
            <v>12</v>
          </cell>
          <cell r="N633" t="str">
            <v>M</v>
          </cell>
          <cell r="O633" t="str">
            <v>0</v>
          </cell>
          <cell r="P633">
            <v>0.33</v>
          </cell>
          <cell r="Q633" t="str">
            <v>5060895746457</v>
          </cell>
          <cell r="R633" t="str">
            <v>5.85 x 5.85 x 14.55</v>
          </cell>
          <cell r="S633">
            <v>0.33600000000000002</v>
          </cell>
          <cell r="T633">
            <v>0.34799999999999998</v>
          </cell>
          <cell r="U633">
            <v>0</v>
          </cell>
          <cell r="V633" t="str">
            <v>1 x 0.33L</v>
          </cell>
          <cell r="W633" t="str">
            <v>CAN</v>
          </cell>
          <cell r="X633" t="str">
            <v>5060895746457</v>
          </cell>
          <cell r="Y633" t="str">
            <v>5.85 x 5.85 x 14.55</v>
          </cell>
          <cell r="Z633">
            <v>0.33600000000000002</v>
          </cell>
          <cell r="AA633">
            <v>0.34799999999999998</v>
          </cell>
          <cell r="AB633">
            <v>0</v>
          </cell>
          <cell r="AC633" t="str">
            <v>24 x 0.33L</v>
          </cell>
          <cell r="AD633" t="str">
            <v>TRAY WITH SHRINK</v>
          </cell>
          <cell r="AE633" t="str">
            <v>3383260020245</v>
          </cell>
          <cell r="AF633" t="str">
            <v>35.8 x 23.7 x 14.75</v>
          </cell>
          <cell r="AG633">
            <v>8.0519999999999996</v>
          </cell>
          <cell r="AH633">
            <v>8.3870000000000005</v>
          </cell>
          <cell r="AI633">
            <v>0</v>
          </cell>
          <cell r="AJ633">
            <v>10</v>
          </cell>
          <cell r="AK633">
            <v>9</v>
          </cell>
          <cell r="AL633">
            <v>90</v>
          </cell>
          <cell r="AM633">
            <v>1200</v>
          </cell>
          <cell r="AN633">
            <v>800</v>
          </cell>
          <cell r="AO633">
            <v>1611</v>
          </cell>
          <cell r="AP633">
            <v>724.68</v>
          </cell>
          <cell r="AQ633">
            <v>780.11900000000003</v>
          </cell>
          <cell r="AR633">
            <v>1</v>
          </cell>
          <cell r="AS633">
            <v>0</v>
          </cell>
          <cell r="AT633" t="str">
            <v>EURO CHEP</v>
          </cell>
          <cell r="AU633" t="str">
            <v>3383260020238</v>
          </cell>
          <cell r="AV633" t="str">
            <v/>
          </cell>
          <cell r="AW633" t="str">
            <v/>
          </cell>
          <cell r="AX633" t="str">
            <v/>
          </cell>
          <cell r="AY633" t="str">
            <v/>
          </cell>
          <cell r="AZ633" t="str">
            <v/>
          </cell>
          <cell r="BA633" t="str">
            <v/>
          </cell>
          <cell r="BB633" t="str">
            <v/>
          </cell>
          <cell r="BC633" t="str">
            <v>Trianval (TRIA)</v>
          </cell>
          <cell r="BD633" t="str">
            <v/>
          </cell>
          <cell r="BE633" t="str">
            <v>BeLux</v>
          </cell>
          <cell r="BF633" t="str">
            <v/>
          </cell>
          <cell r="BG633" t="str">
            <v>PSS-23320</v>
          </cell>
          <cell r="BH633" t="str">
            <v>22021000</v>
          </cell>
          <cell r="BI633" t="str">
            <v>BE</v>
          </cell>
          <cell r="BJ633" t="str">
            <v/>
          </cell>
          <cell r="BK633" t="str">
            <v>ZD</v>
          </cell>
          <cell r="BL633" t="str">
            <v>56</v>
          </cell>
          <cell r="BM633">
            <v>1.18E-2</v>
          </cell>
        </row>
        <row r="634">
          <cell r="A634">
            <v>645610</v>
          </cell>
          <cell r="B634" t="str">
            <v>6351</v>
          </cell>
          <cell r="C634" t="str">
            <v>FUZE TEA GREEN TEA BLIK 0.25L 3X8</v>
          </cell>
          <cell r="D634" t="str">
            <v>FUZE TEA GREEN TEA BOITE 0.25L 3X8</v>
          </cell>
          <cell r="E634" t="str">
            <v>Fuze tea</v>
          </cell>
          <cell r="F634" t="str">
            <v>Green Tea</v>
          </cell>
          <cell r="G634" t="str">
            <v xml:space="preserve">SLIMCAN </v>
          </cell>
          <cell r="H634" t="str">
            <v xml:space="preserve"> %</v>
          </cell>
          <cell r="I634" t="str">
            <v>3 x 8 x 0.25L</v>
          </cell>
          <cell r="J634" t="str">
            <v/>
          </cell>
          <cell r="K634">
            <v>24</v>
          </cell>
          <cell r="L634" t="str">
            <v>6% - 3%</v>
          </cell>
          <cell r="M634" t="str">
            <v>9</v>
          </cell>
          <cell r="N634" t="str">
            <v>M</v>
          </cell>
          <cell r="O634" t="str">
            <v>0</v>
          </cell>
          <cell r="P634">
            <v>0.25</v>
          </cell>
          <cell r="Q634" t="str">
            <v>5449000350244</v>
          </cell>
          <cell r="R634" t="str">
            <v>5.35 x 5.35 x 13.43</v>
          </cell>
          <cell r="S634">
            <v>0.254</v>
          </cell>
          <cell r="T634">
            <v>0.26400000000000001</v>
          </cell>
          <cell r="U634">
            <v>0</v>
          </cell>
          <cell r="V634" t="str">
            <v>8 x 0.25L</v>
          </cell>
          <cell r="W634" t="str">
            <v>SHRINK</v>
          </cell>
          <cell r="X634" t="str">
            <v>5449000350251</v>
          </cell>
          <cell r="Y634" t="str">
            <v>21.4 x 10.7 x 13.5</v>
          </cell>
          <cell r="Z634">
            <v>2.0310000000000001</v>
          </cell>
          <cell r="AA634">
            <v>2.1190000000000002</v>
          </cell>
          <cell r="AB634">
            <v>0</v>
          </cell>
          <cell r="AC634" t="str">
            <v>3 x 8 x 0.25L</v>
          </cell>
          <cell r="AD634" t="str">
            <v>TRAY WITHOUT SHRINK</v>
          </cell>
          <cell r="AE634" t="str">
            <v>5449000350268</v>
          </cell>
          <cell r="AF634" t="str">
            <v>32.6 x 21.9 x 13.68</v>
          </cell>
          <cell r="AG634">
            <v>6.0919999999999996</v>
          </cell>
          <cell r="AH634">
            <v>6.3949999999999996</v>
          </cell>
          <cell r="AI634">
            <v>0</v>
          </cell>
          <cell r="AJ634">
            <v>16</v>
          </cell>
          <cell r="AK634">
            <v>10</v>
          </cell>
          <cell r="AL634">
            <v>160</v>
          </cell>
          <cell r="AM634">
            <v>1200</v>
          </cell>
          <cell r="AN634">
            <v>1000</v>
          </cell>
          <cell r="AO634">
            <v>1531</v>
          </cell>
          <cell r="AP634">
            <v>974.72</v>
          </cell>
          <cell r="AQ634">
            <v>1053.558</v>
          </cell>
          <cell r="AR634">
            <v>3</v>
          </cell>
          <cell r="AS634">
            <v>0</v>
          </cell>
          <cell r="AT634" t="str">
            <v>CHEP</v>
          </cell>
          <cell r="AU634" t="str">
            <v>5449000737984</v>
          </cell>
          <cell r="AV634" t="str">
            <v/>
          </cell>
          <cell r="AW634" t="str">
            <v>GHE</v>
          </cell>
          <cell r="AX634" t="str">
            <v/>
          </cell>
          <cell r="AY634" t="str">
            <v/>
          </cell>
          <cell r="AZ634" t="str">
            <v/>
          </cell>
          <cell r="BA634" t="str">
            <v/>
          </cell>
          <cell r="BB634" t="str">
            <v/>
          </cell>
          <cell r="BC634" t="str">
            <v/>
          </cell>
          <cell r="BD634" t="str">
            <v/>
          </cell>
          <cell r="BE634" t="str">
            <v>BeLux</v>
          </cell>
          <cell r="BF634" t="str">
            <v/>
          </cell>
          <cell r="BG634" t="str">
            <v>PSS-22491</v>
          </cell>
          <cell r="BH634" t="str">
            <v>22021000</v>
          </cell>
          <cell r="BI634" t="str">
            <v>BE</v>
          </cell>
          <cell r="BJ634" t="str">
            <v/>
          </cell>
          <cell r="BK634" t="str">
            <v>ZB</v>
          </cell>
          <cell r="BL634" t="str">
            <v>56</v>
          </cell>
          <cell r="BM634">
            <v>1.04E-2</v>
          </cell>
        </row>
        <row r="635">
          <cell r="A635">
            <v>645611</v>
          </cell>
          <cell r="B635" t="str">
            <v>1786</v>
          </cell>
          <cell r="C635" t="str">
            <v>CHAUDFONTAINE STILL PET 1.5L X8 6+2 EURO</v>
          </cell>
          <cell r="D635" t="str">
            <v>CHAUDFONTAINE STILL PET 1.5L X8 6+2 EURO</v>
          </cell>
          <cell r="E635" t="str">
            <v>Chaudfontaine</v>
          </cell>
          <cell r="F635" t="str">
            <v>Still</v>
          </cell>
          <cell r="G635" t="str">
            <v>PET</v>
          </cell>
          <cell r="H635" t="str">
            <v xml:space="preserve"> %</v>
          </cell>
          <cell r="I635" t="str">
            <v>8 x 1.5L</v>
          </cell>
          <cell r="J635" t="str">
            <v>6+2</v>
          </cell>
          <cell r="K635">
            <v>8</v>
          </cell>
          <cell r="L635" t="str">
            <v>6% - 3%</v>
          </cell>
          <cell r="M635" t="str">
            <v>24</v>
          </cell>
          <cell r="N635" t="str">
            <v>M</v>
          </cell>
          <cell r="O635" t="str">
            <v>2</v>
          </cell>
          <cell r="P635">
            <v>1.5</v>
          </cell>
          <cell r="Q635" t="str">
            <v>5449000111654</v>
          </cell>
          <cell r="R635" t="str">
            <v>8.8 x 8.8 x 32.42</v>
          </cell>
          <cell r="S635">
            <v>1.496</v>
          </cell>
          <cell r="T635">
            <v>1.5269999999999999</v>
          </cell>
          <cell r="U635">
            <v>0</v>
          </cell>
          <cell r="V635" t="str">
            <v>8 x 1.5L</v>
          </cell>
          <cell r="W635" t="str">
            <v>SHRINK</v>
          </cell>
          <cell r="X635" t="str">
            <v>5000112699081</v>
          </cell>
          <cell r="Y635" t="str">
            <v>35.4 x 17.8 x 32.42</v>
          </cell>
          <cell r="Z635">
            <v>11.965999999999999</v>
          </cell>
          <cell r="AA635">
            <v>12.247</v>
          </cell>
          <cell r="AB635">
            <v>0</v>
          </cell>
          <cell r="AC635" t="str">
            <v>8 x 1.5L</v>
          </cell>
          <cell r="AD635" t="str">
            <v>SHRINKWRAPPED</v>
          </cell>
          <cell r="AE635" t="str">
            <v>5000112699081</v>
          </cell>
          <cell r="AF635" t="str">
            <v>35.4 x 17.8 x 32.42</v>
          </cell>
          <cell r="AG635">
            <v>11.965999999999999</v>
          </cell>
          <cell r="AH635">
            <v>12.247</v>
          </cell>
          <cell r="AI635">
            <v>0</v>
          </cell>
          <cell r="AJ635">
            <v>17</v>
          </cell>
          <cell r="AK635">
            <v>4</v>
          </cell>
          <cell r="AL635">
            <v>68</v>
          </cell>
          <cell r="AM635">
            <v>1232</v>
          </cell>
          <cell r="AN635">
            <v>880</v>
          </cell>
          <cell r="AO635">
            <v>1471</v>
          </cell>
          <cell r="AP635">
            <v>813.68799999999999</v>
          </cell>
          <cell r="AQ635">
            <v>859.37099999999998</v>
          </cell>
          <cell r="AR635">
            <v>2</v>
          </cell>
          <cell r="AS635">
            <v>0</v>
          </cell>
          <cell r="AT635" t="str">
            <v>EURO CHEP</v>
          </cell>
          <cell r="AU635" t="str">
            <v>5000112481686</v>
          </cell>
          <cell r="AV635" t="str">
            <v/>
          </cell>
          <cell r="AW635" t="str">
            <v/>
          </cell>
          <cell r="AX635" t="str">
            <v/>
          </cell>
          <cell r="AY635" t="str">
            <v/>
          </cell>
          <cell r="AZ635" t="str">
            <v>CHDF</v>
          </cell>
          <cell r="BA635" t="str">
            <v/>
          </cell>
          <cell r="BB635" t="str">
            <v/>
          </cell>
          <cell r="BC635" t="str">
            <v/>
          </cell>
          <cell r="BD635" t="str">
            <v/>
          </cell>
          <cell r="BE635" t="str">
            <v>BeLux</v>
          </cell>
          <cell r="BF635" t="str">
            <v/>
          </cell>
          <cell r="BG635" t="str">
            <v>PSS-21904</v>
          </cell>
          <cell r="BH635" t="str">
            <v>22011011</v>
          </cell>
          <cell r="BI635" t="str">
            <v>BE</v>
          </cell>
          <cell r="BJ635" t="str">
            <v/>
          </cell>
          <cell r="BK635" t="str">
            <v>ZD</v>
          </cell>
          <cell r="BL635" t="str">
            <v>56</v>
          </cell>
          <cell r="BM635">
            <v>3.10695E-2</v>
          </cell>
        </row>
        <row r="636">
          <cell r="A636">
            <v>645613</v>
          </cell>
          <cell r="B636" t="str">
            <v>6350</v>
          </cell>
          <cell r="C636" t="str">
            <v>FUZE TEA BLACK TEA PEACH HIBISCUS BLIK 0.25L 3X8</v>
          </cell>
          <cell r="D636" t="str">
            <v>FUZE TEA BLACK TEA PEACH HIBISCUS BOITE 0.25L 3X8</v>
          </cell>
          <cell r="E636" t="str">
            <v>Fuze tea</v>
          </cell>
          <cell r="F636" t="str">
            <v xml:space="preserve">Black Tea Peach Hibiscus </v>
          </cell>
          <cell r="G636" t="str">
            <v xml:space="preserve">SLIMCAN </v>
          </cell>
          <cell r="H636" t="str">
            <v xml:space="preserve"> %</v>
          </cell>
          <cell r="I636" t="str">
            <v>3 x 8 x 0.25L</v>
          </cell>
          <cell r="J636" t="str">
            <v/>
          </cell>
          <cell r="K636">
            <v>24</v>
          </cell>
          <cell r="L636" t="str">
            <v>6% - 3%</v>
          </cell>
          <cell r="M636" t="str">
            <v>12</v>
          </cell>
          <cell r="N636" t="str">
            <v>M</v>
          </cell>
          <cell r="O636" t="str">
            <v>0</v>
          </cell>
          <cell r="P636">
            <v>0.25</v>
          </cell>
          <cell r="Q636" t="str">
            <v>5449000237620</v>
          </cell>
          <cell r="R636" t="str">
            <v>5.35 x 5.35 x 13.43</v>
          </cell>
          <cell r="S636">
            <v>0.254</v>
          </cell>
          <cell r="T636">
            <v>0.26400000000000001</v>
          </cell>
          <cell r="U636">
            <v>0</v>
          </cell>
          <cell r="V636" t="str">
            <v>8 x 0.25L</v>
          </cell>
          <cell r="W636" t="str">
            <v>SHRINK</v>
          </cell>
          <cell r="X636" t="str">
            <v>5449000350275</v>
          </cell>
          <cell r="Y636" t="str">
            <v>21.4 x 10.7 x 13.5</v>
          </cell>
          <cell r="Z636">
            <v>2.0299999999999998</v>
          </cell>
          <cell r="AA636">
            <v>2.1179999999999999</v>
          </cell>
          <cell r="AB636">
            <v>0</v>
          </cell>
          <cell r="AC636" t="str">
            <v>3 x 8 x 0.25L</v>
          </cell>
          <cell r="AD636" t="str">
            <v>TRAY WITHOUT SHRINK</v>
          </cell>
          <cell r="AE636" t="str">
            <v>5449000350282</v>
          </cell>
          <cell r="AF636" t="str">
            <v>32.6 x 21.9 x 13.68</v>
          </cell>
          <cell r="AG636">
            <v>6.0910000000000002</v>
          </cell>
          <cell r="AH636">
            <v>6.3940000000000001</v>
          </cell>
          <cell r="AI636">
            <v>0</v>
          </cell>
          <cell r="AJ636">
            <v>16</v>
          </cell>
          <cell r="AK636">
            <v>10</v>
          </cell>
          <cell r="AL636">
            <v>160</v>
          </cell>
          <cell r="AM636">
            <v>1200</v>
          </cell>
          <cell r="AN636">
            <v>1000</v>
          </cell>
          <cell r="AO636">
            <v>1531</v>
          </cell>
          <cell r="AP636">
            <v>974.56</v>
          </cell>
          <cell r="AQ636">
            <v>1053.366</v>
          </cell>
          <cell r="AR636">
            <v>3</v>
          </cell>
          <cell r="AS636">
            <v>0</v>
          </cell>
          <cell r="AT636" t="str">
            <v>CHEP</v>
          </cell>
          <cell r="AU636" t="str">
            <v>5449000737991</v>
          </cell>
          <cell r="AV636" t="str">
            <v/>
          </cell>
          <cell r="AW636" t="str">
            <v>GHE</v>
          </cell>
          <cell r="AX636" t="str">
            <v/>
          </cell>
          <cell r="AY636" t="str">
            <v/>
          </cell>
          <cell r="AZ636" t="str">
            <v/>
          </cell>
          <cell r="BA636" t="str">
            <v/>
          </cell>
          <cell r="BB636" t="str">
            <v/>
          </cell>
          <cell r="BC636" t="str">
            <v/>
          </cell>
          <cell r="BD636" t="str">
            <v/>
          </cell>
          <cell r="BE636" t="str">
            <v>BeLux</v>
          </cell>
          <cell r="BF636" t="str">
            <v/>
          </cell>
          <cell r="BG636" t="str">
            <v>PSS-22491</v>
          </cell>
          <cell r="BH636" t="str">
            <v>22021000</v>
          </cell>
          <cell r="BI636" t="str">
            <v>BE</v>
          </cell>
          <cell r="BJ636" t="str">
            <v/>
          </cell>
          <cell r="BK636" t="str">
            <v>ZB</v>
          </cell>
          <cell r="BL636" t="str">
            <v>56</v>
          </cell>
          <cell r="BM636">
            <v>1.04E-2</v>
          </cell>
        </row>
        <row r="637">
          <cell r="A637">
            <v>645634</v>
          </cell>
          <cell r="B637" t="str">
            <v>0805</v>
          </cell>
          <cell r="C637" t="str">
            <v>AQUARIUS DAILY RED PEACH (15) / ORANGE (15) / LEMON (15) PET 0.50L 45X6 PPD</v>
          </cell>
          <cell r="D637" t="str">
            <v>AQUARIUS DAILY RED PEACH (15) / ORANGE (15) / LEMON (15) PET 0.50L 45X6 PPD</v>
          </cell>
          <cell r="E637" t="str">
            <v>AQUARIUS</v>
          </cell>
          <cell r="F637" t="str">
            <v>Mix</v>
          </cell>
          <cell r="G637" t="str">
            <v>PET</v>
          </cell>
          <cell r="H637" t="str">
            <v xml:space="preserve"> %</v>
          </cell>
          <cell r="I637" t="str">
            <v>45 x 6 x 0.5L</v>
          </cell>
          <cell r="J637" t="str">
            <v/>
          </cell>
          <cell r="K637">
            <v>270</v>
          </cell>
          <cell r="L637" t="str">
            <v>6% - 3%</v>
          </cell>
          <cell r="M637" t="str">
            <v>9</v>
          </cell>
          <cell r="N637" t="str">
            <v>M</v>
          </cell>
          <cell r="O637" t="str">
            <v>0</v>
          </cell>
          <cell r="P637">
            <v>0.5</v>
          </cell>
          <cell r="Q637" t="str">
            <v>n/a</v>
          </cell>
          <cell r="R637" t="str">
            <v>6.58 x 6.58 x 23.2</v>
          </cell>
          <cell r="S637">
            <v>0.51300000000000001</v>
          </cell>
          <cell r="T637">
            <v>0.53900000000000003</v>
          </cell>
          <cell r="U637">
            <v>0</v>
          </cell>
          <cell r="V637" t="str">
            <v>6 x 0.5L</v>
          </cell>
          <cell r="W637" t="str">
            <v>SHRINK</v>
          </cell>
          <cell r="X637" t="str">
            <v>n/a</v>
          </cell>
          <cell r="Y637" t="str">
            <v>19.8 x 13.2 x 23.2</v>
          </cell>
          <cell r="Z637">
            <v>3.0790000000000002</v>
          </cell>
          <cell r="AA637">
            <v>3.242</v>
          </cell>
          <cell r="AB637">
            <v>0</v>
          </cell>
          <cell r="AC637" t="str">
            <v>45 x 6 x 0.5L</v>
          </cell>
          <cell r="AD637" t="str">
            <v>QUARTER PALLET DISPLAY</v>
          </cell>
          <cell r="AE637" t="str">
            <v>3383260020269</v>
          </cell>
          <cell r="AF637" t="str">
            <v>60 x 40 x 134</v>
          </cell>
          <cell r="AG637">
            <v>138.541</v>
          </cell>
          <cell r="AH637">
            <v>151.81200000000001</v>
          </cell>
          <cell r="AI637">
            <v>0</v>
          </cell>
          <cell r="AJ637">
            <v>4</v>
          </cell>
          <cell r="AK637">
            <v>1</v>
          </cell>
          <cell r="AL637">
            <v>4</v>
          </cell>
          <cell r="AM637">
            <v>1200</v>
          </cell>
          <cell r="AN637">
            <v>800</v>
          </cell>
          <cell r="AO637">
            <v>1484</v>
          </cell>
          <cell r="AP637">
            <v>554.16399999999999</v>
          </cell>
          <cell r="AQ637">
            <v>632.46900000000005</v>
          </cell>
          <cell r="AR637">
            <v>1</v>
          </cell>
          <cell r="AS637">
            <v>0</v>
          </cell>
          <cell r="AT637" t="str">
            <v>1xECHEP + 4x1/4 CHEP</v>
          </cell>
          <cell r="AU637" t="str">
            <v>3383260020252</v>
          </cell>
          <cell r="AV637" t="str">
            <v/>
          </cell>
          <cell r="AW637" t="str">
            <v/>
          </cell>
          <cell r="AX637" t="str">
            <v/>
          </cell>
          <cell r="AY637" t="str">
            <v/>
          </cell>
          <cell r="AZ637" t="str">
            <v/>
          </cell>
          <cell r="BA637" t="str">
            <v/>
          </cell>
          <cell r="BB637" t="str">
            <v/>
          </cell>
          <cell r="BC637" t="str">
            <v>Arop (AROP)</v>
          </cell>
          <cell r="BD637" t="str">
            <v/>
          </cell>
          <cell r="BE637" t="str">
            <v>BeLux</v>
          </cell>
          <cell r="BF637" t="str">
            <v/>
          </cell>
          <cell r="BG637" t="str">
            <v>PSS-23316</v>
          </cell>
          <cell r="BH637" t="str">
            <v>22021000</v>
          </cell>
          <cell r="BI637" t="str">
            <v>BE</v>
          </cell>
          <cell r="BJ637" t="str">
            <v/>
          </cell>
          <cell r="BK637" t="str">
            <v>ZD</v>
          </cell>
          <cell r="BL637" t="str">
            <v>56</v>
          </cell>
          <cell r="BM637" t="str">
            <v/>
          </cell>
        </row>
        <row r="638">
          <cell r="A638">
            <v>645635</v>
          </cell>
          <cell r="B638" t="str">
            <v>0806</v>
          </cell>
          <cell r="C638" t="str">
            <v>MONSTER ULTRA BLIK 0.50L X12</v>
          </cell>
          <cell r="D638" t="str">
            <v>MONSTER ULTRA BOITE 0.50L X12</v>
          </cell>
          <cell r="E638" t="str">
            <v>Monster</v>
          </cell>
          <cell r="F638" t="str">
            <v>Ultra</v>
          </cell>
          <cell r="G638" t="str">
            <v xml:space="preserve">CAN </v>
          </cell>
          <cell r="H638" t="str">
            <v xml:space="preserve"> %</v>
          </cell>
          <cell r="I638" t="str">
            <v>12 x 0.5L</v>
          </cell>
          <cell r="J638" t="str">
            <v/>
          </cell>
          <cell r="K638">
            <v>12</v>
          </cell>
          <cell r="L638" t="str">
            <v>6% - 3%</v>
          </cell>
          <cell r="M638" t="str">
            <v>24</v>
          </cell>
          <cell r="N638" t="str">
            <v>M</v>
          </cell>
          <cell r="O638" t="str">
            <v>0</v>
          </cell>
          <cell r="P638">
            <v>0.5</v>
          </cell>
          <cell r="Q638" t="str">
            <v>5060337500708</v>
          </cell>
          <cell r="R638" t="str">
            <v>6.65 x 6.65 x 16.8</v>
          </cell>
          <cell r="S638">
            <v>0.503</v>
          </cell>
          <cell r="T638">
            <v>0.51900000000000002</v>
          </cell>
          <cell r="U638">
            <v>0</v>
          </cell>
          <cell r="V638" t="str">
            <v>1 x 0.5L</v>
          </cell>
          <cell r="W638" t="str">
            <v>CAN</v>
          </cell>
          <cell r="X638" t="str">
            <v>5060337500708</v>
          </cell>
          <cell r="Y638" t="str">
            <v>6.65 x 6.65 x 16.8</v>
          </cell>
          <cell r="Z638">
            <v>0.503</v>
          </cell>
          <cell r="AA638">
            <v>0.51900000000000002</v>
          </cell>
          <cell r="AB638">
            <v>0</v>
          </cell>
          <cell r="AC638" t="str">
            <v>12 x 0.5L</v>
          </cell>
          <cell r="AD638" t="str">
            <v>TRAY WITH SHRINK</v>
          </cell>
          <cell r="AE638" t="str">
            <v>5056784922439</v>
          </cell>
          <cell r="AF638" t="str">
            <v>27.1 x 20.5 x 17.1</v>
          </cell>
          <cell r="AG638">
            <v>6.03</v>
          </cell>
          <cell r="AH638">
            <v>6.2809999999999997</v>
          </cell>
          <cell r="AI638">
            <v>0</v>
          </cell>
          <cell r="AJ638">
            <v>22</v>
          </cell>
          <cell r="AK638">
            <v>8</v>
          </cell>
          <cell r="AL638">
            <v>176</v>
          </cell>
          <cell r="AM638">
            <v>1227</v>
          </cell>
          <cell r="AN638">
            <v>1018</v>
          </cell>
          <cell r="AO638">
            <v>1529</v>
          </cell>
          <cell r="AP638">
            <v>1061.28</v>
          </cell>
          <cell r="AQ638">
            <v>1136.163</v>
          </cell>
          <cell r="AR638">
            <v>3</v>
          </cell>
          <cell r="AS638">
            <v>0</v>
          </cell>
          <cell r="AT638" t="str">
            <v>CHEP</v>
          </cell>
          <cell r="AU638" t="str">
            <v>5056784922446</v>
          </cell>
          <cell r="AV638" t="str">
            <v/>
          </cell>
          <cell r="AW638" t="str">
            <v/>
          </cell>
          <cell r="AX638" t="str">
            <v/>
          </cell>
          <cell r="AY638" t="str">
            <v/>
          </cell>
          <cell r="AZ638" t="str">
            <v/>
          </cell>
          <cell r="BA638" t="str">
            <v/>
          </cell>
          <cell r="BB638" t="str">
            <v/>
          </cell>
          <cell r="BC638" t="str">
            <v>DIS (HANS); Dis (MOND)</v>
          </cell>
          <cell r="BD638" t="str">
            <v/>
          </cell>
          <cell r="BE638" t="str">
            <v>BeLux</v>
          </cell>
          <cell r="BF638" t="str">
            <v/>
          </cell>
          <cell r="BG638" t="str">
            <v>PSS-06893</v>
          </cell>
          <cell r="BH638" t="str">
            <v>22021000</v>
          </cell>
          <cell r="BI638" t="str">
            <v>BE</v>
          </cell>
          <cell r="BJ638" t="str">
            <v/>
          </cell>
          <cell r="BK638" t="str">
            <v>ZD</v>
          </cell>
          <cell r="BL638" t="str">
            <v>56</v>
          </cell>
          <cell r="BM638">
            <v>1.6099999999999996E-2</v>
          </cell>
        </row>
        <row r="639">
          <cell r="A639">
            <v>645642</v>
          </cell>
          <cell r="B639" t="str">
            <v>0807</v>
          </cell>
          <cell r="C639" t="str">
            <v>MONSTER ENERGY BLIK 0.50L X12</v>
          </cell>
          <cell r="D639" t="str">
            <v>MONSTER ENERGY BOITE 0.50L X12</v>
          </cell>
          <cell r="E639" t="str">
            <v>Monster</v>
          </cell>
          <cell r="F639" t="str">
            <v>Energy</v>
          </cell>
          <cell r="G639" t="str">
            <v xml:space="preserve">CAN </v>
          </cell>
          <cell r="H639" t="str">
            <v xml:space="preserve"> %</v>
          </cell>
          <cell r="I639" t="str">
            <v>12 x 0.5L</v>
          </cell>
          <cell r="J639" t="str">
            <v/>
          </cell>
          <cell r="K639">
            <v>12</v>
          </cell>
          <cell r="L639" t="str">
            <v>6% - 3%</v>
          </cell>
          <cell r="M639" t="str">
            <v>24</v>
          </cell>
          <cell r="N639" t="str">
            <v>M</v>
          </cell>
          <cell r="O639" t="str">
            <v>0</v>
          </cell>
          <cell r="P639">
            <v>0.5</v>
          </cell>
          <cell r="Q639" t="str">
            <v>5060166690144</v>
          </cell>
          <cell r="R639" t="str">
            <v>6.65 x 6.65 x 16.8</v>
          </cell>
          <cell r="S639">
            <v>0.52300000000000002</v>
          </cell>
          <cell r="T639">
            <v>0.53900000000000003</v>
          </cell>
          <cell r="U639">
            <v>0</v>
          </cell>
          <cell r="V639" t="str">
            <v>1 x 0.5L</v>
          </cell>
          <cell r="W639" t="str">
            <v>CAN</v>
          </cell>
          <cell r="X639" t="str">
            <v>5060166690144</v>
          </cell>
          <cell r="Y639" t="str">
            <v>6.65 x 6.65 x 16.8</v>
          </cell>
          <cell r="Z639">
            <v>0.52300000000000002</v>
          </cell>
          <cell r="AA639">
            <v>0.53900000000000003</v>
          </cell>
          <cell r="AB639">
            <v>0</v>
          </cell>
          <cell r="AC639" t="str">
            <v>12 x 0.5L</v>
          </cell>
          <cell r="AD639" t="str">
            <v>TRAY WITH SHRINK</v>
          </cell>
          <cell r="AE639" t="str">
            <v>5056784922415</v>
          </cell>
          <cell r="AF639" t="str">
            <v>27.1 x 20.5 x 17.1</v>
          </cell>
          <cell r="AG639">
            <v>6.274</v>
          </cell>
          <cell r="AH639">
            <v>6.5259999999999998</v>
          </cell>
          <cell r="AI639">
            <v>0</v>
          </cell>
          <cell r="AJ639">
            <v>22</v>
          </cell>
          <cell r="AK639">
            <v>8</v>
          </cell>
          <cell r="AL639">
            <v>176</v>
          </cell>
          <cell r="AM639">
            <v>1227</v>
          </cell>
          <cell r="AN639">
            <v>1018</v>
          </cell>
          <cell r="AO639">
            <v>1529</v>
          </cell>
          <cell r="AP639">
            <v>1104.2239999999999</v>
          </cell>
          <cell r="AQ639">
            <v>1179.248</v>
          </cell>
          <cell r="AR639">
            <v>3</v>
          </cell>
          <cell r="AS639">
            <v>0</v>
          </cell>
          <cell r="AT639" t="str">
            <v>CHEP</v>
          </cell>
          <cell r="AU639" t="str">
            <v>5056784922422</v>
          </cell>
          <cell r="AV639" t="str">
            <v/>
          </cell>
          <cell r="AW639" t="str">
            <v/>
          </cell>
          <cell r="AX639" t="str">
            <v/>
          </cell>
          <cell r="AY639" t="str">
            <v/>
          </cell>
          <cell r="AZ639" t="str">
            <v/>
          </cell>
          <cell r="BA639" t="str">
            <v/>
          </cell>
          <cell r="BB639" t="str">
            <v/>
          </cell>
          <cell r="BC639" t="str">
            <v>DIS (HANS); Dis (MOND)</v>
          </cell>
          <cell r="BD639" t="str">
            <v/>
          </cell>
          <cell r="BE639" t="str">
            <v>BeLux</v>
          </cell>
          <cell r="BF639" t="str">
            <v/>
          </cell>
          <cell r="BG639" t="str">
            <v>PSS-06893</v>
          </cell>
          <cell r="BH639" t="str">
            <v>22021000</v>
          </cell>
          <cell r="BI639" t="str">
            <v>BE</v>
          </cell>
          <cell r="BJ639" t="str">
            <v/>
          </cell>
          <cell r="BK639" t="str">
            <v>ZD</v>
          </cell>
          <cell r="BL639" t="str">
            <v>56</v>
          </cell>
          <cell r="BM639">
            <v>1.6099999999999996E-2</v>
          </cell>
        </row>
        <row r="640">
          <cell r="A640">
            <v>645645</v>
          </cell>
          <cell r="B640" t="str">
            <v>6355</v>
          </cell>
          <cell r="C640" t="str">
            <v>NALU WHITE CITRUS ZERO SUGAR BLIK 0.25L 4X6</v>
          </cell>
          <cell r="D640" t="str">
            <v>NALU WHITE CITRUS ZERO SUGAR BOITE 0.25L 4X6</v>
          </cell>
          <cell r="E640" t="str">
            <v>Nalu</v>
          </cell>
          <cell r="F640" t="str">
            <v>White Citrus Zero Sugar</v>
          </cell>
          <cell r="G640" t="str">
            <v xml:space="preserve">SLIMCAN </v>
          </cell>
          <cell r="H640" t="str">
            <v xml:space="preserve"> %</v>
          </cell>
          <cell r="I640" t="str">
            <v>4 x 6 x 0.25L</v>
          </cell>
          <cell r="J640" t="str">
            <v/>
          </cell>
          <cell r="K640">
            <v>24</v>
          </cell>
          <cell r="L640" t="str">
            <v>6% - 3%</v>
          </cell>
          <cell r="M640" t="str">
            <v>24</v>
          </cell>
          <cell r="N640" t="str">
            <v>M</v>
          </cell>
          <cell r="O640" t="str">
            <v>0</v>
          </cell>
          <cell r="P640">
            <v>0.25</v>
          </cell>
          <cell r="Q640" t="str">
            <v>5061013966238</v>
          </cell>
          <cell r="R640" t="str">
            <v>5.35 x 5.35 x 13.43</v>
          </cell>
          <cell r="S640">
            <v>0.251</v>
          </cell>
          <cell r="T640">
            <v>0.26100000000000001</v>
          </cell>
          <cell r="U640">
            <v>0</v>
          </cell>
          <cell r="V640" t="str">
            <v>6 x 0.25L</v>
          </cell>
          <cell r="W640" t="str">
            <v>CARDBOARD</v>
          </cell>
          <cell r="X640" t="str">
            <v>5061013966245</v>
          </cell>
          <cell r="Y640" t="str">
            <v>15.9 x 10.6 x 13.55</v>
          </cell>
          <cell r="Z640">
            <v>1.5029999999999999</v>
          </cell>
          <cell r="AA640">
            <v>1.597</v>
          </cell>
          <cell r="AB640">
            <v>0</v>
          </cell>
          <cell r="AC640" t="str">
            <v>4 x 6 x 0.25L</v>
          </cell>
          <cell r="AD640" t="str">
            <v>TRAY OVER CARDBOARD</v>
          </cell>
          <cell r="AE640" t="str">
            <v>5061013966252</v>
          </cell>
          <cell r="AF640" t="str">
            <v>33.1 x 21.7 x 13.8</v>
          </cell>
          <cell r="AG640">
            <v>6.0119999999999996</v>
          </cell>
          <cell r="AH640">
            <v>6.4429999999999996</v>
          </cell>
          <cell r="AI640">
            <v>0</v>
          </cell>
          <cell r="AJ640">
            <v>16</v>
          </cell>
          <cell r="AK640">
            <v>10</v>
          </cell>
          <cell r="AL640">
            <v>160</v>
          </cell>
          <cell r="AM640">
            <v>1200</v>
          </cell>
          <cell r="AN640">
            <v>1000</v>
          </cell>
          <cell r="AO640">
            <v>1543</v>
          </cell>
          <cell r="AP640">
            <v>961.92</v>
          </cell>
          <cell r="AQ640">
            <v>1061.31</v>
          </cell>
          <cell r="AR640">
            <v>3</v>
          </cell>
          <cell r="AS640">
            <v>0</v>
          </cell>
          <cell r="AT640" t="str">
            <v>CHEP</v>
          </cell>
          <cell r="AU640" t="str">
            <v>5061013966269</v>
          </cell>
          <cell r="AV640" t="str">
            <v/>
          </cell>
          <cell r="AW640" t="str">
            <v>GHE</v>
          </cell>
          <cell r="AX640" t="str">
            <v/>
          </cell>
          <cell r="AY640" t="str">
            <v/>
          </cell>
          <cell r="AZ640" t="str">
            <v/>
          </cell>
          <cell r="BA640" t="str">
            <v/>
          </cell>
          <cell r="BB640" t="str">
            <v/>
          </cell>
          <cell r="BC640" t="str">
            <v/>
          </cell>
          <cell r="BD640" t="str">
            <v/>
          </cell>
          <cell r="BE640" t="str">
            <v>BeLux</v>
          </cell>
          <cell r="BF640" t="str">
            <v/>
          </cell>
          <cell r="BG640" t="str">
            <v>PSS-17429</v>
          </cell>
          <cell r="BH640" t="str">
            <v>22021000</v>
          </cell>
          <cell r="BI640" t="str">
            <v>BE</v>
          </cell>
          <cell r="BJ640" t="str">
            <v/>
          </cell>
          <cell r="BK640" t="str">
            <v>ZB</v>
          </cell>
          <cell r="BL640" t="str">
            <v>56</v>
          </cell>
          <cell r="BM640">
            <v>1.04E-2</v>
          </cell>
        </row>
        <row r="641">
          <cell r="A641">
            <v>645646</v>
          </cell>
          <cell r="B641" t="str">
            <v>0808</v>
          </cell>
          <cell r="C641" t="str">
            <v>COCA-COLA PET 2L X6 1.5L+500ML FREE</v>
          </cell>
          <cell r="D641" t="str">
            <v>COCA-COLA PET 2L X6 1.5L+500ML FREE</v>
          </cell>
          <cell r="E641" t="str">
            <v>Coca-Cola</v>
          </cell>
          <cell r="F641" t="str">
            <v/>
          </cell>
          <cell r="G641" t="str">
            <v>PET</v>
          </cell>
          <cell r="H641" t="str">
            <v xml:space="preserve"> %</v>
          </cell>
          <cell r="I641" t="str">
            <v>6 x 2L</v>
          </cell>
          <cell r="J641" t="str">
            <v>1.5L+500ML FREE</v>
          </cell>
          <cell r="K641">
            <v>6</v>
          </cell>
          <cell r="L641" t="str">
            <v>6% - 3%</v>
          </cell>
          <cell r="M641" t="str">
            <v>6</v>
          </cell>
          <cell r="N641" t="str">
            <v>M</v>
          </cell>
          <cell r="O641" t="str">
            <v>0</v>
          </cell>
          <cell r="P641">
            <v>2</v>
          </cell>
          <cell r="Q641" t="str">
            <v>5000112698398</v>
          </cell>
          <cell r="R641" t="str">
            <v>10 x 10 x 35.7</v>
          </cell>
          <cell r="S641">
            <v>2.077</v>
          </cell>
          <cell r="T641">
            <v>2.1219999999999999</v>
          </cell>
          <cell r="U641">
            <v>0</v>
          </cell>
          <cell r="V641" t="str">
            <v>1 x 2L</v>
          </cell>
          <cell r="W641" t="str">
            <v>PET</v>
          </cell>
          <cell r="X641" t="str">
            <v>5000112698398</v>
          </cell>
          <cell r="Y641" t="str">
            <v>10 x 10 x 35.7</v>
          </cell>
          <cell r="Z641">
            <v>2.077</v>
          </cell>
          <cell r="AA641">
            <v>2.1219999999999999</v>
          </cell>
          <cell r="AB641">
            <v>0</v>
          </cell>
          <cell r="AC641" t="str">
            <v>6 x 2L</v>
          </cell>
          <cell r="AD641" t="str">
            <v>SHRINKWRAPPED</v>
          </cell>
          <cell r="AE641" t="str">
            <v>5000112699470</v>
          </cell>
          <cell r="AF641" t="str">
            <v>30 x 20 x 35.7</v>
          </cell>
          <cell r="AG641">
            <v>12.462999999999999</v>
          </cell>
          <cell r="AH641">
            <v>12.762</v>
          </cell>
          <cell r="AI641">
            <v>0</v>
          </cell>
          <cell r="AJ641">
            <v>20</v>
          </cell>
          <cell r="AK641">
            <v>4</v>
          </cell>
          <cell r="AL641">
            <v>80</v>
          </cell>
          <cell r="AM641">
            <v>1200</v>
          </cell>
          <cell r="AN641">
            <v>1000</v>
          </cell>
          <cell r="AO641">
            <v>1576</v>
          </cell>
          <cell r="AP641">
            <v>997.04</v>
          </cell>
          <cell r="AQ641">
            <v>1048.393</v>
          </cell>
          <cell r="AR641">
            <v>2</v>
          </cell>
          <cell r="AS641">
            <v>0</v>
          </cell>
          <cell r="AT641" t="str">
            <v>Industrial IPP</v>
          </cell>
          <cell r="AU641" t="str">
            <v>5000112482232</v>
          </cell>
          <cell r="AV641" t="str">
            <v>ANT</v>
          </cell>
          <cell r="AW641" t="str">
            <v/>
          </cell>
          <cell r="AX641" t="str">
            <v/>
          </cell>
          <cell r="AY641" t="str">
            <v/>
          </cell>
          <cell r="AZ641" t="str">
            <v/>
          </cell>
          <cell r="BA641" t="str">
            <v/>
          </cell>
          <cell r="BB641" t="str">
            <v/>
          </cell>
          <cell r="BC641" t="str">
            <v/>
          </cell>
          <cell r="BD641" t="str">
            <v/>
          </cell>
          <cell r="BE641" t="str">
            <v>BeLux</v>
          </cell>
          <cell r="BF641" t="str">
            <v/>
          </cell>
          <cell r="BG641" t="str">
            <v>PSS-23338</v>
          </cell>
          <cell r="BH641" t="str">
            <v>22021000</v>
          </cell>
          <cell r="BI641" t="str">
            <v>BE</v>
          </cell>
          <cell r="BJ641" t="str">
            <v/>
          </cell>
          <cell r="BK641" t="str">
            <v>ZD</v>
          </cell>
          <cell r="BL641" t="str">
            <v>56</v>
          </cell>
          <cell r="BM641">
            <v>4.5177000000000002E-2</v>
          </cell>
        </row>
        <row r="642">
          <cell r="A642">
            <v>645650</v>
          </cell>
          <cell r="B642" t="str">
            <v>0809</v>
          </cell>
          <cell r="C642" t="str">
            <v>COCA-COLA ZERO PET 2L X6 1.5L+500ML FREE</v>
          </cell>
          <cell r="D642" t="str">
            <v>COCA-COLA ZERO PET 2L X6 1.5L+500ML FREE</v>
          </cell>
          <cell r="E642" t="str">
            <v>Coca-Cola Zero</v>
          </cell>
          <cell r="F642" t="str">
            <v/>
          </cell>
          <cell r="G642" t="str">
            <v>PET</v>
          </cell>
          <cell r="H642" t="str">
            <v xml:space="preserve"> %</v>
          </cell>
          <cell r="I642" t="str">
            <v>6 x 2L</v>
          </cell>
          <cell r="J642" t="str">
            <v>1.5L+500ML FREE</v>
          </cell>
          <cell r="K642">
            <v>6</v>
          </cell>
          <cell r="L642" t="str">
            <v>6% - 3%</v>
          </cell>
          <cell r="M642" t="str">
            <v>6</v>
          </cell>
          <cell r="N642" t="str">
            <v>M</v>
          </cell>
          <cell r="O642" t="str">
            <v>0</v>
          </cell>
          <cell r="P642">
            <v>2</v>
          </cell>
          <cell r="Q642" t="str">
            <v>5000112573824</v>
          </cell>
          <cell r="R642" t="str">
            <v>10 x 10 x 35.7</v>
          </cell>
          <cell r="S642">
            <v>1.996</v>
          </cell>
          <cell r="T642">
            <v>2.0409999999999999</v>
          </cell>
          <cell r="U642">
            <v>0</v>
          </cell>
          <cell r="V642" t="str">
            <v>1 x 2L</v>
          </cell>
          <cell r="W642" t="str">
            <v>PET</v>
          </cell>
          <cell r="X642" t="str">
            <v>5000112573824</v>
          </cell>
          <cell r="Y642" t="str">
            <v>10 x 10 x 35.7</v>
          </cell>
          <cell r="Z642">
            <v>1.996</v>
          </cell>
          <cell r="AA642">
            <v>2.0409999999999999</v>
          </cell>
          <cell r="AB642">
            <v>0</v>
          </cell>
          <cell r="AC642" t="str">
            <v>6 x 2L</v>
          </cell>
          <cell r="AD642" t="str">
            <v>SHRINKWRAPPED</v>
          </cell>
          <cell r="AE642" t="str">
            <v>5000112574074</v>
          </cell>
          <cell r="AF642" t="str">
            <v>30 x 20 x 35.7</v>
          </cell>
          <cell r="AG642">
            <v>11.976000000000001</v>
          </cell>
          <cell r="AH642">
            <v>12.275</v>
          </cell>
          <cell r="AI642">
            <v>0</v>
          </cell>
          <cell r="AJ642">
            <v>20</v>
          </cell>
          <cell r="AK642">
            <v>4</v>
          </cell>
          <cell r="AL642">
            <v>80</v>
          </cell>
          <cell r="AM642">
            <v>1200</v>
          </cell>
          <cell r="AN642">
            <v>1000</v>
          </cell>
          <cell r="AO642">
            <v>1576</v>
          </cell>
          <cell r="AP642">
            <v>958.08</v>
          </cell>
          <cell r="AQ642">
            <v>1009.417</v>
          </cell>
          <cell r="AR642">
            <v>2</v>
          </cell>
          <cell r="AS642">
            <v>0</v>
          </cell>
          <cell r="AT642" t="str">
            <v>Industrial IPP</v>
          </cell>
          <cell r="AU642" t="str">
            <v>5000112482249</v>
          </cell>
          <cell r="AV642" t="str">
            <v>ANT</v>
          </cell>
          <cell r="AW642" t="str">
            <v/>
          </cell>
          <cell r="AX642" t="str">
            <v/>
          </cell>
          <cell r="AY642" t="str">
            <v/>
          </cell>
          <cell r="AZ642" t="str">
            <v/>
          </cell>
          <cell r="BA642" t="str">
            <v/>
          </cell>
          <cell r="BB642" t="str">
            <v/>
          </cell>
          <cell r="BC642" t="str">
            <v/>
          </cell>
          <cell r="BD642" t="str">
            <v/>
          </cell>
          <cell r="BE642" t="str">
            <v>BeLux</v>
          </cell>
          <cell r="BF642" t="str">
            <v/>
          </cell>
          <cell r="BG642" t="str">
            <v>PSS-23338</v>
          </cell>
          <cell r="BH642" t="str">
            <v>22021000</v>
          </cell>
          <cell r="BI642" t="str">
            <v>BE</v>
          </cell>
          <cell r="BJ642" t="str">
            <v/>
          </cell>
          <cell r="BK642" t="str">
            <v>ZD</v>
          </cell>
          <cell r="BL642" t="str">
            <v>56</v>
          </cell>
          <cell r="BM642">
            <v>4.5177000000000002E-2</v>
          </cell>
        </row>
        <row r="643">
          <cell r="A643">
            <v>645651</v>
          </cell>
          <cell r="B643" t="str">
            <v>0884</v>
          </cell>
          <cell r="C643" t="str">
            <v>COCA-COLA PET 1.25L X6 1L+250ML FREE</v>
          </cell>
          <cell r="D643" t="str">
            <v>COCA-COLA PET 1.25L X6 1L+250ML FREE</v>
          </cell>
          <cell r="E643" t="str">
            <v>Coca-Cola</v>
          </cell>
          <cell r="F643" t="str">
            <v/>
          </cell>
          <cell r="G643" t="str">
            <v>PET</v>
          </cell>
          <cell r="H643" t="str">
            <v xml:space="preserve"> %</v>
          </cell>
          <cell r="I643" t="str">
            <v>6 x 1.25L</v>
          </cell>
          <cell r="J643" t="str">
            <v>1L+250ML FREE</v>
          </cell>
          <cell r="K643">
            <v>6</v>
          </cell>
          <cell r="L643" t="str">
            <v>6% - 3%</v>
          </cell>
          <cell r="M643" t="str">
            <v>6</v>
          </cell>
          <cell r="N643" t="str">
            <v>M</v>
          </cell>
          <cell r="O643" t="str">
            <v>0</v>
          </cell>
          <cell r="P643">
            <v>1.25</v>
          </cell>
          <cell r="Q643" t="str">
            <v>5000112582109</v>
          </cell>
          <cell r="R643" t="str">
            <v>8.8 x 8.8 x 29.9</v>
          </cell>
          <cell r="S643">
            <v>1.298</v>
          </cell>
          <cell r="T643">
            <v>1.333</v>
          </cell>
          <cell r="U643">
            <v>0</v>
          </cell>
          <cell r="V643" t="str">
            <v>1 x 1.25L</v>
          </cell>
          <cell r="W643" t="str">
            <v>PET</v>
          </cell>
          <cell r="X643" t="str">
            <v>5000112582109</v>
          </cell>
          <cell r="Y643" t="str">
            <v>8.8 x 8.8 x 29.9</v>
          </cell>
          <cell r="Z643">
            <v>1.298</v>
          </cell>
          <cell r="AA643">
            <v>1.333</v>
          </cell>
          <cell r="AB643">
            <v>0</v>
          </cell>
          <cell r="AC643" t="str">
            <v>6 x 1.25L</v>
          </cell>
          <cell r="AD643" t="str">
            <v>SHRINKWRAPPED</v>
          </cell>
          <cell r="AE643" t="str">
            <v>5000112699456</v>
          </cell>
          <cell r="AF643" t="str">
            <v>26.37 x 17.58 x 30.1</v>
          </cell>
          <cell r="AG643">
            <v>7.7889999999999997</v>
          </cell>
          <cell r="AH643">
            <v>8.016</v>
          </cell>
          <cell r="AI643">
            <v>0</v>
          </cell>
          <cell r="AJ643">
            <v>26</v>
          </cell>
          <cell r="AK643">
            <v>5</v>
          </cell>
          <cell r="AL643">
            <v>130</v>
          </cell>
          <cell r="AM643">
            <v>1200</v>
          </cell>
          <cell r="AN643">
            <v>1055</v>
          </cell>
          <cell r="AO643">
            <v>1668</v>
          </cell>
          <cell r="AP643">
            <v>1012.57</v>
          </cell>
          <cell r="AQ643">
            <v>1074.1600000000001</v>
          </cell>
          <cell r="AR643">
            <v>2.5</v>
          </cell>
          <cell r="AS643">
            <v>0</v>
          </cell>
          <cell r="AT643" t="str">
            <v>CHEP</v>
          </cell>
          <cell r="AU643" t="str">
            <v>5000112482218</v>
          </cell>
          <cell r="AV643" t="str">
            <v>ANT</v>
          </cell>
          <cell r="AW643" t="str">
            <v/>
          </cell>
          <cell r="AX643" t="str">
            <v/>
          </cell>
          <cell r="AY643" t="str">
            <v/>
          </cell>
          <cell r="AZ643" t="str">
            <v/>
          </cell>
          <cell r="BA643" t="str">
            <v/>
          </cell>
          <cell r="BB643" t="str">
            <v/>
          </cell>
          <cell r="BC643" t="str">
            <v/>
          </cell>
          <cell r="BD643" t="str">
            <v/>
          </cell>
          <cell r="BE643" t="str">
            <v>BeLux</v>
          </cell>
          <cell r="BF643" t="str">
            <v/>
          </cell>
          <cell r="BG643" t="str">
            <v>PSS-23337</v>
          </cell>
          <cell r="BH643" t="str">
            <v>22021000</v>
          </cell>
          <cell r="BI643" t="str">
            <v>BE</v>
          </cell>
          <cell r="BJ643" t="str">
            <v/>
          </cell>
          <cell r="BK643" t="str">
            <v>ZD</v>
          </cell>
          <cell r="BL643" t="str">
            <v>56</v>
          </cell>
          <cell r="BM643">
            <v>3.5000000000000003E-2</v>
          </cell>
        </row>
        <row r="644">
          <cell r="A644">
            <v>645652</v>
          </cell>
          <cell r="B644" t="str">
            <v>0886</v>
          </cell>
          <cell r="C644" t="str">
            <v>FUZE TEA GREEN TEA MANGO CHAMOMILE(1)/FUZE TEA BLACK TEA PEACH HIBISCUS(3) BLIK 0.33L 4X6 SLEEK EURO</v>
          </cell>
          <cell r="D644" t="str">
            <v>FUZE TEA GREEN TEA MANGO CHAMOMILE(1)/FUZE TEA BLACK TEA PEACH HIBISCUS(3) BOITE 0.33L 4X6 SLEEK EURO</v>
          </cell>
          <cell r="E644" t="str">
            <v>Fuze tea</v>
          </cell>
          <cell r="F644" t="str">
            <v>Mix</v>
          </cell>
          <cell r="G644" t="str">
            <v>SLEEKCAN</v>
          </cell>
          <cell r="H644" t="str">
            <v xml:space="preserve"> %</v>
          </cell>
          <cell r="I644" t="str">
            <v>4 x 6 x 0.33L</v>
          </cell>
          <cell r="J644" t="str">
            <v/>
          </cell>
          <cell r="K644">
            <v>24</v>
          </cell>
          <cell r="L644" t="str">
            <v>6% - 3%</v>
          </cell>
          <cell r="M644" t="str">
            <v>9</v>
          </cell>
          <cell r="N644" t="str">
            <v>M</v>
          </cell>
          <cell r="O644" t="str">
            <v>0</v>
          </cell>
          <cell r="P644">
            <v>0.33</v>
          </cell>
          <cell r="Q644" t="str">
            <v>n/a</v>
          </cell>
          <cell r="R644" t="str">
            <v>5.85 x 5.85 x 14.55</v>
          </cell>
          <cell r="S644">
            <v>0.33500000000000002</v>
          </cell>
          <cell r="T644">
            <v>0.34699999999999998</v>
          </cell>
          <cell r="U644">
            <v>0</v>
          </cell>
          <cell r="V644" t="str">
            <v>6 x 0.33L</v>
          </cell>
          <cell r="W644" t="str">
            <v>SHRINK</v>
          </cell>
          <cell r="X644" t="str">
            <v>n/a</v>
          </cell>
          <cell r="Y644" t="str">
            <v>17.55 x 11.7 x 14.55</v>
          </cell>
          <cell r="Z644">
            <v>2.0099999999999998</v>
          </cell>
          <cell r="AA644">
            <v>2.0870000000000002</v>
          </cell>
          <cell r="AB644">
            <v>0</v>
          </cell>
          <cell r="AC644" t="str">
            <v>4 x 6 x 0.33L</v>
          </cell>
          <cell r="AD644" t="str">
            <v>TRAY WITHOUT SHRINK</v>
          </cell>
          <cell r="AE644" t="str">
            <v>3383260020283</v>
          </cell>
          <cell r="AF644" t="str">
            <v>35.8 x 23.7 x 14.75</v>
          </cell>
          <cell r="AG644">
            <v>8.0399999999999991</v>
          </cell>
          <cell r="AH644">
            <v>8.4109999999999996</v>
          </cell>
          <cell r="AI644">
            <v>0</v>
          </cell>
          <cell r="AJ644">
            <v>10</v>
          </cell>
          <cell r="AK644">
            <v>9</v>
          </cell>
          <cell r="AL644">
            <v>90</v>
          </cell>
          <cell r="AM644">
            <v>1200</v>
          </cell>
          <cell r="AN644">
            <v>800</v>
          </cell>
          <cell r="AO644">
            <v>1467</v>
          </cell>
          <cell r="AP644">
            <v>723.6</v>
          </cell>
          <cell r="AQ644">
            <v>782.37800000000004</v>
          </cell>
          <cell r="AR644">
            <v>1.5</v>
          </cell>
          <cell r="AS644">
            <v>0</v>
          </cell>
          <cell r="AT644" t="str">
            <v>EURO CHEP</v>
          </cell>
          <cell r="AU644" t="str">
            <v>3383260020276</v>
          </cell>
          <cell r="AV644" t="str">
            <v/>
          </cell>
          <cell r="AW644" t="str">
            <v/>
          </cell>
          <cell r="AX644" t="str">
            <v/>
          </cell>
          <cell r="AY644" t="str">
            <v/>
          </cell>
          <cell r="AZ644" t="str">
            <v/>
          </cell>
          <cell r="BA644" t="str">
            <v/>
          </cell>
          <cell r="BB644" t="str">
            <v/>
          </cell>
          <cell r="BC644" t="str">
            <v>Arop (AROP)</v>
          </cell>
          <cell r="BD644" t="str">
            <v/>
          </cell>
          <cell r="BE644" t="str">
            <v>BeLux</v>
          </cell>
          <cell r="BF644" t="str">
            <v/>
          </cell>
          <cell r="BG644" t="str">
            <v>PSS-19634</v>
          </cell>
          <cell r="BH644" t="str">
            <v>22021000</v>
          </cell>
          <cell r="BI644" t="str">
            <v>BE</v>
          </cell>
          <cell r="BJ644" t="str">
            <v/>
          </cell>
          <cell r="BK644" t="str">
            <v>ZD</v>
          </cell>
          <cell r="BL644" t="str">
            <v>56</v>
          </cell>
          <cell r="BM644" t="str">
            <v/>
          </cell>
        </row>
        <row r="645">
          <cell r="A645">
            <v>645653</v>
          </cell>
          <cell r="B645" t="str">
            <v>0885</v>
          </cell>
          <cell r="C645" t="str">
            <v>COCA-COLA ZERO PET 1.25L X6 1L+250ML FREE</v>
          </cell>
          <cell r="D645" t="str">
            <v>COCA-COLA ZERO PET 1.25L X6 1L+250ML FREE</v>
          </cell>
          <cell r="E645" t="str">
            <v>Coca-Cola Zero</v>
          </cell>
          <cell r="F645" t="str">
            <v/>
          </cell>
          <cell r="G645" t="str">
            <v>PET</v>
          </cell>
          <cell r="H645" t="str">
            <v xml:space="preserve"> %</v>
          </cell>
          <cell r="I645" t="str">
            <v>6 x 1.25L</v>
          </cell>
          <cell r="J645" t="str">
            <v>1L+250ML FREE</v>
          </cell>
          <cell r="K645">
            <v>6</v>
          </cell>
          <cell r="L645" t="str">
            <v>6% - 3%</v>
          </cell>
          <cell r="M645" t="str">
            <v>6</v>
          </cell>
          <cell r="N645" t="str">
            <v>M</v>
          </cell>
          <cell r="O645" t="str">
            <v>0</v>
          </cell>
          <cell r="P645">
            <v>1.25</v>
          </cell>
          <cell r="Q645" t="str">
            <v>5000112589931</v>
          </cell>
          <cell r="R645" t="str">
            <v>8.8 x 8.8 x 29.9</v>
          </cell>
          <cell r="S645">
            <v>1.248</v>
          </cell>
          <cell r="T645">
            <v>1.2829999999999999</v>
          </cell>
          <cell r="U645">
            <v>0</v>
          </cell>
          <cell r="V645" t="str">
            <v>1 x 1.25L</v>
          </cell>
          <cell r="W645" t="str">
            <v>PET</v>
          </cell>
          <cell r="X645" t="str">
            <v>5000112589931</v>
          </cell>
          <cell r="Y645" t="str">
            <v>8.8 x 8.8 x 29.9</v>
          </cell>
          <cell r="Z645">
            <v>1.248</v>
          </cell>
          <cell r="AA645">
            <v>1.2829999999999999</v>
          </cell>
          <cell r="AB645">
            <v>0</v>
          </cell>
          <cell r="AC645" t="str">
            <v>6 x 1.25L</v>
          </cell>
          <cell r="AD645" t="str">
            <v>SHRINKWRAPPED</v>
          </cell>
          <cell r="AE645" t="str">
            <v>5000112699463</v>
          </cell>
          <cell r="AF645" t="str">
            <v>26.37 x 17.58 x 30.1</v>
          </cell>
          <cell r="AG645">
            <v>7.4850000000000003</v>
          </cell>
          <cell r="AH645">
            <v>7.7110000000000003</v>
          </cell>
          <cell r="AI645">
            <v>0</v>
          </cell>
          <cell r="AJ645">
            <v>26</v>
          </cell>
          <cell r="AK645">
            <v>5</v>
          </cell>
          <cell r="AL645">
            <v>130</v>
          </cell>
          <cell r="AM645">
            <v>1200</v>
          </cell>
          <cell r="AN645">
            <v>1055</v>
          </cell>
          <cell r="AO645">
            <v>1668</v>
          </cell>
          <cell r="AP645">
            <v>973.05</v>
          </cell>
          <cell r="AQ645">
            <v>1034.575</v>
          </cell>
          <cell r="AR645">
            <v>2.5</v>
          </cell>
          <cell r="AS645">
            <v>0</v>
          </cell>
          <cell r="AT645" t="str">
            <v>CHEP</v>
          </cell>
          <cell r="AU645" t="str">
            <v>5000112482225</v>
          </cell>
          <cell r="AV645" t="str">
            <v>ANT</v>
          </cell>
          <cell r="AW645" t="str">
            <v/>
          </cell>
          <cell r="AX645" t="str">
            <v/>
          </cell>
          <cell r="AY645" t="str">
            <v/>
          </cell>
          <cell r="AZ645" t="str">
            <v/>
          </cell>
          <cell r="BA645" t="str">
            <v/>
          </cell>
          <cell r="BB645" t="str">
            <v/>
          </cell>
          <cell r="BC645" t="str">
            <v/>
          </cell>
          <cell r="BD645" t="str">
            <v/>
          </cell>
          <cell r="BE645" t="str">
            <v>BeLux</v>
          </cell>
          <cell r="BF645" t="str">
            <v/>
          </cell>
          <cell r="BG645" t="str">
            <v>PSS-23337</v>
          </cell>
          <cell r="BH645" t="str">
            <v>22021000</v>
          </cell>
          <cell r="BI645" t="str">
            <v>BE</v>
          </cell>
          <cell r="BJ645" t="str">
            <v/>
          </cell>
          <cell r="BK645" t="str">
            <v>ZD</v>
          </cell>
          <cell r="BL645" t="str">
            <v>56</v>
          </cell>
          <cell r="BM645">
            <v>3.5000000000000003E-2</v>
          </cell>
        </row>
        <row r="646">
          <cell r="A646">
            <v>645656</v>
          </cell>
          <cell r="B646" t="str">
            <v>6356</v>
          </cell>
          <cell r="C646" t="str">
            <v>COCA-COLA BLIK 0.25L X24 EURO</v>
          </cell>
          <cell r="D646" t="str">
            <v>COCA-COLA BOITE 0.25L X24 EURO</v>
          </cell>
          <cell r="E646" t="str">
            <v>Coca-Cola</v>
          </cell>
          <cell r="F646" t="str">
            <v/>
          </cell>
          <cell r="G646" t="str">
            <v xml:space="preserve">SLIMCAN </v>
          </cell>
          <cell r="H646" t="str">
            <v xml:space="preserve"> %</v>
          </cell>
          <cell r="I646" t="str">
            <v>24 x 0.25L</v>
          </cell>
          <cell r="J646" t="str">
            <v/>
          </cell>
          <cell r="K646">
            <v>24</v>
          </cell>
          <cell r="L646" t="str">
            <v>6% - 3%</v>
          </cell>
          <cell r="M646" t="str">
            <v>12</v>
          </cell>
          <cell r="N646" t="str">
            <v>M</v>
          </cell>
          <cell r="O646" t="str">
            <v>0</v>
          </cell>
          <cell r="P646">
            <v>0.25</v>
          </cell>
          <cell r="Q646" t="str">
            <v>5449000008046</v>
          </cell>
          <cell r="R646" t="str">
            <v>5.35 x 5.35 x 13.43</v>
          </cell>
          <cell r="S646">
            <v>0.26</v>
          </cell>
          <cell r="T646">
            <v>0.27</v>
          </cell>
          <cell r="U646">
            <v>0</v>
          </cell>
          <cell r="V646" t="str">
            <v>1 x 0.25L</v>
          </cell>
          <cell r="W646" t="str">
            <v>CAN</v>
          </cell>
          <cell r="X646" t="str">
            <v>5449000008046</v>
          </cell>
          <cell r="Y646" t="str">
            <v>5.35 x 5.35 x 13.43</v>
          </cell>
          <cell r="Z646">
            <v>0.26</v>
          </cell>
          <cell r="AA646">
            <v>0.27</v>
          </cell>
          <cell r="AB646">
            <v>0</v>
          </cell>
          <cell r="AC646" t="str">
            <v>24 x 0.25L</v>
          </cell>
          <cell r="AD646" t="str">
            <v>TRAY WITH SHRINK</v>
          </cell>
          <cell r="AE646" t="str">
            <v>5449000226334</v>
          </cell>
          <cell r="AF646" t="str">
            <v>32.6 x 21.9 x 13.68</v>
          </cell>
          <cell r="AG646">
            <v>6.2309999999999999</v>
          </cell>
          <cell r="AH646">
            <v>6.5220000000000002</v>
          </cell>
          <cell r="AI646">
            <v>0</v>
          </cell>
          <cell r="AJ646">
            <v>12</v>
          </cell>
          <cell r="AK646">
            <v>9</v>
          </cell>
          <cell r="AL646">
            <v>108</v>
          </cell>
          <cell r="AM646">
            <v>1200</v>
          </cell>
          <cell r="AN646">
            <v>800</v>
          </cell>
          <cell r="AO646">
            <v>1377</v>
          </cell>
          <cell r="AP646">
            <v>672.94799999999998</v>
          </cell>
          <cell r="AQ646">
            <v>729.678</v>
          </cell>
          <cell r="AR646">
            <v>3</v>
          </cell>
          <cell r="AS646">
            <v>0</v>
          </cell>
          <cell r="AT646" t="str">
            <v>EURO CHEP</v>
          </cell>
          <cell r="AU646" t="str">
            <v>5449000738844</v>
          </cell>
          <cell r="AV646" t="str">
            <v/>
          </cell>
          <cell r="AW646" t="str">
            <v>GHE</v>
          </cell>
          <cell r="AX646" t="str">
            <v/>
          </cell>
          <cell r="AY646" t="str">
            <v/>
          </cell>
          <cell r="AZ646" t="str">
            <v/>
          </cell>
          <cell r="BA646" t="str">
            <v/>
          </cell>
          <cell r="BB646" t="str">
            <v/>
          </cell>
          <cell r="BC646" t="str">
            <v/>
          </cell>
          <cell r="BD646" t="str">
            <v/>
          </cell>
          <cell r="BE646" t="str">
            <v>BeLux</v>
          </cell>
          <cell r="BF646" t="str">
            <v/>
          </cell>
          <cell r="BG646" t="str">
            <v>PSS-22674</v>
          </cell>
          <cell r="BH646" t="str">
            <v>22021000</v>
          </cell>
          <cell r="BI646" t="str">
            <v>BE</v>
          </cell>
          <cell r="BJ646" t="str">
            <v/>
          </cell>
          <cell r="BK646" t="str">
            <v>ZD</v>
          </cell>
          <cell r="BL646" t="str">
            <v>56</v>
          </cell>
          <cell r="BM646">
            <v>1.04E-2</v>
          </cell>
        </row>
        <row r="647">
          <cell r="A647">
            <v>645657</v>
          </cell>
          <cell r="B647" t="str">
            <v>6358</v>
          </cell>
          <cell r="C647" t="str">
            <v>COCA-COLA ZERO BLIK 0.25L X24 EURO</v>
          </cell>
          <cell r="D647" t="str">
            <v>COCA-COLA ZERO BOITE 0.25L X24 EURO</v>
          </cell>
          <cell r="E647" t="str">
            <v>Coca-Cola Zero</v>
          </cell>
          <cell r="F647" t="str">
            <v/>
          </cell>
          <cell r="G647" t="str">
            <v xml:space="preserve">SLIMCAN </v>
          </cell>
          <cell r="H647" t="str">
            <v xml:space="preserve"> %</v>
          </cell>
          <cell r="I647" t="str">
            <v>24 x 0.25L</v>
          </cell>
          <cell r="J647" t="str">
            <v/>
          </cell>
          <cell r="K647">
            <v>24</v>
          </cell>
          <cell r="L647" t="str">
            <v>6% - 3%</v>
          </cell>
          <cell r="M647" t="str">
            <v>6</v>
          </cell>
          <cell r="N647" t="str">
            <v>M</v>
          </cell>
          <cell r="O647" t="str">
            <v>0</v>
          </cell>
          <cell r="P647">
            <v>0.25</v>
          </cell>
          <cell r="Q647" t="str">
            <v>5449000020987</v>
          </cell>
          <cell r="R647" t="str">
            <v>5.35 x 5.35 x 13.43</v>
          </cell>
          <cell r="S647">
            <v>0.25</v>
          </cell>
          <cell r="T647">
            <v>0.26</v>
          </cell>
          <cell r="U647">
            <v>0</v>
          </cell>
          <cell r="V647" t="str">
            <v>1 x 0.25L</v>
          </cell>
          <cell r="W647" t="str">
            <v>CAN</v>
          </cell>
          <cell r="X647" t="str">
            <v>5449000020987</v>
          </cell>
          <cell r="Y647" t="str">
            <v>5.35 x 5.35 x 13.43</v>
          </cell>
          <cell r="Z647">
            <v>0.25</v>
          </cell>
          <cell r="AA647">
            <v>0.26</v>
          </cell>
          <cell r="AB647">
            <v>0</v>
          </cell>
          <cell r="AC647" t="str">
            <v>24 x 0.25L</v>
          </cell>
          <cell r="AD647" t="str">
            <v>TRAY WITH SHRINK</v>
          </cell>
          <cell r="AE647" t="str">
            <v>5449000253972</v>
          </cell>
          <cell r="AF647" t="str">
            <v>32.6 x 21.9 x 13.68</v>
          </cell>
          <cell r="AG647">
            <v>5.9880000000000004</v>
          </cell>
          <cell r="AH647">
            <v>6.2779999999999996</v>
          </cell>
          <cell r="AI647">
            <v>0</v>
          </cell>
          <cell r="AJ647">
            <v>12</v>
          </cell>
          <cell r="AK647">
            <v>9</v>
          </cell>
          <cell r="AL647">
            <v>108</v>
          </cell>
          <cell r="AM647">
            <v>1200</v>
          </cell>
          <cell r="AN647">
            <v>800</v>
          </cell>
          <cell r="AO647">
            <v>1377</v>
          </cell>
          <cell r="AP647">
            <v>646.70399999999995</v>
          </cell>
          <cell r="AQ647">
            <v>703.36900000000003</v>
          </cell>
          <cell r="AR647">
            <v>3</v>
          </cell>
          <cell r="AS647">
            <v>0</v>
          </cell>
          <cell r="AT647" t="str">
            <v>EURO CHEP</v>
          </cell>
          <cell r="AU647" t="str">
            <v>5449000738837</v>
          </cell>
          <cell r="AV647" t="str">
            <v/>
          </cell>
          <cell r="AW647" t="str">
            <v>GHE</v>
          </cell>
          <cell r="AX647" t="str">
            <v/>
          </cell>
          <cell r="AY647" t="str">
            <v/>
          </cell>
          <cell r="AZ647" t="str">
            <v/>
          </cell>
          <cell r="BA647" t="str">
            <v/>
          </cell>
          <cell r="BB647" t="str">
            <v/>
          </cell>
          <cell r="BC647" t="str">
            <v/>
          </cell>
          <cell r="BD647" t="str">
            <v/>
          </cell>
          <cell r="BE647" t="str">
            <v>BeLux</v>
          </cell>
          <cell r="BF647" t="str">
            <v/>
          </cell>
          <cell r="BG647" t="str">
            <v>PSS-22674</v>
          </cell>
          <cell r="BH647" t="str">
            <v>22021000</v>
          </cell>
          <cell r="BI647" t="str">
            <v>BE</v>
          </cell>
          <cell r="BJ647" t="str">
            <v/>
          </cell>
          <cell r="BK647" t="str">
            <v>ZD</v>
          </cell>
          <cell r="BL647" t="str">
            <v>56</v>
          </cell>
          <cell r="BM647">
            <v>1.04E-2</v>
          </cell>
        </row>
        <row r="648">
          <cell r="A648">
            <v>645668</v>
          </cell>
          <cell r="B648" t="str">
            <v>2073</v>
          </cell>
          <cell r="C648" t="str">
            <v>COCA-COLA ZERO NO CAFFEINE (30) / COCA-COLA CHERRY (50) / COCA-COLA ZERO LEMON (30) / COCA-COLA LEMON (50) BLIK 0.33L X6 HP SLEEK DD</v>
          </cell>
          <cell r="D648" t="str">
            <v>COCA-COLA ZERO NO CAFFEINE (30) / COCA-COLA CHERRY (50) / COCA-COLA ZERO LEMON (30) / COCA-COLA LEMON (50) BOITE 0.33L X6 HP SLEEK DD</v>
          </cell>
          <cell r="E648" t="str">
            <v>Coca-Cola Cherry/ Coca-Cola Zero Lemon/ Coca-Cola Zero No Caffeine/ Coca-Cola Lemon</v>
          </cell>
          <cell r="F648" t="str">
            <v>Mix</v>
          </cell>
          <cell r="G648" t="str">
            <v>SLEEKCAN</v>
          </cell>
          <cell r="H648" t="str">
            <v xml:space="preserve"> %</v>
          </cell>
          <cell r="I648" t="str">
            <v>160 x 6 x 0.33L</v>
          </cell>
          <cell r="J648" t="str">
            <v/>
          </cell>
          <cell r="K648">
            <v>960</v>
          </cell>
          <cell r="L648" t="str">
            <v>6% - 3%</v>
          </cell>
          <cell r="M648" t="str">
            <v>6</v>
          </cell>
          <cell r="N648" t="str">
            <v>M</v>
          </cell>
          <cell r="O648" t="str">
            <v>0</v>
          </cell>
          <cell r="P648">
            <v>0.33</v>
          </cell>
          <cell r="Q648" t="str">
            <v>n/a</v>
          </cell>
          <cell r="R648" t="str">
            <v>5.8 x 5.8 x 14.55</v>
          </cell>
          <cell r="S648">
            <v>0.33500000000000002</v>
          </cell>
          <cell r="T648">
            <v>0.34699999999999998</v>
          </cell>
          <cell r="U648">
            <v>0</v>
          </cell>
          <cell r="V648" t="str">
            <v>6 x 0.33L</v>
          </cell>
          <cell r="W648" t="str">
            <v>SHRINK</v>
          </cell>
          <cell r="X648" t="str">
            <v>n/a</v>
          </cell>
          <cell r="Y648" t="str">
            <v>17.55 x 11.7 x 14.55</v>
          </cell>
          <cell r="Z648">
            <v>2.0089999999999999</v>
          </cell>
          <cell r="AA648">
            <v>2.0870000000000002</v>
          </cell>
          <cell r="AB648">
            <v>0</v>
          </cell>
          <cell r="AC648" t="str">
            <v>160 x 6 x 0.33L</v>
          </cell>
          <cell r="AD648" t="str">
            <v>HALF PALLET</v>
          </cell>
          <cell r="AE648" t="str">
            <v>3383260020320</v>
          </cell>
          <cell r="AF648" t="str">
            <v>80 x 60 x 151.9</v>
          </cell>
          <cell r="AG648">
            <v>321.44</v>
          </cell>
          <cell r="AH648">
            <v>349.25900000000001</v>
          </cell>
          <cell r="AI648">
            <v>0</v>
          </cell>
          <cell r="AJ648">
            <v>2</v>
          </cell>
          <cell r="AK648">
            <v>1</v>
          </cell>
          <cell r="AL648">
            <v>2</v>
          </cell>
          <cell r="AM648">
            <v>1200</v>
          </cell>
          <cell r="AN648">
            <v>800</v>
          </cell>
          <cell r="AO648">
            <v>1663</v>
          </cell>
          <cell r="AP648">
            <v>642.88</v>
          </cell>
          <cell r="AQ648">
            <v>723.52200000000005</v>
          </cell>
          <cell r="AR648">
            <v>1</v>
          </cell>
          <cell r="AS648">
            <v>0</v>
          </cell>
          <cell r="AT648" t="str">
            <v>1xECHEP + 2x Dusseldorfer CHEP</v>
          </cell>
          <cell r="AU648" t="str">
            <v>3383260020313</v>
          </cell>
          <cell r="AV648" t="str">
            <v/>
          </cell>
          <cell r="AW648" t="str">
            <v/>
          </cell>
          <cell r="AX648" t="str">
            <v/>
          </cell>
          <cell r="AY648" t="str">
            <v/>
          </cell>
          <cell r="AZ648" t="str">
            <v/>
          </cell>
          <cell r="BA648" t="str">
            <v/>
          </cell>
          <cell r="BB648" t="str">
            <v/>
          </cell>
          <cell r="BC648" t="str">
            <v>Le Village (VILL)</v>
          </cell>
          <cell r="BD648" t="str">
            <v/>
          </cell>
          <cell r="BE648" t="str">
            <v>BeLux</v>
          </cell>
          <cell r="BF648" t="str">
            <v/>
          </cell>
          <cell r="BG648" t="str">
            <v>PSS-23352</v>
          </cell>
          <cell r="BH648" t="str">
            <v>22021000</v>
          </cell>
          <cell r="BI648" t="str">
            <v>BE</v>
          </cell>
          <cell r="BJ648" t="str">
            <v/>
          </cell>
          <cell r="BK648" t="str">
            <v>ZD</v>
          </cell>
          <cell r="BL648" t="str">
            <v>56</v>
          </cell>
          <cell r="BM648" t="str">
            <v/>
          </cell>
        </row>
        <row r="649">
          <cell r="A649">
            <v>645669</v>
          </cell>
          <cell r="B649" t="str">
            <v>2072</v>
          </cell>
          <cell r="C649" t="str">
            <v>FANTA EXOTIC (40) / FANTA LEMON (40) / FANTA PINEAPPLE AND GRAPEFRUIT ZERO SUGAR (40) / FANTA ZERO LEMON ELDERFLOWER SHOKATA (40) BLIK 0.33L X6 HP SLEEK DD</v>
          </cell>
          <cell r="D649" t="str">
            <v>FANTA EXOTIC (40) / FANTA LEMON (40) / FANTA PINEAPPLE AND GRAPEFRUIT ZERO SUGAR (40) / FANTA ZERO LEMON ELDERFLOWER SHOKATA (40) BOITE 0.33L X6 HP SLEEK DD</v>
          </cell>
          <cell r="E649" t="str">
            <v>Fanta</v>
          </cell>
          <cell r="F649" t="str">
            <v>Mix</v>
          </cell>
          <cell r="G649" t="str">
            <v>SLEEKCAN</v>
          </cell>
          <cell r="H649" t="str">
            <v xml:space="preserve"> %</v>
          </cell>
          <cell r="I649" t="str">
            <v>160 x 6 x 0.33L</v>
          </cell>
          <cell r="J649" t="str">
            <v/>
          </cell>
          <cell r="K649">
            <v>960</v>
          </cell>
          <cell r="L649" t="str">
            <v>6% - 3%</v>
          </cell>
          <cell r="M649" t="str">
            <v>6</v>
          </cell>
          <cell r="N649" t="str">
            <v>M</v>
          </cell>
          <cell r="O649" t="str">
            <v>0</v>
          </cell>
          <cell r="P649">
            <v>0.33</v>
          </cell>
          <cell r="Q649" t="str">
            <v>n/a</v>
          </cell>
          <cell r="R649" t="str">
            <v>5.8 x 5.8 x 14.55</v>
          </cell>
          <cell r="S649">
            <v>0.33600000000000002</v>
          </cell>
          <cell r="T649">
            <v>0.34799999999999998</v>
          </cell>
          <cell r="U649">
            <v>0</v>
          </cell>
          <cell r="V649" t="str">
            <v>6 x 0.33L</v>
          </cell>
          <cell r="W649" t="str">
            <v>SHRINK</v>
          </cell>
          <cell r="X649" t="str">
            <v>n/a</v>
          </cell>
          <cell r="Y649" t="str">
            <v>17.55 x 11.7 x 14.55</v>
          </cell>
          <cell r="Z649">
            <v>2.0169999999999999</v>
          </cell>
          <cell r="AA649">
            <v>2.0950000000000002</v>
          </cell>
          <cell r="AB649">
            <v>0</v>
          </cell>
          <cell r="AC649" t="str">
            <v>160 x 6 x 0.33L</v>
          </cell>
          <cell r="AD649" t="str">
            <v>HALF PALLET</v>
          </cell>
          <cell r="AE649" t="str">
            <v>3383260020306</v>
          </cell>
          <cell r="AF649" t="str">
            <v>80 x 60 x 151.9</v>
          </cell>
          <cell r="AG649">
            <v>322.72000000000003</v>
          </cell>
          <cell r="AH649">
            <v>350.52699999999999</v>
          </cell>
          <cell r="AI649">
            <v>0</v>
          </cell>
          <cell r="AJ649">
            <v>2</v>
          </cell>
          <cell r="AK649">
            <v>1</v>
          </cell>
          <cell r="AL649">
            <v>2</v>
          </cell>
          <cell r="AM649">
            <v>1200</v>
          </cell>
          <cell r="AN649">
            <v>800</v>
          </cell>
          <cell r="AO649">
            <v>1663</v>
          </cell>
          <cell r="AP649">
            <v>645.44000000000005</v>
          </cell>
          <cell r="AQ649">
            <v>726.06</v>
          </cell>
          <cell r="AR649">
            <v>1</v>
          </cell>
          <cell r="AS649">
            <v>0</v>
          </cell>
          <cell r="AT649" t="str">
            <v>1xECHEP + 2x Dusseldorfer CHEP</v>
          </cell>
          <cell r="AU649" t="str">
            <v>3383260020290</v>
          </cell>
          <cell r="AV649" t="str">
            <v/>
          </cell>
          <cell r="AW649" t="str">
            <v/>
          </cell>
          <cell r="AX649" t="str">
            <v/>
          </cell>
          <cell r="AY649" t="str">
            <v/>
          </cell>
          <cell r="AZ649" t="str">
            <v/>
          </cell>
          <cell r="BA649" t="str">
            <v/>
          </cell>
          <cell r="BB649" t="str">
            <v/>
          </cell>
          <cell r="BC649" t="str">
            <v>Le Village (VILL)</v>
          </cell>
          <cell r="BD649" t="str">
            <v/>
          </cell>
          <cell r="BE649" t="str">
            <v>BeLux</v>
          </cell>
          <cell r="BF649" t="str">
            <v/>
          </cell>
          <cell r="BG649" t="str">
            <v>PSS-23352</v>
          </cell>
          <cell r="BH649" t="str">
            <v>22021000</v>
          </cell>
          <cell r="BI649" t="str">
            <v>BE</v>
          </cell>
          <cell r="BJ649" t="str">
            <v/>
          </cell>
          <cell r="BK649" t="str">
            <v>ZD</v>
          </cell>
          <cell r="BL649" t="str">
            <v>56</v>
          </cell>
          <cell r="BM649" t="str">
            <v/>
          </cell>
        </row>
        <row r="650">
          <cell r="A650">
            <v>645675</v>
          </cell>
          <cell r="B650" t="str">
            <v>2066</v>
          </cell>
          <cell r="C650" t="str">
            <v>FUZE TEA BLACK TEA PEACH HIBISCUS (41) / GREEN TEA MANGO CHAMOMILE (20) / SPARKLING BLACK TEA (20) BLIK 0.33L 81X6 PPD SLEEK</v>
          </cell>
          <cell r="D650" t="str">
            <v>FUZE TEA BLACK TEA PEACH HIBISCUS (41) / GREEN TEA MANGO CHAMOMILE (20) / SPARKLING BLACK TEA (20) BOITE 0.33L 81X6 PPD SLEEK</v>
          </cell>
          <cell r="E650" t="str">
            <v>Fuze tea</v>
          </cell>
          <cell r="F650" t="str">
            <v>Mix</v>
          </cell>
          <cell r="G650" t="str">
            <v>SLEEKCAN</v>
          </cell>
          <cell r="H650" t="str">
            <v xml:space="preserve"> %</v>
          </cell>
          <cell r="I650" t="str">
            <v>81 x 6 x 0.33L</v>
          </cell>
          <cell r="J650" t="str">
            <v/>
          </cell>
          <cell r="K650">
            <v>486</v>
          </cell>
          <cell r="L650" t="str">
            <v>6% - 3%</v>
          </cell>
          <cell r="M650" t="str">
            <v>9</v>
          </cell>
          <cell r="N650" t="str">
            <v>M</v>
          </cell>
          <cell r="O650" t="str">
            <v>0</v>
          </cell>
          <cell r="P650">
            <v>0.33</v>
          </cell>
          <cell r="Q650" t="str">
            <v>n/a</v>
          </cell>
          <cell r="R650" t="str">
            <v>5.8 x 5.8 x 14.55</v>
          </cell>
          <cell r="S650">
            <v>0.33500000000000002</v>
          </cell>
          <cell r="T650">
            <v>0.34699999999999998</v>
          </cell>
          <cell r="U650">
            <v>0</v>
          </cell>
          <cell r="V650" t="str">
            <v>6 x 0.33L</v>
          </cell>
          <cell r="W650" t="str">
            <v>SHRINK</v>
          </cell>
          <cell r="X650" t="str">
            <v>n/a</v>
          </cell>
          <cell r="Y650" t="str">
            <v>17.55 x 11.7 x 14.55</v>
          </cell>
          <cell r="Z650">
            <v>2.0099999999999998</v>
          </cell>
          <cell r="AA650">
            <v>2.089</v>
          </cell>
          <cell r="AB650">
            <v>0</v>
          </cell>
          <cell r="AC650" t="str">
            <v>81 x 6 x 0.33L</v>
          </cell>
          <cell r="AD650" t="str">
            <v>QUARTER PALLET</v>
          </cell>
          <cell r="AE650" t="str">
            <v>3383260020344</v>
          </cell>
          <cell r="AF650" t="str">
            <v>60 x 40 x 158.5</v>
          </cell>
          <cell r="AG650">
            <v>162.833</v>
          </cell>
          <cell r="AH650">
            <v>171.47300000000001</v>
          </cell>
          <cell r="AI650">
            <v>0</v>
          </cell>
          <cell r="AJ650">
            <v>4</v>
          </cell>
          <cell r="AK650">
            <v>1</v>
          </cell>
          <cell r="AL650">
            <v>4</v>
          </cell>
          <cell r="AM650">
            <v>1200</v>
          </cell>
          <cell r="AN650">
            <v>800</v>
          </cell>
          <cell r="AO650">
            <v>1729</v>
          </cell>
          <cell r="AP650">
            <v>651.33199999999999</v>
          </cell>
          <cell r="AQ650">
            <v>711.11400000000003</v>
          </cell>
          <cell r="AR650">
            <v>1</v>
          </cell>
          <cell r="AS650">
            <v>0</v>
          </cell>
          <cell r="AT650" t="str">
            <v>1xECHEP + 4x1/4 CHEP</v>
          </cell>
          <cell r="AU650" t="str">
            <v>3383260020337</v>
          </cell>
          <cell r="AV650" t="str">
            <v/>
          </cell>
          <cell r="AW650" t="str">
            <v/>
          </cell>
          <cell r="AX650" t="str">
            <v/>
          </cell>
          <cell r="AY650" t="str">
            <v/>
          </cell>
          <cell r="AZ650" t="str">
            <v/>
          </cell>
          <cell r="BA650" t="str">
            <v/>
          </cell>
          <cell r="BB650" t="str">
            <v/>
          </cell>
          <cell r="BC650" t="str">
            <v>GANDAE VZW (GANS)</v>
          </cell>
          <cell r="BD650" t="str">
            <v/>
          </cell>
          <cell r="BE650" t="str">
            <v>BeLux</v>
          </cell>
          <cell r="BF650" t="str">
            <v/>
          </cell>
          <cell r="BG650" t="str">
            <v>PSS-21882</v>
          </cell>
          <cell r="BH650" t="str">
            <v>22021000</v>
          </cell>
          <cell r="BI650" t="str">
            <v>BE</v>
          </cell>
          <cell r="BJ650" t="str">
            <v/>
          </cell>
          <cell r="BK650" t="str">
            <v>ZD</v>
          </cell>
          <cell r="BL650" t="str">
            <v>56</v>
          </cell>
          <cell r="BM650" t="str">
            <v/>
          </cell>
        </row>
        <row r="651">
          <cell r="A651">
            <v>645698</v>
          </cell>
          <cell r="B651" t="str">
            <v>2088</v>
          </cell>
          <cell r="C651" t="str">
            <v>FANTA APPLE CHERRY BLIK 0.33L 4X6 SLEEK EURO</v>
          </cell>
          <cell r="D651" t="str">
            <v>FANTA APPLE CHERRY BOITE 0.33L 4X6 SLEEK EURO</v>
          </cell>
          <cell r="E651" t="str">
            <v>Fanta</v>
          </cell>
          <cell r="F651" t="str">
            <v>Apple Cherry</v>
          </cell>
          <cell r="G651" t="str">
            <v>SLEEKCAN</v>
          </cell>
          <cell r="H651" t="str">
            <v xml:space="preserve"> %</v>
          </cell>
          <cell r="I651" t="str">
            <v>4 x 6 x 0.33L</v>
          </cell>
          <cell r="J651" t="str">
            <v/>
          </cell>
          <cell r="K651">
            <v>24</v>
          </cell>
          <cell r="L651" t="str">
            <v>6% - 3%</v>
          </cell>
          <cell r="M651" t="str">
            <v>12</v>
          </cell>
          <cell r="N651" t="str">
            <v>M</v>
          </cell>
          <cell r="O651" t="str">
            <v>0</v>
          </cell>
          <cell r="P651">
            <v>0.33</v>
          </cell>
          <cell r="Q651" t="str">
            <v>5449000227461</v>
          </cell>
          <cell r="R651" t="str">
            <v>5.85 x 5.85 x 14.55</v>
          </cell>
          <cell r="S651">
            <v>0.33400000000000002</v>
          </cell>
          <cell r="T651">
            <v>0.34599999999999997</v>
          </cell>
          <cell r="U651">
            <v>0</v>
          </cell>
          <cell r="V651" t="str">
            <v>6 x 0.33L</v>
          </cell>
          <cell r="W651" t="str">
            <v>SHRINK</v>
          </cell>
          <cell r="X651" t="str">
            <v>5449000349620</v>
          </cell>
          <cell r="Y651" t="str">
            <v>17.55 x 11.7 x 14.55</v>
          </cell>
          <cell r="Z651">
            <v>2.0070000000000001</v>
          </cell>
          <cell r="AA651">
            <v>2.0840000000000001</v>
          </cell>
          <cell r="AB651">
            <v>0</v>
          </cell>
          <cell r="AC651" t="str">
            <v>4 x 6 x 0.33L</v>
          </cell>
          <cell r="AD651" t="str">
            <v>TRAY WITHOUT SHRINK</v>
          </cell>
          <cell r="AE651" t="str">
            <v>5449000349637</v>
          </cell>
          <cell r="AF651" t="str">
            <v>35.8 x 23.7 x 14.75</v>
          </cell>
          <cell r="AG651">
            <v>8.0269999999999992</v>
          </cell>
          <cell r="AH651">
            <v>8.3989999999999991</v>
          </cell>
          <cell r="AI651">
            <v>0</v>
          </cell>
          <cell r="AJ651">
            <v>10</v>
          </cell>
          <cell r="AK651">
            <v>9</v>
          </cell>
          <cell r="AL651">
            <v>90</v>
          </cell>
          <cell r="AM651">
            <v>1200</v>
          </cell>
          <cell r="AN651">
            <v>800</v>
          </cell>
          <cell r="AO651">
            <v>1467</v>
          </cell>
          <cell r="AP651">
            <v>722.43</v>
          </cell>
          <cell r="AQ651">
            <v>781.24400000000003</v>
          </cell>
          <cell r="AR651">
            <v>1.5</v>
          </cell>
          <cell r="AS651">
            <v>0</v>
          </cell>
          <cell r="AT651" t="str">
            <v>EURO CHEP</v>
          </cell>
          <cell r="AU651" t="str">
            <v>3383260020399</v>
          </cell>
          <cell r="AV651" t="str">
            <v/>
          </cell>
          <cell r="AW651" t="str">
            <v/>
          </cell>
          <cell r="AX651" t="str">
            <v/>
          </cell>
          <cell r="AY651" t="str">
            <v/>
          </cell>
          <cell r="AZ651" t="str">
            <v/>
          </cell>
          <cell r="BA651" t="str">
            <v/>
          </cell>
          <cell r="BB651" t="str">
            <v/>
          </cell>
          <cell r="BC651" t="str">
            <v>Antwerp Repack (ANTW)</v>
          </cell>
          <cell r="BD651" t="str">
            <v/>
          </cell>
          <cell r="BE651" t="str">
            <v>BeLux</v>
          </cell>
          <cell r="BF651" t="str">
            <v/>
          </cell>
          <cell r="BG651" t="str">
            <v>PSS-19634</v>
          </cell>
          <cell r="BH651" t="str">
            <v>22021000</v>
          </cell>
          <cell r="BI651" t="str">
            <v>BE</v>
          </cell>
          <cell r="BJ651" t="str">
            <v/>
          </cell>
          <cell r="BK651" t="str">
            <v>ZD</v>
          </cell>
          <cell r="BL651" t="str">
            <v>56</v>
          </cell>
          <cell r="BM651">
            <v>1.18E-2</v>
          </cell>
        </row>
        <row r="652">
          <cell r="A652">
            <v>645699</v>
          </cell>
          <cell r="B652" t="str">
            <v>2067</v>
          </cell>
          <cell r="C652" t="str">
            <v>COCA-COLA (60) / COCA-COLA ZERO (60) / COCA-COLA ZERO NO CAFFEINE (14) / COCA-COLA LEMON (13) / COCA-COLA CHERRY (13) BLIK 0.33L X6 HP SLEEK DD</v>
          </cell>
          <cell r="D652" t="str">
            <v>COCA-COLA (60) / COCA-COLA ZERO (60) / COCA-COLA ZERO NO CAFFEINE (14) / COCA-COLA LEMON (13) / COCA-COLA CHERRY (13) BOITE 0.33L X6 HP SLEEK DD</v>
          </cell>
          <cell r="E652" t="str">
            <v>Coca-Cola</v>
          </cell>
          <cell r="F652" t="str">
            <v>Mix</v>
          </cell>
          <cell r="G652" t="str">
            <v>SLEEKCAN</v>
          </cell>
          <cell r="H652" t="str">
            <v xml:space="preserve"> %</v>
          </cell>
          <cell r="I652" t="str">
            <v>160 x 6 x 0.33L</v>
          </cell>
          <cell r="J652" t="str">
            <v/>
          </cell>
          <cell r="K652">
            <v>960</v>
          </cell>
          <cell r="L652" t="str">
            <v>6% - 3%</v>
          </cell>
          <cell r="M652" t="str">
            <v>6</v>
          </cell>
          <cell r="N652" t="str">
            <v>M</v>
          </cell>
          <cell r="O652" t="str">
            <v>0</v>
          </cell>
          <cell r="P652">
            <v>0.33</v>
          </cell>
          <cell r="Q652" t="str">
            <v>n/a</v>
          </cell>
          <cell r="R652" t="str">
            <v>5.8 x 5.8 x 14.55</v>
          </cell>
          <cell r="S652">
            <v>0.33600000000000002</v>
          </cell>
          <cell r="T652">
            <v>0.34799999999999998</v>
          </cell>
          <cell r="U652">
            <v>0</v>
          </cell>
          <cell r="V652" t="str">
            <v>6 x 0.33L</v>
          </cell>
          <cell r="W652" t="str">
            <v>SHRINK</v>
          </cell>
          <cell r="X652" t="str">
            <v>n/a</v>
          </cell>
          <cell r="Y652" t="str">
            <v>17.55 x 11.7 x 14.55</v>
          </cell>
          <cell r="Z652">
            <v>2.0139999999999998</v>
          </cell>
          <cell r="AA652">
            <v>2.0910000000000002</v>
          </cell>
          <cell r="AB652">
            <v>0</v>
          </cell>
          <cell r="AC652" t="str">
            <v>160 x 6 x 0.33L</v>
          </cell>
          <cell r="AD652" t="str">
            <v>HALF PALLET</v>
          </cell>
          <cell r="AE652" t="str">
            <v>3383260020368</v>
          </cell>
          <cell r="AF652" t="str">
            <v>80 x 60 x 151.9</v>
          </cell>
          <cell r="AG652">
            <v>322.24</v>
          </cell>
          <cell r="AH652">
            <v>350.036</v>
          </cell>
          <cell r="AI652">
            <v>0</v>
          </cell>
          <cell r="AJ652">
            <v>2</v>
          </cell>
          <cell r="AK652">
            <v>1</v>
          </cell>
          <cell r="AL652">
            <v>2</v>
          </cell>
          <cell r="AM652">
            <v>1200</v>
          </cell>
          <cell r="AN652">
            <v>800</v>
          </cell>
          <cell r="AO652">
            <v>1663</v>
          </cell>
          <cell r="AP652">
            <v>644.48</v>
          </cell>
          <cell r="AQ652">
            <v>725.077</v>
          </cell>
          <cell r="AR652">
            <v>1</v>
          </cell>
          <cell r="AS652">
            <v>0</v>
          </cell>
          <cell r="AT652" t="str">
            <v>1xECHEP + 2x Dusseldorfer CHEP</v>
          </cell>
          <cell r="AU652" t="str">
            <v>3383260020351</v>
          </cell>
          <cell r="AV652" t="str">
            <v/>
          </cell>
          <cell r="AW652" t="str">
            <v/>
          </cell>
          <cell r="AX652" t="str">
            <v/>
          </cell>
          <cell r="AY652" t="str">
            <v/>
          </cell>
          <cell r="AZ652" t="str">
            <v/>
          </cell>
          <cell r="BA652" t="str">
            <v/>
          </cell>
          <cell r="BB652" t="str">
            <v/>
          </cell>
          <cell r="BC652" t="str">
            <v>Le Village (VILL)</v>
          </cell>
          <cell r="BD652" t="str">
            <v/>
          </cell>
          <cell r="BE652" t="str">
            <v>BeLux</v>
          </cell>
          <cell r="BF652" t="str">
            <v/>
          </cell>
          <cell r="BG652" t="str">
            <v>PSS-23352</v>
          </cell>
          <cell r="BH652" t="str">
            <v>22021000</v>
          </cell>
          <cell r="BI652" t="str">
            <v>BE</v>
          </cell>
          <cell r="BJ652" t="str">
            <v/>
          </cell>
          <cell r="BK652" t="str">
            <v>ZD</v>
          </cell>
          <cell r="BL652" t="str">
            <v>56</v>
          </cell>
          <cell r="BM652" t="str">
            <v/>
          </cell>
        </row>
        <row r="653">
          <cell r="A653">
            <v>645701</v>
          </cell>
          <cell r="B653" t="str">
            <v>2068</v>
          </cell>
          <cell r="C653" t="str">
            <v>FANTA SINAAS (56) SPRITE (24) / FANTA ZERO ORANGE (32) / SPRITE NO SUGAR (18) / FANTA LEMON (15) / FUZE TEA BLACK TEA PEACH HIBISCUS (15) BLIK 0.33L X6 HP SLEEK DD</v>
          </cell>
          <cell r="D653" t="str">
            <v>FANTA SINAAS (56) SPRITE (24) / FANTA ZERO ORANGE (32) / SPRITE NO SUGAR (18) / FANTA LEMON (15) / FUZE TEA BLACK TEA PEACH HIBISCUS (15) BOITE 0.33L X6 HP SLEEK DD</v>
          </cell>
          <cell r="E653" t="str">
            <v>Fata/Sprite/Fuze</v>
          </cell>
          <cell r="F653" t="str">
            <v>Mix</v>
          </cell>
          <cell r="G653" t="str">
            <v>SLEEKCAN</v>
          </cell>
          <cell r="H653" t="str">
            <v xml:space="preserve"> %</v>
          </cell>
          <cell r="I653" t="str">
            <v>160 x 6 x 0.33L</v>
          </cell>
          <cell r="J653" t="str">
            <v/>
          </cell>
          <cell r="K653">
            <v>960</v>
          </cell>
          <cell r="L653" t="str">
            <v>6% - 3%</v>
          </cell>
          <cell r="M653" t="str">
            <v>6</v>
          </cell>
          <cell r="N653" t="str">
            <v>M</v>
          </cell>
          <cell r="O653" t="str">
            <v>0</v>
          </cell>
          <cell r="P653">
            <v>0.33</v>
          </cell>
          <cell r="Q653" t="str">
            <v>n/a</v>
          </cell>
          <cell r="R653" t="str">
            <v>5.8 x 5.8 x 14.55</v>
          </cell>
          <cell r="S653">
            <v>0.33700000000000002</v>
          </cell>
          <cell r="T653">
            <v>0.34899999999999998</v>
          </cell>
          <cell r="U653">
            <v>0</v>
          </cell>
          <cell r="V653" t="str">
            <v>6 x 0.33L</v>
          </cell>
          <cell r="W653" t="str">
            <v>SHRINK</v>
          </cell>
          <cell r="X653" t="str">
            <v>n/a</v>
          </cell>
          <cell r="Y653" t="str">
            <v>17.55 x 11.7 x 14.55</v>
          </cell>
          <cell r="Z653">
            <v>2.0219999999999998</v>
          </cell>
          <cell r="AA653">
            <v>2.0990000000000002</v>
          </cell>
          <cell r="AB653">
            <v>0</v>
          </cell>
          <cell r="AC653" t="str">
            <v>160 x 6 x 0.33L</v>
          </cell>
          <cell r="AD653" t="str">
            <v>HALF PALLET</v>
          </cell>
          <cell r="AE653" t="str">
            <v>3383260020382</v>
          </cell>
          <cell r="AF653" t="str">
            <v>80 x 60 x 151.9</v>
          </cell>
          <cell r="AG653">
            <v>323.52</v>
          </cell>
          <cell r="AH653">
            <v>351.267</v>
          </cell>
          <cell r="AI653">
            <v>0</v>
          </cell>
          <cell r="AJ653">
            <v>2</v>
          </cell>
          <cell r="AK653">
            <v>1</v>
          </cell>
          <cell r="AL653">
            <v>2</v>
          </cell>
          <cell r="AM653">
            <v>1200</v>
          </cell>
          <cell r="AN653">
            <v>800</v>
          </cell>
          <cell r="AO653">
            <v>1663</v>
          </cell>
          <cell r="AP653">
            <v>647.04</v>
          </cell>
          <cell r="AQ653">
            <v>727.53800000000001</v>
          </cell>
          <cell r="AR653">
            <v>1</v>
          </cell>
          <cell r="AS653">
            <v>0</v>
          </cell>
          <cell r="AT653" t="str">
            <v>1xECHEP + 2x Dusseldorfer CHEP</v>
          </cell>
          <cell r="AU653" t="str">
            <v>3383260020375</v>
          </cell>
          <cell r="AV653" t="str">
            <v/>
          </cell>
          <cell r="AW653" t="str">
            <v/>
          </cell>
          <cell r="AX653" t="str">
            <v/>
          </cell>
          <cell r="AY653" t="str">
            <v/>
          </cell>
          <cell r="AZ653" t="str">
            <v/>
          </cell>
          <cell r="BA653" t="str">
            <v/>
          </cell>
          <cell r="BB653" t="str">
            <v/>
          </cell>
          <cell r="BC653" t="str">
            <v>Le Village (VILL)</v>
          </cell>
          <cell r="BD653" t="str">
            <v/>
          </cell>
          <cell r="BE653" t="str">
            <v>BeLux</v>
          </cell>
          <cell r="BF653" t="str">
            <v/>
          </cell>
          <cell r="BG653" t="str">
            <v>PSS-23352</v>
          </cell>
          <cell r="BH653" t="str">
            <v>22021000</v>
          </cell>
          <cell r="BI653" t="str">
            <v>BE</v>
          </cell>
          <cell r="BJ653" t="str">
            <v/>
          </cell>
          <cell r="BK653" t="str">
            <v>ZD</v>
          </cell>
          <cell r="BL653" t="str">
            <v>56</v>
          </cell>
          <cell r="BM653" t="str">
            <v/>
          </cell>
        </row>
        <row r="654">
          <cell r="A654">
            <v>645723</v>
          </cell>
          <cell r="B654" t="str">
            <v>4132</v>
          </cell>
          <cell r="C654" t="str">
            <v>FANTA SINAAS BLIK 0.20L 4X6</v>
          </cell>
          <cell r="D654" t="str">
            <v>FANTA ORANGE BOITE 0.20L 4X6</v>
          </cell>
          <cell r="E654" t="str">
            <v>Fanta</v>
          </cell>
          <cell r="F654" t="str">
            <v>Orange</v>
          </cell>
          <cell r="G654" t="str">
            <v xml:space="preserve">SLIMCAN </v>
          </cell>
          <cell r="H654" t="str">
            <v xml:space="preserve"> %</v>
          </cell>
          <cell r="I654" t="str">
            <v>4 x 6 x 0.2L</v>
          </cell>
          <cell r="J654" t="str">
            <v/>
          </cell>
          <cell r="K654">
            <v>24</v>
          </cell>
          <cell r="L654" t="str">
            <v>6% - 3%</v>
          </cell>
          <cell r="M654" t="str">
            <v>12</v>
          </cell>
          <cell r="N654" t="str">
            <v>M</v>
          </cell>
          <cell r="O654" t="str">
            <v>0</v>
          </cell>
          <cell r="P654">
            <v>0.2</v>
          </cell>
          <cell r="Q654" t="str">
            <v>5449000159151</v>
          </cell>
          <cell r="R654" t="str">
            <v>5.35 x 5.35 x 11.12</v>
          </cell>
          <cell r="S654">
            <v>0.20799999999999999</v>
          </cell>
          <cell r="T654">
            <v>0.218</v>
          </cell>
          <cell r="U654">
            <v>0</v>
          </cell>
          <cell r="V654" t="str">
            <v>6 x 0.2L</v>
          </cell>
          <cell r="W654" t="str">
            <v>CARDBOARD</v>
          </cell>
          <cell r="X654" t="str">
            <v>5449000350718</v>
          </cell>
          <cell r="Y654" t="str">
            <v>16.3 x 10.9 x 11.4</v>
          </cell>
          <cell r="Z654">
            <v>1.2490000000000001</v>
          </cell>
          <cell r="AA654">
            <v>1.341</v>
          </cell>
          <cell r="AB654">
            <v>0</v>
          </cell>
          <cell r="AC654" t="str">
            <v>4 x 6 x 0.2L</v>
          </cell>
          <cell r="AD654" t="str">
            <v>TRAY OVER CARDBOARD</v>
          </cell>
          <cell r="AE654" t="str">
            <v>5449000350725</v>
          </cell>
          <cell r="AF654" t="str">
            <v>33.1 x 22.3 x 11.7</v>
          </cell>
          <cell r="AG654">
            <v>4.9969999999999999</v>
          </cell>
          <cell r="AH654">
            <v>5.4160000000000004</v>
          </cell>
          <cell r="AI654">
            <v>0</v>
          </cell>
          <cell r="AJ654">
            <v>16</v>
          </cell>
          <cell r="AK654">
            <v>12</v>
          </cell>
          <cell r="AL654">
            <v>192</v>
          </cell>
          <cell r="AM654">
            <v>1200</v>
          </cell>
          <cell r="AN654">
            <v>1000</v>
          </cell>
          <cell r="AO654">
            <v>1520</v>
          </cell>
          <cell r="AP654">
            <v>959.42399999999998</v>
          </cell>
          <cell r="AQ654">
            <v>1070.326</v>
          </cell>
          <cell r="AR654">
            <v>3</v>
          </cell>
          <cell r="AS654">
            <v>0</v>
          </cell>
          <cell r="AT654" t="str">
            <v>CHEP</v>
          </cell>
          <cell r="AU654" t="str">
            <v>5449000738301</v>
          </cell>
          <cell r="AV654" t="str">
            <v/>
          </cell>
          <cell r="AW654" t="str">
            <v/>
          </cell>
          <cell r="AX654" t="str">
            <v>DUN</v>
          </cell>
          <cell r="AY654" t="str">
            <v/>
          </cell>
          <cell r="AZ654" t="str">
            <v/>
          </cell>
          <cell r="BA654" t="str">
            <v/>
          </cell>
          <cell r="BB654" t="str">
            <v/>
          </cell>
          <cell r="BC654" t="str">
            <v/>
          </cell>
          <cell r="BD654" t="str">
            <v/>
          </cell>
          <cell r="BE654" t="str">
            <v>BeLux</v>
          </cell>
          <cell r="BF654" t="str">
            <v/>
          </cell>
          <cell r="BG654" t="str">
            <v>PSS-21285</v>
          </cell>
          <cell r="BH654" t="str">
            <v>22021000</v>
          </cell>
          <cell r="BI654" t="str">
            <v>FR</v>
          </cell>
          <cell r="BJ654" t="str">
            <v/>
          </cell>
          <cell r="BK654" t="str">
            <v>01</v>
          </cell>
          <cell r="BL654" t="str">
            <v>56</v>
          </cell>
          <cell r="BM654">
            <v>0.01</v>
          </cell>
        </row>
        <row r="655">
          <cell r="A655">
            <v>645724</v>
          </cell>
          <cell r="B655" t="str">
            <v>4131</v>
          </cell>
          <cell r="C655" t="str">
            <v>COCA-COLA ZERO BLIK 0.20L 4X6</v>
          </cell>
          <cell r="D655" t="str">
            <v>COCA-COLA ZERO BOITE 0.20L 4X6</v>
          </cell>
          <cell r="E655" t="str">
            <v>Coca-Cola Zero</v>
          </cell>
          <cell r="F655" t="str">
            <v/>
          </cell>
          <cell r="G655" t="str">
            <v xml:space="preserve">SLIMCAN </v>
          </cell>
          <cell r="H655" t="str">
            <v xml:space="preserve"> %</v>
          </cell>
          <cell r="I655" t="str">
            <v>4 x 6 x 0.2L</v>
          </cell>
          <cell r="J655" t="str">
            <v/>
          </cell>
          <cell r="K655">
            <v>24</v>
          </cell>
          <cell r="L655" t="str">
            <v>6% - 3%</v>
          </cell>
          <cell r="M655" t="str">
            <v>6</v>
          </cell>
          <cell r="N655" t="str">
            <v>M</v>
          </cell>
          <cell r="O655" t="str">
            <v>0</v>
          </cell>
          <cell r="P655">
            <v>0.2</v>
          </cell>
          <cell r="Q655" t="str">
            <v>5449000158895</v>
          </cell>
          <cell r="R655" t="str">
            <v>5.35 x 5.35 x 11.12</v>
          </cell>
          <cell r="S655">
            <v>0.2</v>
          </cell>
          <cell r="T655">
            <v>0.21</v>
          </cell>
          <cell r="U655">
            <v>0</v>
          </cell>
          <cell r="V655" t="str">
            <v>6 x 0.2L</v>
          </cell>
          <cell r="W655" t="str">
            <v>CARDBOARD</v>
          </cell>
          <cell r="X655" t="str">
            <v>5449000243195</v>
          </cell>
          <cell r="Y655" t="str">
            <v>16.3 x 10.9 x 11.4</v>
          </cell>
          <cell r="Z655">
            <v>1.198</v>
          </cell>
          <cell r="AA655">
            <v>1.29</v>
          </cell>
          <cell r="AB655">
            <v>0</v>
          </cell>
          <cell r="AC655" t="str">
            <v>4 x 6 x 0.2L</v>
          </cell>
          <cell r="AD655" t="str">
            <v>TRAY OVER CARDBOARD</v>
          </cell>
          <cell r="AE655" t="str">
            <v>5449000321046</v>
          </cell>
          <cell r="AF655" t="str">
            <v>33.1 x 22.3 x 11.7</v>
          </cell>
          <cell r="AG655">
            <v>4.79</v>
          </cell>
          <cell r="AH655">
            <v>5.2080000000000002</v>
          </cell>
          <cell r="AI655">
            <v>0</v>
          </cell>
          <cell r="AJ655">
            <v>16</v>
          </cell>
          <cell r="AK655">
            <v>12</v>
          </cell>
          <cell r="AL655">
            <v>192</v>
          </cell>
          <cell r="AM655">
            <v>1200</v>
          </cell>
          <cell r="AN655">
            <v>1000</v>
          </cell>
          <cell r="AO655">
            <v>1520</v>
          </cell>
          <cell r="AP655">
            <v>919.68</v>
          </cell>
          <cell r="AQ655">
            <v>1030.4849999999999</v>
          </cell>
          <cell r="AR655">
            <v>3</v>
          </cell>
          <cell r="AS655">
            <v>0</v>
          </cell>
          <cell r="AT655" t="str">
            <v>CHEP</v>
          </cell>
          <cell r="AU655" t="str">
            <v>5449000738295</v>
          </cell>
          <cell r="AV655" t="str">
            <v/>
          </cell>
          <cell r="AW655" t="str">
            <v/>
          </cell>
          <cell r="AX655" t="str">
            <v>DUN</v>
          </cell>
          <cell r="AY655" t="str">
            <v/>
          </cell>
          <cell r="AZ655" t="str">
            <v/>
          </cell>
          <cell r="BA655" t="str">
            <v/>
          </cell>
          <cell r="BB655" t="str">
            <v/>
          </cell>
          <cell r="BC655" t="str">
            <v/>
          </cell>
          <cell r="BD655" t="str">
            <v/>
          </cell>
          <cell r="BE655" t="str">
            <v>BeLux</v>
          </cell>
          <cell r="BF655" t="str">
            <v/>
          </cell>
          <cell r="BG655" t="str">
            <v>PSS-21285</v>
          </cell>
          <cell r="BH655" t="str">
            <v>22021000</v>
          </cell>
          <cell r="BI655" t="str">
            <v>FR</v>
          </cell>
          <cell r="BJ655" t="str">
            <v/>
          </cell>
          <cell r="BK655" t="str">
            <v>01</v>
          </cell>
          <cell r="BL655" t="str">
            <v>56</v>
          </cell>
          <cell r="BM655">
            <v>0.01</v>
          </cell>
        </row>
        <row r="656">
          <cell r="A656">
            <v>645725</v>
          </cell>
          <cell r="B656" t="str">
            <v>4130</v>
          </cell>
          <cell r="C656" t="str">
            <v>COCA-COLA BLIK 0.20L 4X6</v>
          </cell>
          <cell r="D656" t="str">
            <v>COCA-COLA BOITE 0.20L 4X6</v>
          </cell>
          <cell r="E656" t="str">
            <v>Coca-Cola</v>
          </cell>
          <cell r="F656" t="str">
            <v/>
          </cell>
          <cell r="G656" t="str">
            <v xml:space="preserve">SLIMCAN </v>
          </cell>
          <cell r="H656" t="str">
            <v xml:space="preserve"> %</v>
          </cell>
          <cell r="I656" t="str">
            <v>4 x 6 x 0.2L</v>
          </cell>
          <cell r="J656" t="str">
            <v/>
          </cell>
          <cell r="K656">
            <v>24</v>
          </cell>
          <cell r="L656" t="str">
            <v>6% - 3%</v>
          </cell>
          <cell r="M656" t="str">
            <v>12</v>
          </cell>
          <cell r="N656" t="str">
            <v>M</v>
          </cell>
          <cell r="O656" t="str">
            <v>0</v>
          </cell>
          <cell r="P656">
            <v>0.2</v>
          </cell>
          <cell r="Q656" t="str">
            <v>5449000011114</v>
          </cell>
          <cell r="R656" t="str">
            <v>5.35 x 5.35 x 11.12</v>
          </cell>
          <cell r="S656">
            <v>0.20799999999999999</v>
          </cell>
          <cell r="T656">
            <v>0.218</v>
          </cell>
          <cell r="U656">
            <v>0</v>
          </cell>
          <cell r="V656" t="str">
            <v>6 x 0.2L</v>
          </cell>
          <cell r="W656" t="str">
            <v>CARDBOARD</v>
          </cell>
          <cell r="X656" t="str">
            <v>5449000243171</v>
          </cell>
          <cell r="Y656" t="str">
            <v>16.3 x 10.9 x 11.4</v>
          </cell>
          <cell r="Z656">
            <v>1.246</v>
          </cell>
          <cell r="AA656">
            <v>1.3380000000000001</v>
          </cell>
          <cell r="AB656">
            <v>0</v>
          </cell>
          <cell r="AC656" t="str">
            <v>4 x 6 x 0.2L</v>
          </cell>
          <cell r="AD656" t="str">
            <v>TRAY OVER CARDBOARD</v>
          </cell>
          <cell r="AE656" t="str">
            <v>5449000321039</v>
          </cell>
          <cell r="AF656" t="str">
            <v>33.1 x 22.3 x 11.7</v>
          </cell>
          <cell r="AG656">
            <v>4.9850000000000003</v>
          </cell>
          <cell r="AH656">
            <v>5.4029999999999996</v>
          </cell>
          <cell r="AI656">
            <v>0</v>
          </cell>
          <cell r="AJ656">
            <v>16</v>
          </cell>
          <cell r="AK656">
            <v>12</v>
          </cell>
          <cell r="AL656">
            <v>192</v>
          </cell>
          <cell r="AM656">
            <v>1200</v>
          </cell>
          <cell r="AN656">
            <v>1000</v>
          </cell>
          <cell r="AO656">
            <v>1520</v>
          </cell>
          <cell r="AP656">
            <v>957.12</v>
          </cell>
          <cell r="AQ656">
            <v>1067.902</v>
          </cell>
          <cell r="AR656">
            <v>3</v>
          </cell>
          <cell r="AS656">
            <v>0</v>
          </cell>
          <cell r="AT656" t="str">
            <v>CHEP</v>
          </cell>
          <cell r="AU656" t="str">
            <v>5449000738288</v>
          </cell>
          <cell r="AV656" t="str">
            <v/>
          </cell>
          <cell r="AW656" t="str">
            <v/>
          </cell>
          <cell r="AX656" t="str">
            <v>DUN</v>
          </cell>
          <cell r="AY656" t="str">
            <v/>
          </cell>
          <cell r="AZ656" t="str">
            <v/>
          </cell>
          <cell r="BA656" t="str">
            <v/>
          </cell>
          <cell r="BB656" t="str">
            <v/>
          </cell>
          <cell r="BC656" t="str">
            <v/>
          </cell>
          <cell r="BD656" t="str">
            <v/>
          </cell>
          <cell r="BE656" t="str">
            <v>BeLux</v>
          </cell>
          <cell r="BF656" t="str">
            <v/>
          </cell>
          <cell r="BG656" t="str">
            <v>PSS-21285</v>
          </cell>
          <cell r="BH656" t="str">
            <v>22021000</v>
          </cell>
          <cell r="BI656" t="str">
            <v>FR</v>
          </cell>
          <cell r="BJ656" t="str">
            <v/>
          </cell>
          <cell r="BK656" t="str">
            <v>01</v>
          </cell>
          <cell r="BL656" t="str">
            <v>56</v>
          </cell>
          <cell r="BM656">
            <v>0.01</v>
          </cell>
        </row>
        <row r="657">
          <cell r="A657">
            <v>645726</v>
          </cell>
          <cell r="B657" t="str">
            <v>4129</v>
          </cell>
          <cell r="C657" t="str">
            <v>COCA-COLA ZERO NO CAFFEINE BLIK 0.20L 4X6</v>
          </cell>
          <cell r="D657" t="str">
            <v>COCA-COLA ZERO NO CAFFEINE BOITE 0.20L 4X6</v>
          </cell>
          <cell r="E657" t="str">
            <v>Coca-Cola Zero</v>
          </cell>
          <cell r="F657" t="str">
            <v>No Caffeine</v>
          </cell>
          <cell r="G657" t="str">
            <v xml:space="preserve">SLIMCAN </v>
          </cell>
          <cell r="H657" t="str">
            <v xml:space="preserve"> %</v>
          </cell>
          <cell r="I657" t="str">
            <v>4 x 6 x 0.2L</v>
          </cell>
          <cell r="J657" t="str">
            <v/>
          </cell>
          <cell r="K657">
            <v>24</v>
          </cell>
          <cell r="L657" t="str">
            <v>6% - 3%</v>
          </cell>
          <cell r="M657" t="str">
            <v>6</v>
          </cell>
          <cell r="N657" t="str">
            <v>M</v>
          </cell>
          <cell r="O657" t="str">
            <v>0</v>
          </cell>
          <cell r="P657">
            <v>0.2</v>
          </cell>
          <cell r="Q657" t="str">
            <v>5449000261748</v>
          </cell>
          <cell r="R657" t="str">
            <v>5.35 x 5.35 x 11.12</v>
          </cell>
          <cell r="S657">
            <v>0.2</v>
          </cell>
          <cell r="T657">
            <v>0.21</v>
          </cell>
          <cell r="U657">
            <v>0</v>
          </cell>
          <cell r="V657" t="str">
            <v>6 x 0.2L</v>
          </cell>
          <cell r="W657" t="str">
            <v>CARDBOARD</v>
          </cell>
          <cell r="X657" t="str">
            <v>5449000321022</v>
          </cell>
          <cell r="Y657" t="str">
            <v>16.3 x 10.9 x 11.4</v>
          </cell>
          <cell r="Z657">
            <v>1.198</v>
          </cell>
          <cell r="AA657">
            <v>1.29</v>
          </cell>
          <cell r="AB657">
            <v>0</v>
          </cell>
          <cell r="AC657" t="str">
            <v>4 x 6 x 0.2L</v>
          </cell>
          <cell r="AD657" t="str">
            <v>TRAY OVER CARDBOARD</v>
          </cell>
          <cell r="AE657" t="str">
            <v>5449000321053</v>
          </cell>
          <cell r="AF657" t="str">
            <v>33.1 x 22.3 x 11.7</v>
          </cell>
          <cell r="AG657">
            <v>4.79</v>
          </cell>
          <cell r="AH657">
            <v>5.2080000000000002</v>
          </cell>
          <cell r="AI657">
            <v>0</v>
          </cell>
          <cell r="AJ657">
            <v>16</v>
          </cell>
          <cell r="AK657">
            <v>12</v>
          </cell>
          <cell r="AL657">
            <v>192</v>
          </cell>
          <cell r="AM657">
            <v>1200</v>
          </cell>
          <cell r="AN657">
            <v>1000</v>
          </cell>
          <cell r="AO657">
            <v>1520</v>
          </cell>
          <cell r="AP657">
            <v>919.68</v>
          </cell>
          <cell r="AQ657">
            <v>1030.4390000000001</v>
          </cell>
          <cell r="AR657">
            <v>3</v>
          </cell>
          <cell r="AS657">
            <v>0</v>
          </cell>
          <cell r="AT657" t="str">
            <v>CHEP</v>
          </cell>
          <cell r="AU657" t="str">
            <v>5449000738264</v>
          </cell>
          <cell r="AV657" t="str">
            <v/>
          </cell>
          <cell r="AW657" t="str">
            <v/>
          </cell>
          <cell r="AX657" t="str">
            <v>DUN</v>
          </cell>
          <cell r="AY657" t="str">
            <v/>
          </cell>
          <cell r="AZ657" t="str">
            <v/>
          </cell>
          <cell r="BA657" t="str">
            <v/>
          </cell>
          <cell r="BB657" t="str">
            <v/>
          </cell>
          <cell r="BC657" t="str">
            <v/>
          </cell>
          <cell r="BD657" t="str">
            <v/>
          </cell>
          <cell r="BE657" t="str">
            <v>BeLux</v>
          </cell>
          <cell r="BF657" t="str">
            <v/>
          </cell>
          <cell r="BG657" t="str">
            <v>PSS-21285</v>
          </cell>
          <cell r="BH657" t="str">
            <v>22021000</v>
          </cell>
          <cell r="BI657" t="str">
            <v>FR</v>
          </cell>
          <cell r="BJ657" t="str">
            <v/>
          </cell>
          <cell r="BK657" t="str">
            <v>01</v>
          </cell>
          <cell r="BL657" t="str">
            <v>56</v>
          </cell>
          <cell r="BM657">
            <v>0.01</v>
          </cell>
        </row>
        <row r="658">
          <cell r="A658">
            <v>645727</v>
          </cell>
          <cell r="B658" t="str">
            <v>4128</v>
          </cell>
          <cell r="C658" t="str">
            <v>SPRITE BLIK 0.20L 4X6</v>
          </cell>
          <cell r="D658" t="str">
            <v>SPRITE BOITE 0.20L 4X6</v>
          </cell>
          <cell r="E658" t="str">
            <v>Sprite</v>
          </cell>
          <cell r="F658" t="str">
            <v/>
          </cell>
          <cell r="G658" t="str">
            <v xml:space="preserve">SLIMCAN </v>
          </cell>
          <cell r="H658" t="str">
            <v xml:space="preserve"> %</v>
          </cell>
          <cell r="I658" t="str">
            <v>4 x 6 x 0.2L</v>
          </cell>
          <cell r="J658" t="str">
            <v/>
          </cell>
          <cell r="K658">
            <v>24</v>
          </cell>
          <cell r="L658" t="str">
            <v>6% - 3%</v>
          </cell>
          <cell r="M658" t="str">
            <v>12</v>
          </cell>
          <cell r="N658" t="str">
            <v>M</v>
          </cell>
          <cell r="O658" t="str">
            <v>0</v>
          </cell>
          <cell r="P658">
            <v>0.2</v>
          </cell>
          <cell r="Q658" t="str">
            <v>5449000159144</v>
          </cell>
          <cell r="R658" t="str">
            <v>5.35 x 5.35 x 11.12</v>
          </cell>
          <cell r="S658">
            <v>0.20499999999999999</v>
          </cell>
          <cell r="T658">
            <v>0.215</v>
          </cell>
          <cell r="U658">
            <v>0</v>
          </cell>
          <cell r="V658" t="str">
            <v>6 x 0.2L</v>
          </cell>
          <cell r="W658" t="str">
            <v>CARDBOARD</v>
          </cell>
          <cell r="X658" t="str">
            <v>5449000350695</v>
          </cell>
          <cell r="Y658" t="str">
            <v>16.3 x 10.9 x 11.4</v>
          </cell>
          <cell r="Z658">
            <v>1.228</v>
          </cell>
          <cell r="AA658">
            <v>1.32</v>
          </cell>
          <cell r="AB658">
            <v>0</v>
          </cell>
          <cell r="AC658" t="str">
            <v>4 x 6 x 0.2L</v>
          </cell>
          <cell r="AD658" t="str">
            <v>TRAY OVER CARDBOARD</v>
          </cell>
          <cell r="AE658" t="str">
            <v>5449000350701</v>
          </cell>
          <cell r="AF658" t="str">
            <v>33.1 x 22.3 x 11.7</v>
          </cell>
          <cell r="AG658">
            <v>4.9130000000000003</v>
          </cell>
          <cell r="AH658">
            <v>5.3310000000000004</v>
          </cell>
          <cell r="AI658">
            <v>0</v>
          </cell>
          <cell r="AJ658">
            <v>16</v>
          </cell>
          <cell r="AK658">
            <v>12</v>
          </cell>
          <cell r="AL658">
            <v>192</v>
          </cell>
          <cell r="AM658">
            <v>1200</v>
          </cell>
          <cell r="AN658">
            <v>1000</v>
          </cell>
          <cell r="AO658">
            <v>1520</v>
          </cell>
          <cell r="AP658">
            <v>943.29600000000005</v>
          </cell>
          <cell r="AQ658">
            <v>1054.078</v>
          </cell>
          <cell r="AR658">
            <v>3</v>
          </cell>
          <cell r="AS658">
            <v>0</v>
          </cell>
          <cell r="AT658" t="str">
            <v>CHEP</v>
          </cell>
          <cell r="AU658" t="str">
            <v>5449000738271</v>
          </cell>
          <cell r="AV658" t="str">
            <v/>
          </cell>
          <cell r="AW658" t="str">
            <v/>
          </cell>
          <cell r="AX658" t="str">
            <v>DUN</v>
          </cell>
          <cell r="AY658" t="str">
            <v/>
          </cell>
          <cell r="AZ658" t="str">
            <v/>
          </cell>
          <cell r="BA658" t="str">
            <v/>
          </cell>
          <cell r="BB658" t="str">
            <v/>
          </cell>
          <cell r="BC658" t="str">
            <v/>
          </cell>
          <cell r="BD658" t="str">
            <v/>
          </cell>
          <cell r="BE658" t="str">
            <v>BeLux</v>
          </cell>
          <cell r="BF658" t="str">
            <v/>
          </cell>
          <cell r="BG658" t="str">
            <v>PSS-21285</v>
          </cell>
          <cell r="BH658" t="str">
            <v>22021000</v>
          </cell>
          <cell r="BI658" t="str">
            <v>FR</v>
          </cell>
          <cell r="BJ658" t="str">
            <v/>
          </cell>
          <cell r="BK658" t="str">
            <v>01</v>
          </cell>
          <cell r="BL658" t="str">
            <v>56</v>
          </cell>
          <cell r="BM658">
            <v>0.01</v>
          </cell>
        </row>
        <row r="659">
          <cell r="A659">
            <v>645731</v>
          </cell>
          <cell r="B659" t="str">
            <v>4136</v>
          </cell>
          <cell r="C659" t="str">
            <v>FANTA SINAAS BLIK 0.20L 2X12</v>
          </cell>
          <cell r="D659" t="str">
            <v>FANTA ORANGE BOITE 0.20L 2X12</v>
          </cell>
          <cell r="E659" t="str">
            <v>Fanta</v>
          </cell>
          <cell r="F659" t="str">
            <v>Orange</v>
          </cell>
          <cell r="G659" t="str">
            <v xml:space="preserve">SLIMCAN </v>
          </cell>
          <cell r="H659" t="str">
            <v xml:space="preserve"> %</v>
          </cell>
          <cell r="I659" t="str">
            <v>2 x 12 x 0.2L</v>
          </cell>
          <cell r="J659" t="str">
            <v/>
          </cell>
          <cell r="K659">
            <v>24</v>
          </cell>
          <cell r="L659" t="str">
            <v>6% - 3%</v>
          </cell>
          <cell r="M659" t="str">
            <v>12</v>
          </cell>
          <cell r="N659" t="str">
            <v>M</v>
          </cell>
          <cell r="O659" t="str">
            <v>0</v>
          </cell>
          <cell r="P659">
            <v>0.2</v>
          </cell>
          <cell r="Q659" t="str">
            <v>5449000159151</v>
          </cell>
          <cell r="R659" t="str">
            <v>5.35 x 5.35 x 11.12</v>
          </cell>
          <cell r="S659">
            <v>0.20799999999999999</v>
          </cell>
          <cell r="T659">
            <v>0.218</v>
          </cell>
          <cell r="U659">
            <v>0</v>
          </cell>
          <cell r="V659" t="str">
            <v>12 x 0.2L</v>
          </cell>
          <cell r="W659" t="str">
            <v>CARDBOARD</v>
          </cell>
          <cell r="X659" t="str">
            <v>5449000350763</v>
          </cell>
          <cell r="Y659" t="str">
            <v>21.7 x 16.3 x 11.4</v>
          </cell>
          <cell r="Z659">
            <v>2.4990000000000001</v>
          </cell>
          <cell r="AA659">
            <v>2.6720000000000002</v>
          </cell>
          <cell r="AB659">
            <v>0</v>
          </cell>
          <cell r="AC659" t="str">
            <v>2 x 12 x 0.2L</v>
          </cell>
          <cell r="AD659" t="str">
            <v>TRAY OVER CARDBOARD</v>
          </cell>
          <cell r="AE659" t="str">
            <v>5449000350756</v>
          </cell>
          <cell r="AF659" t="str">
            <v>33.1 x 22.3 x 11.7</v>
          </cell>
          <cell r="AG659">
            <v>4.9969999999999999</v>
          </cell>
          <cell r="AH659">
            <v>5.3940000000000001</v>
          </cell>
          <cell r="AI659">
            <v>0</v>
          </cell>
          <cell r="AJ659">
            <v>16</v>
          </cell>
          <cell r="AK659">
            <v>12</v>
          </cell>
          <cell r="AL659">
            <v>192</v>
          </cell>
          <cell r="AM659">
            <v>1200</v>
          </cell>
          <cell r="AN659">
            <v>1000</v>
          </cell>
          <cell r="AO659">
            <v>1520</v>
          </cell>
          <cell r="AP659">
            <v>959.42399999999998</v>
          </cell>
          <cell r="AQ659">
            <v>1066.1020000000001</v>
          </cell>
          <cell r="AR659">
            <v>3</v>
          </cell>
          <cell r="AS659">
            <v>0</v>
          </cell>
          <cell r="AT659" t="str">
            <v>CHEP</v>
          </cell>
          <cell r="AU659" t="str">
            <v>5449000738349</v>
          </cell>
          <cell r="AV659" t="str">
            <v/>
          </cell>
          <cell r="AW659" t="str">
            <v/>
          </cell>
          <cell r="AX659" t="str">
            <v>DUN</v>
          </cell>
          <cell r="AY659" t="str">
            <v/>
          </cell>
          <cell r="AZ659" t="str">
            <v/>
          </cell>
          <cell r="BA659" t="str">
            <v/>
          </cell>
          <cell r="BB659" t="str">
            <v/>
          </cell>
          <cell r="BC659" t="str">
            <v/>
          </cell>
          <cell r="BD659" t="str">
            <v/>
          </cell>
          <cell r="BE659" t="str">
            <v>BeLux</v>
          </cell>
          <cell r="BF659" t="str">
            <v/>
          </cell>
          <cell r="BG659" t="str">
            <v>PSS-22758</v>
          </cell>
          <cell r="BH659" t="str">
            <v>22021000</v>
          </cell>
          <cell r="BI659" t="str">
            <v>FR</v>
          </cell>
          <cell r="BJ659" t="str">
            <v/>
          </cell>
          <cell r="BK659" t="str">
            <v>01</v>
          </cell>
          <cell r="BL659" t="str">
            <v>56</v>
          </cell>
          <cell r="BM659">
            <v>0.01</v>
          </cell>
        </row>
        <row r="660">
          <cell r="A660">
            <v>645732</v>
          </cell>
          <cell r="B660" t="str">
            <v>4135</v>
          </cell>
          <cell r="C660" t="str">
            <v>COCA-COLA ZERO BLIK 0.20L 2X12</v>
          </cell>
          <cell r="D660" t="str">
            <v>COCA-COLA ZERO BOITE 0.20L 2X12</v>
          </cell>
          <cell r="E660" t="str">
            <v>Coca-Cola Zero</v>
          </cell>
          <cell r="F660" t="str">
            <v/>
          </cell>
          <cell r="G660" t="str">
            <v xml:space="preserve">SLIMCAN </v>
          </cell>
          <cell r="H660" t="str">
            <v xml:space="preserve"> %</v>
          </cell>
          <cell r="I660" t="str">
            <v>2 x 12 x 0.2L</v>
          </cell>
          <cell r="J660" t="str">
            <v/>
          </cell>
          <cell r="K660">
            <v>24</v>
          </cell>
          <cell r="L660" t="str">
            <v>6% - 3%</v>
          </cell>
          <cell r="M660" t="str">
            <v>6</v>
          </cell>
          <cell r="N660" t="str">
            <v>M</v>
          </cell>
          <cell r="O660" t="str">
            <v>0</v>
          </cell>
          <cell r="P660">
            <v>0.2</v>
          </cell>
          <cell r="Q660" t="str">
            <v>5449000158895</v>
          </cell>
          <cell r="R660" t="str">
            <v>5.35 x 5.35 x 11.12</v>
          </cell>
          <cell r="S660">
            <v>0.2</v>
          </cell>
          <cell r="T660">
            <v>0.21</v>
          </cell>
          <cell r="U660">
            <v>0</v>
          </cell>
          <cell r="V660" t="str">
            <v>12 x 0.2L</v>
          </cell>
          <cell r="W660" t="str">
            <v>CARDBOARD</v>
          </cell>
          <cell r="X660" t="str">
            <v>5449000342003</v>
          </cell>
          <cell r="Y660" t="str">
            <v>21.7 x 16.3 x 11.4</v>
          </cell>
          <cell r="Z660">
            <v>2.395</v>
          </cell>
          <cell r="AA660">
            <v>2.5680000000000001</v>
          </cell>
          <cell r="AB660">
            <v>0</v>
          </cell>
          <cell r="AC660" t="str">
            <v>2 x 12 x 0.2L</v>
          </cell>
          <cell r="AD660" t="str">
            <v>TRAY OVER CARDBOARD</v>
          </cell>
          <cell r="AE660" t="str">
            <v>5449000342010</v>
          </cell>
          <cell r="AF660" t="str">
            <v>33.1 x 22.3 x 11.7</v>
          </cell>
          <cell r="AG660">
            <v>4.79</v>
          </cell>
          <cell r="AH660">
            <v>5.1859999999999999</v>
          </cell>
          <cell r="AI660">
            <v>0</v>
          </cell>
          <cell r="AJ660">
            <v>16</v>
          </cell>
          <cell r="AK660">
            <v>12</v>
          </cell>
          <cell r="AL660">
            <v>192</v>
          </cell>
          <cell r="AM660">
            <v>1200</v>
          </cell>
          <cell r="AN660">
            <v>1000</v>
          </cell>
          <cell r="AO660">
            <v>1520</v>
          </cell>
          <cell r="AP660">
            <v>919.68</v>
          </cell>
          <cell r="AQ660">
            <v>1026.261</v>
          </cell>
          <cell r="AR660">
            <v>3</v>
          </cell>
          <cell r="AS660">
            <v>0</v>
          </cell>
          <cell r="AT660" t="str">
            <v>CHEP</v>
          </cell>
          <cell r="AU660" t="str">
            <v>5449000738356</v>
          </cell>
          <cell r="AV660" t="str">
            <v/>
          </cell>
          <cell r="AW660" t="str">
            <v/>
          </cell>
          <cell r="AX660" t="str">
            <v>DUN</v>
          </cell>
          <cell r="AY660" t="str">
            <v/>
          </cell>
          <cell r="AZ660" t="str">
            <v/>
          </cell>
          <cell r="BA660" t="str">
            <v/>
          </cell>
          <cell r="BB660" t="str">
            <v/>
          </cell>
          <cell r="BC660" t="str">
            <v/>
          </cell>
          <cell r="BD660" t="str">
            <v/>
          </cell>
          <cell r="BE660" t="str">
            <v>BeLux</v>
          </cell>
          <cell r="BF660" t="str">
            <v/>
          </cell>
          <cell r="BG660" t="str">
            <v>PSS-22758</v>
          </cell>
          <cell r="BH660" t="str">
            <v>22021000</v>
          </cell>
          <cell r="BI660" t="str">
            <v>FR</v>
          </cell>
          <cell r="BJ660" t="str">
            <v/>
          </cell>
          <cell r="BK660" t="str">
            <v>01</v>
          </cell>
          <cell r="BL660" t="str">
            <v>56</v>
          </cell>
          <cell r="BM660">
            <v>0.01</v>
          </cell>
        </row>
        <row r="661">
          <cell r="A661">
            <v>645733</v>
          </cell>
          <cell r="B661" t="str">
            <v>4134</v>
          </cell>
          <cell r="C661" t="str">
            <v>COCA-COLA BLIK 0.20L 2X12</v>
          </cell>
          <cell r="D661" t="str">
            <v>COCA-COLA BOITE 0.20L 2X12</v>
          </cell>
          <cell r="E661" t="str">
            <v>Coca-Cola</v>
          </cell>
          <cell r="F661" t="str">
            <v/>
          </cell>
          <cell r="G661" t="str">
            <v xml:space="preserve">SLIMCAN </v>
          </cell>
          <cell r="H661" t="str">
            <v xml:space="preserve"> %</v>
          </cell>
          <cell r="I661" t="str">
            <v>2 x 12 x 0.2L</v>
          </cell>
          <cell r="J661" t="str">
            <v/>
          </cell>
          <cell r="K661">
            <v>24</v>
          </cell>
          <cell r="L661" t="str">
            <v>6% - 3%</v>
          </cell>
          <cell r="M661" t="str">
            <v>12</v>
          </cell>
          <cell r="N661" t="str">
            <v>M</v>
          </cell>
          <cell r="O661" t="str">
            <v>0</v>
          </cell>
          <cell r="P661">
            <v>0.2</v>
          </cell>
          <cell r="Q661" t="str">
            <v>5449000011114</v>
          </cell>
          <cell r="R661" t="str">
            <v>5.35 x 5.35 x 11.12</v>
          </cell>
          <cell r="S661">
            <v>0.20799999999999999</v>
          </cell>
          <cell r="T661">
            <v>0.218</v>
          </cell>
          <cell r="U661">
            <v>0</v>
          </cell>
          <cell r="V661" t="str">
            <v>12 x 0.2L</v>
          </cell>
          <cell r="W661" t="str">
            <v>CARDBOARD</v>
          </cell>
          <cell r="X661" t="str">
            <v>5449000341983</v>
          </cell>
          <cell r="Y661" t="str">
            <v>21.7 x 16.3 x 11.4</v>
          </cell>
          <cell r="Z661">
            <v>2.4929999999999999</v>
          </cell>
          <cell r="AA661">
            <v>2.6659999999999999</v>
          </cell>
          <cell r="AB661">
            <v>0</v>
          </cell>
          <cell r="AC661" t="str">
            <v>2 x 12 x 0.2L</v>
          </cell>
          <cell r="AD661" t="str">
            <v>TRAY OVER CARDBOARD</v>
          </cell>
          <cell r="AE661" t="str">
            <v>5449000341990</v>
          </cell>
          <cell r="AF661" t="str">
            <v>33.1 x 22.3 x 11.7</v>
          </cell>
          <cell r="AG661">
            <v>4.9850000000000003</v>
          </cell>
          <cell r="AH661">
            <v>5.3810000000000002</v>
          </cell>
          <cell r="AI661">
            <v>0</v>
          </cell>
          <cell r="AJ661">
            <v>16</v>
          </cell>
          <cell r="AK661">
            <v>12</v>
          </cell>
          <cell r="AL661">
            <v>192</v>
          </cell>
          <cell r="AM661">
            <v>1200</v>
          </cell>
          <cell r="AN661">
            <v>1000</v>
          </cell>
          <cell r="AO661">
            <v>1520</v>
          </cell>
          <cell r="AP661">
            <v>957.12</v>
          </cell>
          <cell r="AQ661">
            <v>1063.6780000000001</v>
          </cell>
          <cell r="AR661">
            <v>3</v>
          </cell>
          <cell r="AS661">
            <v>0</v>
          </cell>
          <cell r="AT661" t="str">
            <v>CHEP</v>
          </cell>
          <cell r="AU661" t="str">
            <v>5449000738363</v>
          </cell>
          <cell r="AV661" t="str">
            <v/>
          </cell>
          <cell r="AW661" t="str">
            <v/>
          </cell>
          <cell r="AX661" t="str">
            <v>DUN</v>
          </cell>
          <cell r="AY661" t="str">
            <v/>
          </cell>
          <cell r="AZ661" t="str">
            <v/>
          </cell>
          <cell r="BA661" t="str">
            <v/>
          </cell>
          <cell r="BB661" t="str">
            <v/>
          </cell>
          <cell r="BC661" t="str">
            <v/>
          </cell>
          <cell r="BD661" t="str">
            <v/>
          </cell>
          <cell r="BE661" t="str">
            <v>BeLux</v>
          </cell>
          <cell r="BF661" t="str">
            <v/>
          </cell>
          <cell r="BG661" t="str">
            <v>PSS-22758</v>
          </cell>
          <cell r="BH661" t="str">
            <v>22021000</v>
          </cell>
          <cell r="BI661" t="str">
            <v>FR</v>
          </cell>
          <cell r="BJ661" t="str">
            <v/>
          </cell>
          <cell r="BK661" t="str">
            <v>01</v>
          </cell>
          <cell r="BL661" t="str">
            <v>56</v>
          </cell>
          <cell r="BM661">
            <v>0.01</v>
          </cell>
        </row>
        <row r="662">
          <cell r="A662">
            <v>645734</v>
          </cell>
          <cell r="B662" t="str">
            <v>6367</v>
          </cell>
          <cell r="C662" t="str">
            <v>NALU (48)/ NALU EXOTIC (15)/ NALU ORIGINAL ZERO SUGAR (9) BLIK 0.25L 72X6 PPD</v>
          </cell>
          <cell r="D662" t="str">
            <v>NALU (48)/ NALU EXOTIC (15)/ NALU ORIGINAL ZERO SUGAR (9) BOITE 0.25L 72X6 PPD</v>
          </cell>
          <cell r="E662" t="str">
            <v>Nalu</v>
          </cell>
          <cell r="F662" t="str">
            <v>Mix</v>
          </cell>
          <cell r="G662" t="str">
            <v xml:space="preserve">SLIMCAN </v>
          </cell>
          <cell r="H662" t="str">
            <v xml:space="preserve"> %</v>
          </cell>
          <cell r="I662" t="str">
            <v>72 x 6 x 0.25L</v>
          </cell>
          <cell r="J662" t="str">
            <v/>
          </cell>
          <cell r="K662">
            <v>432</v>
          </cell>
          <cell r="L662" t="str">
            <v>6% - 3%</v>
          </cell>
          <cell r="M662" t="str">
            <v>12</v>
          </cell>
          <cell r="N662" t="str">
            <v>M</v>
          </cell>
          <cell r="O662" t="str">
            <v>0</v>
          </cell>
          <cell r="P662">
            <v>0.25</v>
          </cell>
          <cell r="Q662" t="str">
            <v>n/a</v>
          </cell>
          <cell r="R662" t="str">
            <v>5.35 x 5.35 x 13.43</v>
          </cell>
          <cell r="S662">
            <v>0.254</v>
          </cell>
          <cell r="T662">
            <v>0.26500000000000001</v>
          </cell>
          <cell r="U662">
            <v>0</v>
          </cell>
          <cell r="V662" t="str">
            <v>6 x 0.25L</v>
          </cell>
          <cell r="W662" t="str">
            <v>SHRINK</v>
          </cell>
          <cell r="X662" t="str">
            <v>n/a</v>
          </cell>
          <cell r="Y662" t="str">
            <v>16.05 x 10.7 x 13.43</v>
          </cell>
          <cell r="Z662">
            <v>1.522</v>
          </cell>
          <cell r="AA662">
            <v>1.5940000000000001</v>
          </cell>
          <cell r="AB662">
            <v>0</v>
          </cell>
          <cell r="AC662" t="str">
            <v>72 x 6 x 0.25L</v>
          </cell>
          <cell r="AD662" t="str">
            <v>QUARTER PALLET DISPLAY</v>
          </cell>
          <cell r="AE662" t="str">
            <v>3383260020498</v>
          </cell>
          <cell r="AF662" t="str">
            <v>60 x 40 x 134</v>
          </cell>
          <cell r="AG662">
            <v>109.581</v>
          </cell>
          <cell r="AH662">
            <v>121.947</v>
          </cell>
          <cell r="AI662">
            <v>0</v>
          </cell>
          <cell r="AJ662">
            <v>4</v>
          </cell>
          <cell r="AK662">
            <v>1</v>
          </cell>
          <cell r="AL662">
            <v>4</v>
          </cell>
          <cell r="AM662">
            <v>1200</v>
          </cell>
          <cell r="AN662">
            <v>800</v>
          </cell>
          <cell r="AO662">
            <v>1484</v>
          </cell>
          <cell r="AP662">
            <v>438.32400000000001</v>
          </cell>
          <cell r="AQ662">
            <v>512.79899999999998</v>
          </cell>
          <cell r="AR662">
            <v>1</v>
          </cell>
          <cell r="AS662">
            <v>0</v>
          </cell>
          <cell r="AT662" t="str">
            <v>1xECHEP + 4x1/4 CHEP</v>
          </cell>
          <cell r="AU662" t="str">
            <v>3383260020504</v>
          </cell>
          <cell r="AV662" t="str">
            <v/>
          </cell>
          <cell r="AW662" t="str">
            <v/>
          </cell>
          <cell r="AX662" t="str">
            <v/>
          </cell>
          <cell r="AY662" t="str">
            <v/>
          </cell>
          <cell r="AZ662" t="str">
            <v/>
          </cell>
          <cell r="BA662" t="str">
            <v/>
          </cell>
          <cell r="BB662" t="str">
            <v/>
          </cell>
          <cell r="BC662" t="str">
            <v>GANDAE VZW (GANS)</v>
          </cell>
          <cell r="BD662" t="str">
            <v/>
          </cell>
          <cell r="BE662" t="str">
            <v>BeLux</v>
          </cell>
          <cell r="BF662" t="str">
            <v/>
          </cell>
          <cell r="BG662" t="str">
            <v>PSS-21737</v>
          </cell>
          <cell r="BH662" t="str">
            <v>22021000</v>
          </cell>
          <cell r="BI662" t="str">
            <v>BE</v>
          </cell>
          <cell r="BJ662" t="str">
            <v/>
          </cell>
          <cell r="BK662" t="str">
            <v>ZD</v>
          </cell>
          <cell r="BL662" t="str">
            <v>56</v>
          </cell>
          <cell r="BM662" t="str">
            <v/>
          </cell>
        </row>
        <row r="663">
          <cell r="A663">
            <v>645735</v>
          </cell>
          <cell r="B663" t="str">
            <v>6359</v>
          </cell>
          <cell r="C663" t="str">
            <v>COCA-COLA CHERRY (35) / COCA-COLA LEMON (35) / COCA-COLA ZERO VANILLA (11) BLIK 0.33L 81X6 PPD SLEEK</v>
          </cell>
          <cell r="D663" t="str">
            <v>COCA-COLA CHERRY (35) / COCA-COLA LEMON (35) / COCA-COLA ZERO VANILLA (11) BOITE 0.33L 81X6 PPD SLEEK</v>
          </cell>
          <cell r="E663" t="str">
            <v>Coca-Cola/Coca-Cola Zero</v>
          </cell>
          <cell r="F663" t="str">
            <v>Mix</v>
          </cell>
          <cell r="G663" t="str">
            <v>SLEEKCAN</v>
          </cell>
          <cell r="H663" t="str">
            <v xml:space="preserve"> %</v>
          </cell>
          <cell r="I663" t="str">
            <v>81 x 6 x 0.33L</v>
          </cell>
          <cell r="J663" t="str">
            <v/>
          </cell>
          <cell r="K663">
            <v>486</v>
          </cell>
          <cell r="L663" t="str">
            <v>6% - 3%</v>
          </cell>
          <cell r="M663" t="str">
            <v>6</v>
          </cell>
          <cell r="N663" t="str">
            <v>M</v>
          </cell>
          <cell r="O663" t="str">
            <v>0</v>
          </cell>
          <cell r="P663">
            <v>0.33</v>
          </cell>
          <cell r="Q663" t="str">
            <v>n/a</v>
          </cell>
          <cell r="R663" t="str">
            <v>5.8 x 5.8 x 14.55</v>
          </cell>
          <cell r="S663">
            <v>0.34100000000000003</v>
          </cell>
          <cell r="T663">
            <v>0.35299999999999998</v>
          </cell>
          <cell r="U663">
            <v>0</v>
          </cell>
          <cell r="V663" t="str">
            <v>6 x 0.33L</v>
          </cell>
          <cell r="W663" t="str">
            <v>SHRINK</v>
          </cell>
          <cell r="X663" t="str">
            <v>n/a</v>
          </cell>
          <cell r="Y663" t="str">
            <v>17.55 x 11.7 x 14.55</v>
          </cell>
          <cell r="Z663">
            <v>2.048</v>
          </cell>
          <cell r="AA663">
            <v>2.1269999999999998</v>
          </cell>
          <cell r="AB663">
            <v>0</v>
          </cell>
          <cell r="AC663" t="str">
            <v>81 x 6 x 0.33L</v>
          </cell>
          <cell r="AD663" t="str">
            <v>QUARTER PALLET</v>
          </cell>
          <cell r="AE663" t="str">
            <v>3383260020405</v>
          </cell>
          <cell r="AF663" t="str">
            <v>60 x 40 x 158.5</v>
          </cell>
          <cell r="AG663">
            <v>165.892</v>
          </cell>
          <cell r="AH663">
            <v>174.53100000000001</v>
          </cell>
          <cell r="AI663">
            <v>0</v>
          </cell>
          <cell r="AJ663">
            <v>4</v>
          </cell>
          <cell r="AK663">
            <v>1</v>
          </cell>
          <cell r="AL663">
            <v>4</v>
          </cell>
          <cell r="AM663">
            <v>1200</v>
          </cell>
          <cell r="AN663">
            <v>800</v>
          </cell>
          <cell r="AO663">
            <v>1729</v>
          </cell>
          <cell r="AP663">
            <v>663.56799999999998</v>
          </cell>
          <cell r="AQ663">
            <v>723.34799999999996</v>
          </cell>
          <cell r="AR663">
            <v>1</v>
          </cell>
          <cell r="AS663">
            <v>0</v>
          </cell>
          <cell r="AT663" t="str">
            <v>1xECHEP + 4x1/4 CHEP</v>
          </cell>
          <cell r="AU663" t="str">
            <v>3383260020412</v>
          </cell>
          <cell r="AV663" t="str">
            <v/>
          </cell>
          <cell r="AW663" t="str">
            <v/>
          </cell>
          <cell r="AX663" t="str">
            <v/>
          </cell>
          <cell r="AY663" t="str">
            <v/>
          </cell>
          <cell r="AZ663" t="str">
            <v/>
          </cell>
          <cell r="BA663" t="str">
            <v/>
          </cell>
          <cell r="BB663" t="str">
            <v/>
          </cell>
          <cell r="BC663" t="str">
            <v>GANDAE VZW (GANS)</v>
          </cell>
          <cell r="BD663" t="str">
            <v/>
          </cell>
          <cell r="BE663" t="str">
            <v>BeLux</v>
          </cell>
          <cell r="BF663" t="str">
            <v/>
          </cell>
          <cell r="BG663" t="str">
            <v>PSS-21882</v>
          </cell>
          <cell r="BH663" t="str">
            <v>22021000</v>
          </cell>
          <cell r="BI663" t="str">
            <v>BE</v>
          </cell>
          <cell r="BJ663" t="str">
            <v/>
          </cell>
          <cell r="BK663" t="str">
            <v>ZD</v>
          </cell>
          <cell r="BL663" t="str">
            <v>56</v>
          </cell>
          <cell r="BM663" t="str">
            <v/>
          </cell>
        </row>
        <row r="664">
          <cell r="A664">
            <v>645736</v>
          </cell>
          <cell r="B664" t="str">
            <v>1219</v>
          </cell>
          <cell r="C664" t="str">
            <v>MONSTER PIPELINE PUNCH (6) / ENERGY JUICE MANGO LOCO (6) / ULTRA (12) BLIK 0.50L X24 EURO CHEP</v>
          </cell>
          <cell r="D664" t="str">
            <v>MONSTER PIPELINE PUNCH (6) / ENERGY JUICE MANGO LOCO (6) / ULTRA (12) BOITE 0.50L X24 EURO CHEP</v>
          </cell>
          <cell r="E664" t="str">
            <v>Monster</v>
          </cell>
          <cell r="F664" t="str">
            <v>Mix</v>
          </cell>
          <cell r="G664" t="str">
            <v xml:space="preserve">CAN </v>
          </cell>
          <cell r="H664" t="str">
            <v xml:space="preserve"> %</v>
          </cell>
          <cell r="I664" t="str">
            <v>24 x 0.5L</v>
          </cell>
          <cell r="J664" t="str">
            <v/>
          </cell>
          <cell r="K664">
            <v>24</v>
          </cell>
          <cell r="L664" t="str">
            <v>6% - 3%</v>
          </cell>
          <cell r="M664" t="str">
            <v>24</v>
          </cell>
          <cell r="N664" t="str">
            <v>M</v>
          </cell>
          <cell r="O664" t="str">
            <v>0</v>
          </cell>
          <cell r="P664">
            <v>0.5</v>
          </cell>
          <cell r="Q664" t="str">
            <v>n/a</v>
          </cell>
          <cell r="R664" t="str">
            <v>6.65 x 6.65 x 16.8</v>
          </cell>
          <cell r="S664">
            <v>0.51300000000000001</v>
          </cell>
          <cell r="T664">
            <v>0.52900000000000003</v>
          </cell>
          <cell r="U664">
            <v>0</v>
          </cell>
          <cell r="V664" t="str">
            <v>1 x 0.5L</v>
          </cell>
          <cell r="W664" t="str">
            <v>CAN</v>
          </cell>
          <cell r="X664" t="str">
            <v>n/a</v>
          </cell>
          <cell r="Y664" t="str">
            <v>6.65 x 6.65 x 16.8</v>
          </cell>
          <cell r="Z664">
            <v>0.51300000000000001</v>
          </cell>
          <cell r="AA664">
            <v>0.52900000000000003</v>
          </cell>
          <cell r="AB664">
            <v>0</v>
          </cell>
          <cell r="AC664" t="str">
            <v>24 x 0.5L</v>
          </cell>
          <cell r="AD664" t="str">
            <v>TRAY WITH SHRINK</v>
          </cell>
          <cell r="AE664" t="str">
            <v>3383260020450</v>
          </cell>
          <cell r="AF664" t="str">
            <v>40.4 x 27.1 x 17.1</v>
          </cell>
          <cell r="AG664">
            <v>12.305</v>
          </cell>
          <cell r="AH664">
            <v>12.811</v>
          </cell>
          <cell r="AI664">
            <v>0</v>
          </cell>
          <cell r="AJ664">
            <v>9</v>
          </cell>
          <cell r="AK664">
            <v>7</v>
          </cell>
          <cell r="AL664">
            <v>63</v>
          </cell>
          <cell r="AM664">
            <v>1200</v>
          </cell>
          <cell r="AN664">
            <v>800</v>
          </cell>
          <cell r="AO664">
            <v>1341</v>
          </cell>
          <cell r="AP664">
            <v>775.21500000000003</v>
          </cell>
          <cell r="AQ664">
            <v>832.35299999999995</v>
          </cell>
          <cell r="AR664">
            <v>2</v>
          </cell>
          <cell r="AS664">
            <v>0</v>
          </cell>
          <cell r="AT664" t="str">
            <v>EURO CHEP</v>
          </cell>
          <cell r="AU664" t="str">
            <v>3383260020467</v>
          </cell>
          <cell r="AV664" t="str">
            <v/>
          </cell>
          <cell r="AW664" t="str">
            <v/>
          </cell>
          <cell r="AX664" t="str">
            <v/>
          </cell>
          <cell r="AY664" t="str">
            <v/>
          </cell>
          <cell r="AZ664" t="str">
            <v/>
          </cell>
          <cell r="BA664" t="str">
            <v/>
          </cell>
          <cell r="BB664" t="str">
            <v/>
          </cell>
          <cell r="BC664" t="str">
            <v>Arop (AROP)</v>
          </cell>
          <cell r="BD664" t="str">
            <v/>
          </cell>
          <cell r="BE664" t="str">
            <v>BeLux</v>
          </cell>
          <cell r="BF664" t="str">
            <v/>
          </cell>
          <cell r="BG664" t="str">
            <v>PSS-21786</v>
          </cell>
          <cell r="BH664" t="str">
            <v>22021000</v>
          </cell>
          <cell r="BI664" t="str">
            <v>BE</v>
          </cell>
          <cell r="BJ664" t="str">
            <v/>
          </cell>
          <cell r="BK664" t="str">
            <v>ZD</v>
          </cell>
          <cell r="BL664" t="str">
            <v>56</v>
          </cell>
          <cell r="BM664" t="str">
            <v/>
          </cell>
        </row>
        <row r="665">
          <cell r="A665">
            <v>645737</v>
          </cell>
          <cell r="B665" t="str">
            <v>1220</v>
          </cell>
          <cell r="C665" t="str">
            <v>MONSTER ENERGY ZERO SUGAR GREEN (8) / ULTRA STRAWBERRY DREAMS (8) / ENERGY JUICE RIO PUNCH (8) BLIK 0.50L X24 EURO CHEP</v>
          </cell>
          <cell r="D665" t="str">
            <v>MONSTER ENERGY ZERO SUGAR GREEN (8) / ULTRA STRAWBERRY DREAMS (8) / ENERGY JUICE RIO PUNCH (8) BOITE 0.50L X24 EURO CHEP</v>
          </cell>
          <cell r="E665" t="str">
            <v>Monster</v>
          </cell>
          <cell r="F665" t="str">
            <v>Mix</v>
          </cell>
          <cell r="G665" t="str">
            <v xml:space="preserve">CAN </v>
          </cell>
          <cell r="H665" t="str">
            <v xml:space="preserve"> %</v>
          </cell>
          <cell r="I665" t="str">
            <v>24 x 0.5L</v>
          </cell>
          <cell r="J665" t="str">
            <v/>
          </cell>
          <cell r="K665">
            <v>24</v>
          </cell>
          <cell r="L665" t="str">
            <v>6% - 3%</v>
          </cell>
          <cell r="M665" t="str">
            <v>24</v>
          </cell>
          <cell r="N665" t="str">
            <v>M</v>
          </cell>
          <cell r="O665" t="str">
            <v>0</v>
          </cell>
          <cell r="P665">
            <v>0.5</v>
          </cell>
          <cell r="Q665" t="str">
            <v>n/a</v>
          </cell>
          <cell r="R665" t="str">
            <v>6.65 x 6.65 x 16.8</v>
          </cell>
          <cell r="S665">
            <v>0.50700000000000001</v>
          </cell>
          <cell r="T665">
            <v>0.52300000000000002</v>
          </cell>
          <cell r="U665">
            <v>0</v>
          </cell>
          <cell r="V665" t="str">
            <v>1 x 0.5L</v>
          </cell>
          <cell r="W665" t="str">
            <v>CAN</v>
          </cell>
          <cell r="X665" t="str">
            <v>n/a</v>
          </cell>
          <cell r="Y665" t="str">
            <v>6.65 x 6.65 x 16.8</v>
          </cell>
          <cell r="Z665">
            <v>0.50700000000000001</v>
          </cell>
          <cell r="AA665">
            <v>0.52300000000000002</v>
          </cell>
          <cell r="AB665">
            <v>0</v>
          </cell>
          <cell r="AC665" t="str">
            <v>24 x 0.5L</v>
          </cell>
          <cell r="AD665" t="str">
            <v>TRAY WITH SHRINK</v>
          </cell>
          <cell r="AE665" t="str">
            <v>3383260020474</v>
          </cell>
          <cell r="AF665" t="str">
            <v>40.4 x 27.1 x 17.1</v>
          </cell>
          <cell r="AG665">
            <v>12.167999999999999</v>
          </cell>
          <cell r="AH665">
            <v>12.673</v>
          </cell>
          <cell r="AI665">
            <v>0</v>
          </cell>
          <cell r="AJ665">
            <v>9</v>
          </cell>
          <cell r="AK665">
            <v>7</v>
          </cell>
          <cell r="AL665">
            <v>63</v>
          </cell>
          <cell r="AM665">
            <v>1200</v>
          </cell>
          <cell r="AN665">
            <v>800</v>
          </cell>
          <cell r="AO665">
            <v>1341</v>
          </cell>
          <cell r="AP665">
            <v>766.58399999999995</v>
          </cell>
          <cell r="AQ665">
            <v>823.68499999999995</v>
          </cell>
          <cell r="AR665">
            <v>2</v>
          </cell>
          <cell r="AS665">
            <v>0</v>
          </cell>
          <cell r="AT665" t="str">
            <v>EURO CHEP</v>
          </cell>
          <cell r="AU665" t="str">
            <v>3383260020481</v>
          </cell>
          <cell r="AV665" t="str">
            <v/>
          </cell>
          <cell r="AW665" t="str">
            <v/>
          </cell>
          <cell r="AX665" t="str">
            <v/>
          </cell>
          <cell r="AY665" t="str">
            <v/>
          </cell>
          <cell r="AZ665" t="str">
            <v/>
          </cell>
          <cell r="BA665" t="str">
            <v/>
          </cell>
          <cell r="BB665" t="str">
            <v/>
          </cell>
          <cell r="BC665" t="str">
            <v>Arop (AROP)</v>
          </cell>
          <cell r="BD665" t="str">
            <v/>
          </cell>
          <cell r="BE665" t="str">
            <v>BeLux</v>
          </cell>
          <cell r="BF665" t="str">
            <v/>
          </cell>
          <cell r="BG665" t="str">
            <v>PSS-21786</v>
          </cell>
          <cell r="BH665" t="str">
            <v>22021000</v>
          </cell>
          <cell r="BI665" t="str">
            <v>BE</v>
          </cell>
          <cell r="BJ665" t="str">
            <v/>
          </cell>
          <cell r="BK665" t="str">
            <v>ZD</v>
          </cell>
          <cell r="BL665" t="str">
            <v>56</v>
          </cell>
          <cell r="BM665" t="str">
            <v/>
          </cell>
        </row>
        <row r="666">
          <cell r="A666">
            <v>645750</v>
          </cell>
          <cell r="B666" t="str">
            <v>4138</v>
          </cell>
          <cell r="C666" t="str">
            <v>COCA-COLA ZERO BLIK 0.20L 4X6 EURO</v>
          </cell>
          <cell r="D666" t="str">
            <v>COCA-COLA ZERO BOITE 0.20L 4X6 EURO</v>
          </cell>
          <cell r="E666" t="str">
            <v>Coca-Cola Zero</v>
          </cell>
          <cell r="F666" t="str">
            <v/>
          </cell>
          <cell r="G666" t="str">
            <v xml:space="preserve">SLIMCAN </v>
          </cell>
          <cell r="H666" t="str">
            <v xml:space="preserve"> %</v>
          </cell>
          <cell r="I666" t="str">
            <v>4 x 6 x 0.2L</v>
          </cell>
          <cell r="J666" t="str">
            <v/>
          </cell>
          <cell r="K666">
            <v>24</v>
          </cell>
          <cell r="L666" t="str">
            <v>6% - 3%</v>
          </cell>
          <cell r="M666" t="str">
            <v>6</v>
          </cell>
          <cell r="N666" t="str">
            <v>M</v>
          </cell>
          <cell r="O666" t="str">
            <v>0</v>
          </cell>
          <cell r="P666">
            <v>0.2</v>
          </cell>
          <cell r="Q666" t="str">
            <v>5449000158895</v>
          </cell>
          <cell r="R666" t="str">
            <v>5.35 x 5.35 x 11.12</v>
          </cell>
          <cell r="S666">
            <v>0.2</v>
          </cell>
          <cell r="T666">
            <v>0.21</v>
          </cell>
          <cell r="U666">
            <v>0</v>
          </cell>
          <cell r="V666" t="str">
            <v>6 x 0.2L</v>
          </cell>
          <cell r="W666" t="str">
            <v>CARDBOARD</v>
          </cell>
          <cell r="X666" t="str">
            <v>5449000243195</v>
          </cell>
          <cell r="Y666" t="str">
            <v>16.3 x 10.9 x 11.4</v>
          </cell>
          <cell r="Z666">
            <v>1.198</v>
          </cell>
          <cell r="AA666">
            <v>1.29</v>
          </cell>
          <cell r="AB666">
            <v>0</v>
          </cell>
          <cell r="AC666" t="str">
            <v>4 x 6 x 0.2L</v>
          </cell>
          <cell r="AD666" t="str">
            <v>TRAY OVER CARDBOARD</v>
          </cell>
          <cell r="AE666" t="str">
            <v>5449000321046</v>
          </cell>
          <cell r="AF666" t="str">
            <v>33.1 x 22.3 x 11.7</v>
          </cell>
          <cell r="AG666">
            <v>4.79</v>
          </cell>
          <cell r="AH666">
            <v>5.2080000000000002</v>
          </cell>
          <cell r="AI666">
            <v>0</v>
          </cell>
          <cell r="AJ666">
            <v>12</v>
          </cell>
          <cell r="AK666">
            <v>11</v>
          </cell>
          <cell r="AL666">
            <v>132</v>
          </cell>
          <cell r="AM666">
            <v>1216</v>
          </cell>
          <cell r="AN666">
            <v>800</v>
          </cell>
          <cell r="AO666">
            <v>1432</v>
          </cell>
          <cell r="AP666">
            <v>632.28</v>
          </cell>
          <cell r="AQ666">
            <v>712.98599999999999</v>
          </cell>
          <cell r="AR666">
            <v>3</v>
          </cell>
          <cell r="AS666">
            <v>0</v>
          </cell>
          <cell r="AT666" t="str">
            <v>EURO CHEP</v>
          </cell>
          <cell r="AU666" t="str">
            <v>5449000738325</v>
          </cell>
          <cell r="AV666" t="str">
            <v/>
          </cell>
          <cell r="AW666" t="str">
            <v/>
          </cell>
          <cell r="AX666" t="str">
            <v>DUN</v>
          </cell>
          <cell r="AY666" t="str">
            <v/>
          </cell>
          <cell r="AZ666" t="str">
            <v/>
          </cell>
          <cell r="BA666" t="str">
            <v/>
          </cell>
          <cell r="BB666" t="str">
            <v/>
          </cell>
          <cell r="BC666" t="str">
            <v/>
          </cell>
          <cell r="BD666" t="str">
            <v/>
          </cell>
          <cell r="BE666" t="str">
            <v>BeLux</v>
          </cell>
          <cell r="BF666" t="str">
            <v/>
          </cell>
          <cell r="BG666" t="str">
            <v>PSS-23263</v>
          </cell>
          <cell r="BH666" t="str">
            <v>22021000</v>
          </cell>
          <cell r="BI666" t="str">
            <v>FR</v>
          </cell>
          <cell r="BJ666" t="str">
            <v/>
          </cell>
          <cell r="BK666" t="str">
            <v>01</v>
          </cell>
          <cell r="BL666" t="str">
            <v>56</v>
          </cell>
          <cell r="BM666">
            <v>0.01</v>
          </cell>
        </row>
        <row r="667">
          <cell r="A667">
            <v>645751</v>
          </cell>
          <cell r="B667" t="str">
            <v>4137</v>
          </cell>
          <cell r="C667" t="str">
            <v>COCA-COLA BLIK 0.20L 4X6 EURO</v>
          </cell>
          <cell r="D667" t="str">
            <v>COCA-COLA BOITE 0.20L 4X6 EURO</v>
          </cell>
          <cell r="E667" t="str">
            <v>Coca-Cola</v>
          </cell>
          <cell r="F667" t="str">
            <v/>
          </cell>
          <cell r="G667" t="str">
            <v xml:space="preserve">SLIMCAN </v>
          </cell>
          <cell r="H667" t="str">
            <v xml:space="preserve"> %</v>
          </cell>
          <cell r="I667" t="str">
            <v>4 x 6 x 0.2L</v>
          </cell>
          <cell r="J667" t="str">
            <v/>
          </cell>
          <cell r="K667">
            <v>24</v>
          </cell>
          <cell r="L667" t="str">
            <v>6% - 3%</v>
          </cell>
          <cell r="M667" t="str">
            <v>12</v>
          </cell>
          <cell r="N667" t="str">
            <v>M</v>
          </cell>
          <cell r="O667" t="str">
            <v>0</v>
          </cell>
          <cell r="P667">
            <v>0.2</v>
          </cell>
          <cell r="Q667" t="str">
            <v>5449000011114</v>
          </cell>
          <cell r="R667" t="str">
            <v>5.35 x 5.35 x 11.12</v>
          </cell>
          <cell r="S667">
            <v>0.20799999999999999</v>
          </cell>
          <cell r="T667">
            <v>0.218</v>
          </cell>
          <cell r="U667">
            <v>0</v>
          </cell>
          <cell r="V667" t="str">
            <v>6 x 0.2L</v>
          </cell>
          <cell r="W667" t="str">
            <v>CARDBOARD</v>
          </cell>
          <cell r="X667" t="str">
            <v>5449000243171</v>
          </cell>
          <cell r="Y667" t="str">
            <v>16.3 x 10.9 x 11.4</v>
          </cell>
          <cell r="Z667">
            <v>1.246</v>
          </cell>
          <cell r="AA667">
            <v>1.3380000000000001</v>
          </cell>
          <cell r="AB667">
            <v>0</v>
          </cell>
          <cell r="AC667" t="str">
            <v>4 x 6 x 0.2L</v>
          </cell>
          <cell r="AD667" t="str">
            <v>TRAY OVER CARDBOARD</v>
          </cell>
          <cell r="AE667" t="str">
            <v>5449000321039</v>
          </cell>
          <cell r="AF667" t="str">
            <v>33.1 x 22.3 x 11.7</v>
          </cell>
          <cell r="AG667">
            <v>4.9850000000000003</v>
          </cell>
          <cell r="AH667">
            <v>5.4029999999999996</v>
          </cell>
          <cell r="AI667">
            <v>0</v>
          </cell>
          <cell r="AJ667">
            <v>12</v>
          </cell>
          <cell r="AK667">
            <v>11</v>
          </cell>
          <cell r="AL667">
            <v>132</v>
          </cell>
          <cell r="AM667">
            <v>1216</v>
          </cell>
          <cell r="AN667">
            <v>800</v>
          </cell>
          <cell r="AO667">
            <v>1432</v>
          </cell>
          <cell r="AP667">
            <v>658.02</v>
          </cell>
          <cell r="AQ667">
            <v>738.71</v>
          </cell>
          <cell r="AR667">
            <v>3</v>
          </cell>
          <cell r="AS667">
            <v>0</v>
          </cell>
          <cell r="AT667" t="str">
            <v>EURO CHEP</v>
          </cell>
          <cell r="AU667" t="str">
            <v>5449000738332</v>
          </cell>
          <cell r="AV667" t="str">
            <v/>
          </cell>
          <cell r="AW667" t="str">
            <v/>
          </cell>
          <cell r="AX667" t="str">
            <v>DUN</v>
          </cell>
          <cell r="AY667" t="str">
            <v/>
          </cell>
          <cell r="AZ667" t="str">
            <v/>
          </cell>
          <cell r="BA667" t="str">
            <v/>
          </cell>
          <cell r="BB667" t="str">
            <v/>
          </cell>
          <cell r="BC667" t="str">
            <v/>
          </cell>
          <cell r="BD667" t="str">
            <v/>
          </cell>
          <cell r="BE667" t="str">
            <v>BeLux</v>
          </cell>
          <cell r="BF667" t="str">
            <v/>
          </cell>
          <cell r="BG667" t="str">
            <v>PSS-23263</v>
          </cell>
          <cell r="BH667" t="str">
            <v>22021000</v>
          </cell>
          <cell r="BI667" t="str">
            <v>FR</v>
          </cell>
          <cell r="BJ667" t="str">
            <v/>
          </cell>
          <cell r="BK667" t="str">
            <v>01</v>
          </cell>
          <cell r="BL667" t="str">
            <v>56</v>
          </cell>
          <cell r="BM667">
            <v>0.01</v>
          </cell>
        </row>
        <row r="668">
          <cell r="A668">
            <v>645755</v>
          </cell>
          <cell r="B668" t="str">
            <v>3219</v>
          </cell>
          <cell r="C668" t="str">
            <v>FANTA ORANGE (23)/FANTA ZERO (8)/FANTA LEMON (7)/SPRITE (10) PET 1.5L X4 HP DUSSELDORF</v>
          </cell>
          <cell r="D668" t="str">
            <v>FANTA ORANGE (23)/FANTA ZERO (8)/FANTA LEMON (7)/SPRITE (10) PET 1.5L X4 HP DUSSELDORF</v>
          </cell>
          <cell r="E668" t="str">
            <v>Fanta Orange/Fanta Orange Zero Sugar/Fanta Lemon/Sprite</v>
          </cell>
          <cell r="F668" t="str">
            <v>Mix</v>
          </cell>
          <cell r="G668" t="str">
            <v>PET</v>
          </cell>
          <cell r="H668" t="str">
            <v xml:space="preserve"> %</v>
          </cell>
          <cell r="I668" t="str">
            <v>48 x 4 x 1.5L</v>
          </cell>
          <cell r="J668" t="str">
            <v/>
          </cell>
          <cell r="K668">
            <v>192</v>
          </cell>
          <cell r="L668" t="str">
            <v>6% - 3%</v>
          </cell>
          <cell r="M668" t="str">
            <v>6</v>
          </cell>
          <cell r="N668" t="str">
            <v>M</v>
          </cell>
          <cell r="O668" t="str">
            <v>0</v>
          </cell>
          <cell r="P668">
            <v>1.5</v>
          </cell>
          <cell r="Q668" t="str">
            <v>n/a</v>
          </cell>
          <cell r="R668" t="str">
            <v>9.48 x 9.48 x 31.6</v>
          </cell>
          <cell r="S668">
            <v>1.5469999999999999</v>
          </cell>
          <cell r="T668">
            <v>1.589</v>
          </cell>
          <cell r="U668">
            <v>0</v>
          </cell>
          <cell r="V668" t="str">
            <v>4 x 1.5L</v>
          </cell>
          <cell r="W668" t="str">
            <v>SHRINK</v>
          </cell>
          <cell r="X668" t="str">
            <v>n/a</v>
          </cell>
          <cell r="Y668" t="str">
            <v>18.95 x 18.95 x 31.6</v>
          </cell>
          <cell r="Z668">
            <v>6.1870000000000003</v>
          </cell>
          <cell r="AA668">
            <v>6.3710000000000004</v>
          </cell>
          <cell r="AB668">
            <v>0</v>
          </cell>
          <cell r="AC668" t="str">
            <v>48 x 4 x 1.5L</v>
          </cell>
          <cell r="AD668" t="str">
            <v>HALF PALLET</v>
          </cell>
          <cell r="AE668" t="str">
            <v>3383260020511</v>
          </cell>
          <cell r="AF668" t="str">
            <v>80 x 60 x 141.4</v>
          </cell>
          <cell r="AG668">
            <v>296.976</v>
          </cell>
          <cell r="AH668">
            <v>319.45299999999997</v>
          </cell>
          <cell r="AI668">
            <v>0</v>
          </cell>
          <cell r="AJ668">
            <v>2</v>
          </cell>
          <cell r="AK668">
            <v>1</v>
          </cell>
          <cell r="AL668">
            <v>2</v>
          </cell>
          <cell r="AM668">
            <v>1200</v>
          </cell>
          <cell r="AN668">
            <v>1000</v>
          </cell>
          <cell r="AO668">
            <v>1577</v>
          </cell>
          <cell r="AP668">
            <v>593.952</v>
          </cell>
          <cell r="AQ668">
            <v>668.904</v>
          </cell>
          <cell r="AR668">
            <v>2</v>
          </cell>
          <cell r="AS668">
            <v>0</v>
          </cell>
          <cell r="AT668" t="str">
            <v>2x Dusseldorfer CHEP</v>
          </cell>
          <cell r="AU668" t="str">
            <v>3383260020528</v>
          </cell>
          <cell r="AV668" t="str">
            <v/>
          </cell>
          <cell r="AW668" t="str">
            <v/>
          </cell>
          <cell r="AX668" t="str">
            <v/>
          </cell>
          <cell r="AY668" t="str">
            <v/>
          </cell>
          <cell r="AZ668" t="str">
            <v/>
          </cell>
          <cell r="BA668" t="str">
            <v/>
          </cell>
          <cell r="BB668" t="str">
            <v/>
          </cell>
          <cell r="BC668" t="str">
            <v>Antwerp Repack (ANTW)</v>
          </cell>
          <cell r="BD668" t="str">
            <v/>
          </cell>
          <cell r="BE668" t="str">
            <v>BeLux</v>
          </cell>
          <cell r="BF668" t="str">
            <v/>
          </cell>
          <cell r="BG668" t="str">
            <v>PSS-16880</v>
          </cell>
          <cell r="BH668" t="str">
            <v>22021000</v>
          </cell>
          <cell r="BI668" t="str">
            <v>BE</v>
          </cell>
          <cell r="BJ668" t="str">
            <v/>
          </cell>
          <cell r="BK668" t="str">
            <v>ZD</v>
          </cell>
          <cell r="BL668" t="str">
            <v>56</v>
          </cell>
          <cell r="BM668" t="str">
            <v/>
          </cell>
        </row>
        <row r="669">
          <cell r="A669">
            <v>645756</v>
          </cell>
          <cell r="B669" t="str">
            <v>6365</v>
          </cell>
          <cell r="C669" t="str">
            <v>FUZE TEA BLACK TEA PEACH HIBISCUS (27)6P /FUZE TEA GREEN TEA MANGO CHAMOMILE (15)6P /FUZE TEA LIME MINT (9)4P PET 0.40L 42X6 9X4 PPD</v>
          </cell>
          <cell r="D669" t="str">
            <v>FUZE TEA BLACK TEA PEACH HIBISCUS (27)6P /FUZE TEA GREEN TEA MANGO CHAMOMILE (15)6P /FUZE TEA LIME MINT (9)4P PET 0.40L 42X6 9X4 PPD</v>
          </cell>
          <cell r="E669" t="str">
            <v>Fuze tea</v>
          </cell>
          <cell r="F669" t="str">
            <v>Mix</v>
          </cell>
          <cell r="G669" t="str">
            <v>PET</v>
          </cell>
          <cell r="H669" t="str">
            <v xml:space="preserve"> %</v>
          </cell>
          <cell r="I669" t="str">
            <v>42 x 6 x 0.4L/9 x 4 x 0.4L</v>
          </cell>
          <cell r="J669" t="str">
            <v/>
          </cell>
          <cell r="K669">
            <v>288</v>
          </cell>
          <cell r="L669" t="str">
            <v>6% - 3%</v>
          </cell>
          <cell r="M669" t="str">
            <v>7</v>
          </cell>
          <cell r="N669" t="str">
            <v>M</v>
          </cell>
          <cell r="O669" t="str">
            <v>0</v>
          </cell>
          <cell r="P669">
            <v>0.4</v>
          </cell>
          <cell r="Q669" t="str">
            <v>n/a</v>
          </cell>
          <cell r="R669" t="str">
            <v>6.31 x 6.31 x 19.5</v>
          </cell>
          <cell r="S669">
            <v>0.40600000000000003</v>
          </cell>
          <cell r="T669">
            <v>0.42899999999999999</v>
          </cell>
          <cell r="U669">
            <v>0</v>
          </cell>
          <cell r="V669" t="str">
            <v>6 x 0.4L/4 x 0.4L</v>
          </cell>
          <cell r="W669" t="str">
            <v>SHRINK</v>
          </cell>
          <cell r="X669" t="str">
            <v>n/a</v>
          </cell>
          <cell r="Y669" t="str">
            <v>19.05 x 12.7 x 19.5/12.7 x 12.7 x 19.5</v>
          </cell>
          <cell r="Z669">
            <v>2.2930000000000001</v>
          </cell>
          <cell r="AA669">
            <v>2.4319999999999999</v>
          </cell>
          <cell r="AB669">
            <v>0</v>
          </cell>
          <cell r="AC669" t="str">
            <v>42 x 6 x 0.4L/9 x 4 x 0.4L</v>
          </cell>
          <cell r="AD669" t="str">
            <v>QUARTER PALLET DISPLAY</v>
          </cell>
          <cell r="AE669" t="str">
            <v>3383260020535</v>
          </cell>
          <cell r="AF669" t="str">
            <v>60 x 40 x 131.5</v>
          </cell>
          <cell r="AG669">
            <v>116.95099999999999</v>
          </cell>
          <cell r="AH669">
            <v>132.22800000000001</v>
          </cell>
          <cell r="AI669">
            <v>0</v>
          </cell>
          <cell r="AJ669">
            <v>4</v>
          </cell>
          <cell r="AK669">
            <v>1</v>
          </cell>
          <cell r="AL669">
            <v>4</v>
          </cell>
          <cell r="AM669">
            <v>1200</v>
          </cell>
          <cell r="AN669">
            <v>800</v>
          </cell>
          <cell r="AO669">
            <v>1460</v>
          </cell>
          <cell r="AP669">
            <v>467.80399999999997</v>
          </cell>
          <cell r="AQ669">
            <v>553.91899999999998</v>
          </cell>
          <cell r="AR669">
            <v>1</v>
          </cell>
          <cell r="AS669">
            <v>0</v>
          </cell>
          <cell r="AT669" t="str">
            <v>1xECHEP + 4x1/4 CHEP</v>
          </cell>
          <cell r="AU669" t="str">
            <v>3383260020542</v>
          </cell>
          <cell r="AV669" t="str">
            <v/>
          </cell>
          <cell r="AW669" t="str">
            <v/>
          </cell>
          <cell r="AX669" t="str">
            <v/>
          </cell>
          <cell r="AY669" t="str">
            <v/>
          </cell>
          <cell r="AZ669" t="str">
            <v/>
          </cell>
          <cell r="BA669" t="str">
            <v/>
          </cell>
          <cell r="BB669" t="str">
            <v/>
          </cell>
          <cell r="BC669" t="str">
            <v>Arop (AROP)</v>
          </cell>
          <cell r="BD669" t="str">
            <v/>
          </cell>
          <cell r="BE669" t="str">
            <v>BeLux</v>
          </cell>
          <cell r="BF669" t="str">
            <v/>
          </cell>
          <cell r="BG669" t="str">
            <v>PSS-21779</v>
          </cell>
          <cell r="BH669" t="str">
            <v>22021000</v>
          </cell>
          <cell r="BI669" t="str">
            <v>BE</v>
          </cell>
          <cell r="BJ669" t="str">
            <v/>
          </cell>
          <cell r="BK669" t="str">
            <v>ZD</v>
          </cell>
          <cell r="BL669" t="str">
            <v>56</v>
          </cell>
          <cell r="BM669" t="str">
            <v/>
          </cell>
        </row>
        <row r="670">
          <cell r="A670">
            <v>645759</v>
          </cell>
          <cell r="B670" t="str">
            <v>3220</v>
          </cell>
          <cell r="C670" t="str">
            <v>MONSTER ENERGY (27)/MONSTER ENERGY JUICE MANGO LOCO (11)/MONSTER ULTRA (16) BLIK 0.50L 54X4 PPD</v>
          </cell>
          <cell r="D670" t="str">
            <v>MONSTER ENERGY (27)/MONSTER ENERGY JUICE MANGO LOCO (11)/MONSTER ULTRA (16) BOITE 0.50L 54X4 PPD</v>
          </cell>
          <cell r="E670" t="str">
            <v>Monster</v>
          </cell>
          <cell r="F670" t="str">
            <v>Mix</v>
          </cell>
          <cell r="G670" t="str">
            <v xml:space="preserve">CAN </v>
          </cell>
          <cell r="H670" t="str">
            <v xml:space="preserve"> %</v>
          </cell>
          <cell r="I670" t="str">
            <v>54 x 4 x 0.5L</v>
          </cell>
          <cell r="J670" t="str">
            <v/>
          </cell>
          <cell r="K670">
            <v>216</v>
          </cell>
          <cell r="L670" t="str">
            <v>6% - 3%</v>
          </cell>
          <cell r="M670" t="str">
            <v>24</v>
          </cell>
          <cell r="N670" t="str">
            <v>M</v>
          </cell>
          <cell r="O670" t="str">
            <v>0</v>
          </cell>
          <cell r="P670">
            <v>0.5</v>
          </cell>
          <cell r="Q670" t="str">
            <v>n/a</v>
          </cell>
          <cell r="R670" t="str">
            <v>6.65 x 6.65 x 16.8</v>
          </cell>
          <cell r="S670">
            <v>0.51700000000000002</v>
          </cell>
          <cell r="T670">
            <v>0.53300000000000003</v>
          </cell>
          <cell r="U670">
            <v>0</v>
          </cell>
          <cell r="V670" t="str">
            <v>4 x 0.5L</v>
          </cell>
          <cell r="W670" t="str">
            <v>SHRINK</v>
          </cell>
          <cell r="X670" t="str">
            <v>n/a</v>
          </cell>
          <cell r="Y670" t="str">
            <v>13.3 x 13.3 x 16.83</v>
          </cell>
          <cell r="Z670">
            <v>2.069</v>
          </cell>
          <cell r="AA670">
            <v>2.1970000000000001</v>
          </cell>
          <cell r="AB670">
            <v>0</v>
          </cell>
          <cell r="AC670" t="str">
            <v>54 x 4 x 0.5L</v>
          </cell>
          <cell r="AD670" t="str">
            <v>QUARTER PALLET DISPLAY</v>
          </cell>
          <cell r="AE670" t="str">
            <v>3383260020559</v>
          </cell>
          <cell r="AF670" t="str">
            <v>60 x 40 x 115.48</v>
          </cell>
          <cell r="AG670">
            <v>111.738</v>
          </cell>
          <cell r="AH670">
            <v>125.504</v>
          </cell>
          <cell r="AI670">
            <v>0</v>
          </cell>
          <cell r="AJ670">
            <v>4</v>
          </cell>
          <cell r="AK670">
            <v>1</v>
          </cell>
          <cell r="AL670">
            <v>4</v>
          </cell>
          <cell r="AM670">
            <v>1200</v>
          </cell>
          <cell r="AN670">
            <v>800</v>
          </cell>
          <cell r="AO670">
            <v>1298.8</v>
          </cell>
          <cell r="AP670">
            <v>446.952</v>
          </cell>
          <cell r="AQ670">
            <v>527.23599999999999</v>
          </cell>
          <cell r="AR670">
            <v>1</v>
          </cell>
          <cell r="AS670">
            <v>0</v>
          </cell>
          <cell r="AT670" t="str">
            <v>1xECHEP + 4x1/4 CHEP</v>
          </cell>
          <cell r="AU670" t="str">
            <v>3383260020566</v>
          </cell>
          <cell r="AV670" t="str">
            <v/>
          </cell>
          <cell r="AW670" t="str">
            <v/>
          </cell>
          <cell r="AX670" t="str">
            <v/>
          </cell>
          <cell r="AY670" t="str">
            <v/>
          </cell>
          <cell r="AZ670" t="str">
            <v/>
          </cell>
          <cell r="BA670" t="str">
            <v/>
          </cell>
          <cell r="BB670" t="str">
            <v/>
          </cell>
          <cell r="BC670" t="str">
            <v>Arop (AROP)</v>
          </cell>
          <cell r="BD670" t="str">
            <v/>
          </cell>
          <cell r="BE670" t="str">
            <v>BeLux</v>
          </cell>
          <cell r="BF670" t="str">
            <v/>
          </cell>
          <cell r="BG670" t="str">
            <v>PSS-20426</v>
          </cell>
          <cell r="BH670" t="str">
            <v>22021000</v>
          </cell>
          <cell r="BI670" t="str">
            <v>BE</v>
          </cell>
          <cell r="BJ670" t="str">
            <v/>
          </cell>
          <cell r="BK670" t="str">
            <v>ZD</v>
          </cell>
          <cell r="BL670" t="str">
            <v>56</v>
          </cell>
          <cell r="BM670" t="str">
            <v/>
          </cell>
        </row>
        <row r="671">
          <cell r="A671">
            <v>645773</v>
          </cell>
          <cell r="B671" t="str">
            <v>6369</v>
          </cell>
          <cell r="C671" t="str">
            <v>FANTA SINAAS PET 2L X6 1.5L+500ML FREE INPUT</v>
          </cell>
          <cell r="D671" t="str">
            <v>FANTA ORANGE PET 2L X6 1.5L+500ML FREE INPUT</v>
          </cell>
          <cell r="E671" t="str">
            <v>Fanta</v>
          </cell>
          <cell r="F671" t="str">
            <v>Orange</v>
          </cell>
          <cell r="G671" t="str">
            <v>PET</v>
          </cell>
          <cell r="H671" t="str">
            <v xml:space="preserve"> %</v>
          </cell>
          <cell r="I671" t="str">
            <v>6 x 2L</v>
          </cell>
          <cell r="J671" t="str">
            <v>1.5L+500ML FREE</v>
          </cell>
          <cell r="K671">
            <v>6</v>
          </cell>
          <cell r="L671" t="str">
            <v>6% - 3%</v>
          </cell>
          <cell r="M671" t="str">
            <v>6</v>
          </cell>
          <cell r="N671" t="str">
            <v>M</v>
          </cell>
          <cell r="O671" t="str">
            <v>0</v>
          </cell>
          <cell r="P671">
            <v>2</v>
          </cell>
          <cell r="Q671" t="str">
            <v>5000112506495</v>
          </cell>
          <cell r="R671" t="str">
            <v>10 x 10 x 35.5</v>
          </cell>
          <cell r="S671">
            <v>2.0819999999999999</v>
          </cell>
          <cell r="T671">
            <v>2.1269999999999998</v>
          </cell>
          <cell r="U671">
            <v>0</v>
          </cell>
          <cell r="V671" t="str">
            <v>1 x 2L</v>
          </cell>
          <cell r="W671" t="str">
            <v>PET</v>
          </cell>
          <cell r="X671" t="str">
            <v>5000112506495</v>
          </cell>
          <cell r="Y671" t="str">
            <v>10 x 10 x 35.5</v>
          </cell>
          <cell r="Z671">
            <v>2.0819999999999999</v>
          </cell>
          <cell r="AA671">
            <v>2.1269999999999998</v>
          </cell>
          <cell r="AB671">
            <v>0</v>
          </cell>
          <cell r="AC671" t="str">
            <v>6 x 2L</v>
          </cell>
          <cell r="AD671" t="str">
            <v>SHRINKWRAPPED</v>
          </cell>
          <cell r="AE671" t="str">
            <v>5000112700442</v>
          </cell>
          <cell r="AF671" t="str">
            <v>30 x 20 x 35.6</v>
          </cell>
          <cell r="AG671">
            <v>12.494</v>
          </cell>
          <cell r="AH671">
            <v>12.791</v>
          </cell>
          <cell r="AI671">
            <v>0</v>
          </cell>
          <cell r="AJ671">
            <v>20</v>
          </cell>
          <cell r="AK671">
            <v>4</v>
          </cell>
          <cell r="AL671">
            <v>80</v>
          </cell>
          <cell r="AM671">
            <v>1200</v>
          </cell>
          <cell r="AN671">
            <v>1000</v>
          </cell>
          <cell r="AO671">
            <v>1607</v>
          </cell>
          <cell r="AP671">
            <v>999.52</v>
          </cell>
          <cell r="AQ671">
            <v>1056.2149999999999</v>
          </cell>
          <cell r="AR671">
            <v>2</v>
          </cell>
          <cell r="AS671">
            <v>0</v>
          </cell>
          <cell r="AT671" t="str">
            <v>CHEP</v>
          </cell>
          <cell r="AU671" t="str">
            <v>5000112482652</v>
          </cell>
          <cell r="AV671" t="str">
            <v/>
          </cell>
          <cell r="AW671" t="str">
            <v/>
          </cell>
          <cell r="AX671" t="str">
            <v>DUN</v>
          </cell>
          <cell r="AY671" t="str">
            <v/>
          </cell>
          <cell r="AZ671" t="str">
            <v/>
          </cell>
          <cell r="BA671" t="str">
            <v/>
          </cell>
          <cell r="BB671" t="str">
            <v/>
          </cell>
          <cell r="BC671" t="str">
            <v/>
          </cell>
          <cell r="BD671" t="str">
            <v/>
          </cell>
          <cell r="BE671" t="str">
            <v>BeLux</v>
          </cell>
          <cell r="BF671" t="str">
            <v/>
          </cell>
          <cell r="BG671" t="str">
            <v>PSS-21728</v>
          </cell>
          <cell r="BH671" t="str">
            <v>22021000</v>
          </cell>
          <cell r="BI671" t="str">
            <v>FR</v>
          </cell>
          <cell r="BJ671" t="str">
            <v/>
          </cell>
          <cell r="BK671" t="str">
            <v>01</v>
          </cell>
          <cell r="BL671" t="str">
            <v>56</v>
          </cell>
          <cell r="BM671">
            <v>4.4999999999999998E-2</v>
          </cell>
        </row>
        <row r="672">
          <cell r="A672">
            <v>645810</v>
          </cell>
          <cell r="B672" t="str">
            <v>4145</v>
          </cell>
          <cell r="C672" t="str">
            <v>SPRITE BLIK 0.20L 4X6 EURO</v>
          </cell>
          <cell r="D672" t="str">
            <v>SPRITE BOITE 0.20L 4X6 EURO</v>
          </cell>
          <cell r="E672" t="str">
            <v>Sprite</v>
          </cell>
          <cell r="F672" t="str">
            <v/>
          </cell>
          <cell r="G672" t="str">
            <v xml:space="preserve">SLIMCAN </v>
          </cell>
          <cell r="H672" t="str">
            <v xml:space="preserve"> %</v>
          </cell>
          <cell r="I672" t="str">
            <v>4 x 6 x 0.2L</v>
          </cell>
          <cell r="J672" t="str">
            <v/>
          </cell>
          <cell r="K672">
            <v>24</v>
          </cell>
          <cell r="L672" t="str">
            <v>6% - 3%</v>
          </cell>
          <cell r="M672" t="str">
            <v>12</v>
          </cell>
          <cell r="N672" t="str">
            <v>M</v>
          </cell>
          <cell r="O672" t="str">
            <v>0</v>
          </cell>
          <cell r="P672">
            <v>0.2</v>
          </cell>
          <cell r="Q672" t="str">
            <v>5449000159144</v>
          </cell>
          <cell r="R672" t="str">
            <v>5.35 x 5.35 x 11.12</v>
          </cell>
          <cell r="S672">
            <v>0.20499999999999999</v>
          </cell>
          <cell r="T672">
            <v>0.215</v>
          </cell>
          <cell r="U672">
            <v>0</v>
          </cell>
          <cell r="V672" t="str">
            <v>6 x 0.2L</v>
          </cell>
          <cell r="W672" t="str">
            <v>CARDBOARD</v>
          </cell>
          <cell r="X672" t="str">
            <v>5449000350695</v>
          </cell>
          <cell r="Y672" t="str">
            <v>16.3 x 10.9 x 11.4</v>
          </cell>
          <cell r="Z672">
            <v>1.228</v>
          </cell>
          <cell r="AA672">
            <v>1.32</v>
          </cell>
          <cell r="AB672">
            <v>0</v>
          </cell>
          <cell r="AC672" t="str">
            <v>4 x 6 x 0.2L</v>
          </cell>
          <cell r="AD672" t="str">
            <v>TRAY OVER CARDBOARD</v>
          </cell>
          <cell r="AE672" t="str">
            <v>5449000350701</v>
          </cell>
          <cell r="AF672" t="str">
            <v>33.1 x 22.3 x 11.7</v>
          </cell>
          <cell r="AG672">
            <v>4.9130000000000003</v>
          </cell>
          <cell r="AH672">
            <v>5.3310000000000004</v>
          </cell>
          <cell r="AI672">
            <v>0</v>
          </cell>
          <cell r="AJ672">
            <v>12</v>
          </cell>
          <cell r="AK672">
            <v>11</v>
          </cell>
          <cell r="AL672">
            <v>132</v>
          </cell>
          <cell r="AM672">
            <v>1216</v>
          </cell>
          <cell r="AN672">
            <v>800</v>
          </cell>
          <cell r="AO672">
            <v>1432</v>
          </cell>
          <cell r="AP672">
            <v>648.51599999999996</v>
          </cell>
          <cell r="AQ672">
            <v>729.20600000000002</v>
          </cell>
          <cell r="AR672">
            <v>3</v>
          </cell>
          <cell r="AS672">
            <v>0</v>
          </cell>
          <cell r="AT672" t="str">
            <v>EURO CHEP</v>
          </cell>
          <cell r="AU672" t="str">
            <v>5449000739216</v>
          </cell>
          <cell r="AV672" t="str">
            <v/>
          </cell>
          <cell r="AW672" t="str">
            <v/>
          </cell>
          <cell r="AX672" t="str">
            <v>DUN</v>
          </cell>
          <cell r="AY672" t="str">
            <v/>
          </cell>
          <cell r="AZ672" t="str">
            <v/>
          </cell>
          <cell r="BA672" t="str">
            <v/>
          </cell>
          <cell r="BB672" t="str">
            <v/>
          </cell>
          <cell r="BC672" t="str">
            <v/>
          </cell>
          <cell r="BD672" t="str">
            <v/>
          </cell>
          <cell r="BE672" t="str">
            <v>BeLux</v>
          </cell>
          <cell r="BF672" t="str">
            <v/>
          </cell>
          <cell r="BG672" t="str">
            <v>PSS-23263</v>
          </cell>
          <cell r="BH672" t="str">
            <v>22021000</v>
          </cell>
          <cell r="BI672" t="str">
            <v>FR</v>
          </cell>
          <cell r="BJ672" t="str">
            <v/>
          </cell>
          <cell r="BK672" t="str">
            <v>01</v>
          </cell>
          <cell r="BL672" t="str">
            <v>56</v>
          </cell>
          <cell r="BM672">
            <v>0.01</v>
          </cell>
        </row>
        <row r="673">
          <cell r="A673">
            <v>645811</v>
          </cell>
          <cell r="B673" t="str">
            <v>4142</v>
          </cell>
          <cell r="C673" t="str">
            <v>FANTA SINAAS BLIK 0.20L 4X6 EURO</v>
          </cell>
          <cell r="D673" t="str">
            <v>FANTA ORANGE BOITE 0.20L 4X6 EURO</v>
          </cell>
          <cell r="E673" t="str">
            <v>Fanta</v>
          </cell>
          <cell r="F673" t="str">
            <v>Orange</v>
          </cell>
          <cell r="G673" t="str">
            <v xml:space="preserve">SLIMCAN </v>
          </cell>
          <cell r="H673" t="str">
            <v xml:space="preserve"> %</v>
          </cell>
          <cell r="I673" t="str">
            <v>4 x 6 x 0.2L</v>
          </cell>
          <cell r="J673" t="str">
            <v/>
          </cell>
          <cell r="K673">
            <v>24</v>
          </cell>
          <cell r="L673" t="str">
            <v>6% - 3%</v>
          </cell>
          <cell r="M673" t="str">
            <v>12</v>
          </cell>
          <cell r="N673" t="str">
            <v>M</v>
          </cell>
          <cell r="O673" t="str">
            <v>0</v>
          </cell>
          <cell r="P673">
            <v>0.2</v>
          </cell>
          <cell r="Q673" t="str">
            <v>5449000159151</v>
          </cell>
          <cell r="R673" t="str">
            <v>5.35 x 5.35 x 11.12</v>
          </cell>
          <cell r="S673">
            <v>0.20799999999999999</v>
          </cell>
          <cell r="T673">
            <v>0.218</v>
          </cell>
          <cell r="U673">
            <v>0</v>
          </cell>
          <cell r="V673" t="str">
            <v>6 x 0.2L</v>
          </cell>
          <cell r="W673" t="str">
            <v>CARDBOARD</v>
          </cell>
          <cell r="X673" t="str">
            <v>5449000350718</v>
          </cell>
          <cell r="Y673" t="str">
            <v>16.3 x 10.9 x 11.4</v>
          </cell>
          <cell r="Z673">
            <v>1.2490000000000001</v>
          </cell>
          <cell r="AA673">
            <v>1.341</v>
          </cell>
          <cell r="AB673">
            <v>0</v>
          </cell>
          <cell r="AC673" t="str">
            <v>4 x 6 x 0.2L</v>
          </cell>
          <cell r="AD673" t="str">
            <v>TRAY OVER CARDBOARD</v>
          </cell>
          <cell r="AE673" t="str">
            <v>5449000350725</v>
          </cell>
          <cell r="AF673" t="str">
            <v>33.1 x 22.3 x 11.7</v>
          </cell>
          <cell r="AG673">
            <v>4.9969999999999999</v>
          </cell>
          <cell r="AH673">
            <v>5.4160000000000004</v>
          </cell>
          <cell r="AI673">
            <v>0</v>
          </cell>
          <cell r="AJ673">
            <v>12</v>
          </cell>
          <cell r="AK673">
            <v>11</v>
          </cell>
          <cell r="AL673">
            <v>132</v>
          </cell>
          <cell r="AM673">
            <v>1216</v>
          </cell>
          <cell r="AN673">
            <v>800</v>
          </cell>
          <cell r="AO673">
            <v>1432</v>
          </cell>
          <cell r="AP673">
            <v>659.60400000000004</v>
          </cell>
          <cell r="AQ673">
            <v>740.37599999999998</v>
          </cell>
          <cell r="AR673">
            <v>3</v>
          </cell>
          <cell r="AS673">
            <v>0</v>
          </cell>
          <cell r="AT673" t="str">
            <v>EURO CHEP</v>
          </cell>
          <cell r="AU673" t="str">
            <v>5449000739209</v>
          </cell>
          <cell r="AV673" t="str">
            <v/>
          </cell>
          <cell r="AW673" t="str">
            <v/>
          </cell>
          <cell r="AX673" t="str">
            <v>DUN</v>
          </cell>
          <cell r="AY673" t="str">
            <v/>
          </cell>
          <cell r="AZ673" t="str">
            <v/>
          </cell>
          <cell r="BA673" t="str">
            <v/>
          </cell>
          <cell r="BB673" t="str">
            <v/>
          </cell>
          <cell r="BC673" t="str">
            <v/>
          </cell>
          <cell r="BD673" t="str">
            <v/>
          </cell>
          <cell r="BE673" t="str">
            <v>BeLux</v>
          </cell>
          <cell r="BF673" t="str">
            <v/>
          </cell>
          <cell r="BG673" t="str">
            <v>PSS-23263</v>
          </cell>
          <cell r="BH673" t="str">
            <v>22021000</v>
          </cell>
          <cell r="BI673" t="str">
            <v>FR</v>
          </cell>
          <cell r="BJ673" t="str">
            <v/>
          </cell>
          <cell r="BK673" t="str">
            <v>01</v>
          </cell>
          <cell r="BL673" t="str">
            <v>56</v>
          </cell>
          <cell r="BM673">
            <v>0.01</v>
          </cell>
        </row>
        <row r="674">
          <cell r="A674">
            <v>645856</v>
          </cell>
          <cell r="B674" t="str">
            <v>4126</v>
          </cell>
          <cell r="C674" t="str">
            <v>COCA-COLA (75) / COCA-COLA ZERO (75) PET 2L X150 DD 1.5L+500ML FREE</v>
          </cell>
          <cell r="D674" t="str">
            <v>COCA-COLA (75) / COCA-COLA ZERO (75) PET 2L X150 DD 1.5L+500ML FREE</v>
          </cell>
          <cell r="E674" t="str">
            <v>Coca-Cola/ Coca-Cola Zero</v>
          </cell>
          <cell r="F674" t="str">
            <v>Mix</v>
          </cell>
          <cell r="G674" t="str">
            <v>PET</v>
          </cell>
          <cell r="H674" t="str">
            <v xml:space="preserve"> %</v>
          </cell>
          <cell r="I674" t="str">
            <v>150 x 2L</v>
          </cell>
          <cell r="J674" t="str">
            <v>1.5L+500ML FREE</v>
          </cell>
          <cell r="K674">
            <v>150</v>
          </cell>
          <cell r="L674" t="str">
            <v>6% - 3%</v>
          </cell>
          <cell r="M674" t="str">
            <v>6</v>
          </cell>
          <cell r="N674" t="str">
            <v>M</v>
          </cell>
          <cell r="O674" t="str">
            <v>0</v>
          </cell>
          <cell r="P674">
            <v>2</v>
          </cell>
          <cell r="Q674" t="str">
            <v>n/a</v>
          </cell>
          <cell r="R674" t="str">
            <v>10 x 10 x 35.7</v>
          </cell>
          <cell r="S674">
            <v>2.0369999999999999</v>
          </cell>
          <cell r="T674">
            <v>2.0819999999999999</v>
          </cell>
          <cell r="U674">
            <v>0</v>
          </cell>
          <cell r="V674" t="str">
            <v>1 x 2L</v>
          </cell>
          <cell r="W674" t="str">
            <v>PET</v>
          </cell>
          <cell r="X674" t="str">
            <v>n/a</v>
          </cell>
          <cell r="Y674" t="str">
            <v>10 x 10 x 35.7</v>
          </cell>
          <cell r="Z674">
            <v>2.0369999999999999</v>
          </cell>
          <cell r="AA674">
            <v>2.0819999999999999</v>
          </cell>
          <cell r="AB674">
            <v>0</v>
          </cell>
          <cell r="AC674" t="str">
            <v>150 x 2L</v>
          </cell>
          <cell r="AD674" t="str">
            <v>HALF PALLET</v>
          </cell>
          <cell r="AE674" t="str">
            <v>3383260020689</v>
          </cell>
          <cell r="AF674" t="str">
            <v>80 x 60 x 123.3</v>
          </cell>
          <cell r="AG674">
            <v>305.49</v>
          </cell>
          <cell r="AH674">
            <v>325.82100000000003</v>
          </cell>
          <cell r="AI674">
            <v>0</v>
          </cell>
          <cell r="AJ674">
            <v>2</v>
          </cell>
          <cell r="AK674">
            <v>1</v>
          </cell>
          <cell r="AL674">
            <v>2</v>
          </cell>
          <cell r="AM674">
            <v>1200</v>
          </cell>
          <cell r="AN674">
            <v>800</v>
          </cell>
          <cell r="AO674">
            <v>1374</v>
          </cell>
          <cell r="AP674">
            <v>610.98</v>
          </cell>
          <cell r="AQ674">
            <v>676.64200000000005</v>
          </cell>
          <cell r="AR674">
            <v>1</v>
          </cell>
          <cell r="AS674">
            <v>0</v>
          </cell>
          <cell r="AT674" t="str">
            <v>1xECHEP + 2x Dusseldorfer CHEP</v>
          </cell>
          <cell r="AU674" t="str">
            <v>3383260020696</v>
          </cell>
          <cell r="AV674" t="str">
            <v/>
          </cell>
          <cell r="AW674" t="str">
            <v/>
          </cell>
          <cell r="AX674" t="str">
            <v/>
          </cell>
          <cell r="AY674" t="str">
            <v/>
          </cell>
          <cell r="AZ674" t="str">
            <v/>
          </cell>
          <cell r="BA674" t="str">
            <v/>
          </cell>
          <cell r="BB674" t="str">
            <v/>
          </cell>
          <cell r="BC674" t="str">
            <v>Antwerp Repack (ANTW)</v>
          </cell>
          <cell r="BD674" t="str">
            <v/>
          </cell>
          <cell r="BE674" t="str">
            <v>BeLux</v>
          </cell>
          <cell r="BF674" t="str">
            <v/>
          </cell>
          <cell r="BG674" t="str">
            <v>PSS-23450</v>
          </cell>
          <cell r="BH674" t="str">
            <v>22021000</v>
          </cell>
          <cell r="BI674" t="str">
            <v>BE</v>
          </cell>
          <cell r="BJ674" t="str">
            <v/>
          </cell>
          <cell r="BK674" t="str">
            <v>01</v>
          </cell>
          <cell r="BL674" t="str">
            <v>56</v>
          </cell>
          <cell r="BM674" t="str">
            <v/>
          </cell>
        </row>
        <row r="675">
          <cell r="A675">
            <v>645859</v>
          </cell>
          <cell r="B675" t="str">
            <v>4146</v>
          </cell>
          <cell r="C675" t="str">
            <v>MONSTER REHAB LEMON BLIK 0.50L X24</v>
          </cell>
          <cell r="D675" t="str">
            <v>MONSTER REHAB LEMON BOITE 0.50L X24</v>
          </cell>
          <cell r="E675" t="str">
            <v>Monster</v>
          </cell>
          <cell r="F675" t="str">
            <v>Rehab Lemon</v>
          </cell>
          <cell r="G675" t="str">
            <v xml:space="preserve">CAN </v>
          </cell>
          <cell r="H675" t="str">
            <v xml:space="preserve"> %</v>
          </cell>
          <cell r="I675" t="str">
            <v>24 x 0.5L</v>
          </cell>
          <cell r="J675" t="str">
            <v/>
          </cell>
          <cell r="K675">
            <v>24</v>
          </cell>
          <cell r="L675" t="str">
            <v>6% - 3%</v>
          </cell>
          <cell r="M675" t="str">
            <v>24</v>
          </cell>
          <cell r="N675" t="str">
            <v>M</v>
          </cell>
          <cell r="O675" t="str">
            <v>0</v>
          </cell>
          <cell r="P675">
            <v>0.5</v>
          </cell>
          <cell r="Q675" t="str">
            <v>5056784912478</v>
          </cell>
          <cell r="R675" t="str">
            <v>6.65 x 6.65 x 16.8</v>
          </cell>
          <cell r="S675">
            <v>0.50700000000000001</v>
          </cell>
          <cell r="T675">
            <v>0.52300000000000002</v>
          </cell>
          <cell r="U675">
            <v>0</v>
          </cell>
          <cell r="V675" t="str">
            <v>1 x 0.5L</v>
          </cell>
          <cell r="W675" t="str">
            <v>CAN</v>
          </cell>
          <cell r="X675" t="str">
            <v>5056784912478</v>
          </cell>
          <cell r="Y675" t="str">
            <v>6.65 x 6.65 x 16.8</v>
          </cell>
          <cell r="Z675">
            <v>0.50700000000000001</v>
          </cell>
          <cell r="AA675">
            <v>0.52300000000000002</v>
          </cell>
          <cell r="AB675">
            <v>0</v>
          </cell>
          <cell r="AC675" t="str">
            <v>24 x 0.5L</v>
          </cell>
          <cell r="AD675" t="str">
            <v>TRAY WITH SHRINK</v>
          </cell>
          <cell r="AE675" t="str">
            <v>5056784912485</v>
          </cell>
          <cell r="AF675" t="str">
            <v>40.5 x 27.2 x 17.1</v>
          </cell>
          <cell r="AG675">
            <v>12.156000000000001</v>
          </cell>
          <cell r="AH675">
            <v>12.648</v>
          </cell>
          <cell r="AI675">
            <v>0</v>
          </cell>
          <cell r="AJ675">
            <v>10</v>
          </cell>
          <cell r="AK675">
            <v>8</v>
          </cell>
          <cell r="AL675">
            <v>80</v>
          </cell>
          <cell r="AM675">
            <v>1217</v>
          </cell>
          <cell r="AN675">
            <v>1000</v>
          </cell>
          <cell r="AO675">
            <v>1529</v>
          </cell>
          <cell r="AP675">
            <v>972.48</v>
          </cell>
          <cell r="AQ675">
            <v>1042.54</v>
          </cell>
          <cell r="AR675">
            <v>3</v>
          </cell>
          <cell r="AS675">
            <v>0</v>
          </cell>
          <cell r="AT675" t="str">
            <v>CHEP</v>
          </cell>
          <cell r="AU675" t="str">
            <v>5056784912492</v>
          </cell>
          <cell r="AV675" t="str">
            <v/>
          </cell>
          <cell r="AW675" t="str">
            <v/>
          </cell>
          <cell r="AX675" t="str">
            <v/>
          </cell>
          <cell r="AY675" t="str">
            <v/>
          </cell>
          <cell r="AZ675" t="str">
            <v/>
          </cell>
          <cell r="BA675" t="str">
            <v/>
          </cell>
          <cell r="BB675" t="str">
            <v/>
          </cell>
          <cell r="BC675" t="str">
            <v>DIS (HANS); Dis (MOND)</v>
          </cell>
          <cell r="BD675" t="str">
            <v/>
          </cell>
          <cell r="BE675" t="str">
            <v>BeLux</v>
          </cell>
          <cell r="BF675" t="str">
            <v/>
          </cell>
          <cell r="BG675" t="str">
            <v>PSS-03613</v>
          </cell>
          <cell r="BH675" t="str">
            <v>22021000</v>
          </cell>
          <cell r="BI675" t="str">
            <v>BE</v>
          </cell>
          <cell r="BJ675" t="str">
            <v/>
          </cell>
          <cell r="BK675" t="str">
            <v>01</v>
          </cell>
          <cell r="BL675" t="str">
            <v>56</v>
          </cell>
          <cell r="BM675">
            <v>1.6099999999999996E-2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9F809-789D-4730-8111-07162F4D618D}">
  <sheetPr>
    <tabColor indexed="42"/>
    <pageSetUpPr fitToPage="1"/>
  </sheetPr>
  <dimension ref="B1:J41"/>
  <sheetViews>
    <sheetView showGridLines="0" tabSelected="1" zoomScale="80" zoomScaleNormal="80" workbookViewId="0">
      <selection activeCell="B4" sqref="B4"/>
    </sheetView>
  </sheetViews>
  <sheetFormatPr defaultColWidth="19.5703125" defaultRowHeight="15" x14ac:dyDescent="0.3"/>
  <cols>
    <col min="1" max="1" width="2.5703125" style="5" customWidth="1"/>
    <col min="2" max="2" width="17.42578125" style="5" bestFit="1" customWidth="1"/>
    <col min="3" max="4" width="55.5703125" style="5" bestFit="1" customWidth="1"/>
    <col min="5" max="5" width="21.5703125" style="5" bestFit="1" customWidth="1"/>
    <col min="6" max="6" width="17.5703125" style="5" bestFit="1" customWidth="1"/>
    <col min="7" max="7" width="18.42578125" style="5" bestFit="1" customWidth="1"/>
    <col min="8" max="16384" width="19.5703125" style="5"/>
  </cols>
  <sheetData>
    <row r="1" spans="2:10" s="1" customFormat="1" x14ac:dyDescent="0.3">
      <c r="B1" s="1" t="s">
        <v>0</v>
      </c>
      <c r="C1" s="1" t="s">
        <v>1</v>
      </c>
      <c r="J1" s="2"/>
    </row>
    <row r="2" spans="2:10" s="1" customFormat="1" ht="20.25" customHeight="1" x14ac:dyDescent="0.3">
      <c r="B2" s="23" t="s">
        <v>2</v>
      </c>
      <c r="C2" s="24"/>
      <c r="D2" s="24"/>
      <c r="E2" s="24"/>
      <c r="F2" s="25"/>
      <c r="G2" s="25"/>
    </row>
    <row r="3" spans="2:10" ht="45" x14ac:dyDescent="0.3">
      <c r="B3" s="3" t="s">
        <v>3</v>
      </c>
      <c r="C3" s="4" t="s">
        <v>4</v>
      </c>
      <c r="D3" s="4" t="s">
        <v>5</v>
      </c>
      <c r="E3" s="3" t="s">
        <v>6</v>
      </c>
      <c r="F3" s="3" t="s">
        <v>7</v>
      </c>
      <c r="G3" s="3" t="s">
        <v>8</v>
      </c>
    </row>
    <row r="4" spans="2:10" ht="15.75" x14ac:dyDescent="0.3">
      <c r="B4">
        <v>645502</v>
      </c>
      <c r="C4" s="6" t="str">
        <f>VLOOKUP(B4,[2]BESKU!A:AS,3,0)</f>
        <v>FANTA LEMON BLIK 0.33L X24 PROMOPACK</v>
      </c>
      <c r="D4" s="6" t="str">
        <f>IF(ISBLANK(B4),"",VLOOKUP(B4,[2]BESKU!A:AS,4,0))</f>
        <v>FANTA CITRON BOITE 0.33L X24 PROMOPACK</v>
      </c>
      <c r="E4" s="7" t="str">
        <f>IF(ISBLANK(B4),"",VLOOKUP(B4,[2]BESKU!A:AS,2,0))</f>
        <v>2223</v>
      </c>
      <c r="F4" s="7" t="str">
        <f>IF(ISBLANK(B4),"",VLOOKUP(B4,[2]BESKU!A:BH,60,0))</f>
        <v>22021000</v>
      </c>
      <c r="G4" s="7" t="str">
        <f>IF(ISBLANK(B4),"",VLOOKUP(B4,[2]BESKU!A:BI,61,0))</f>
        <v>BE</v>
      </c>
    </row>
    <row r="5" spans="2:10" ht="9" customHeight="1" x14ac:dyDescent="0.3"/>
    <row r="6" spans="2:10" x14ac:dyDescent="0.3">
      <c r="B6" s="8" t="s">
        <v>9</v>
      </c>
      <c r="C6" s="8" t="s">
        <v>10</v>
      </c>
      <c r="D6" s="8" t="s">
        <v>11</v>
      </c>
      <c r="E6" s="8" t="s">
        <v>12</v>
      </c>
    </row>
    <row r="7" spans="2:10" x14ac:dyDescent="0.3">
      <c r="B7" s="7" t="str">
        <f>IF(ISBLANK(B4),"",VLOOKUP(B4,[2]BESKU!A:AS,5,0))</f>
        <v>Fanta</v>
      </c>
      <c r="C7" s="7" t="str">
        <f>IF(ISBLANK(B4),"",VLOOKUP(B4,[2]BESKU!A:AS,6,0))</f>
        <v>Lemon</v>
      </c>
      <c r="D7" s="7" t="str">
        <f>IF(ISBLANK(B4),"",VLOOKUP(B4,[2]BESKU!A:AT,7,0))</f>
        <v xml:space="preserve">CAN </v>
      </c>
      <c r="E7" s="7" t="str">
        <f>IF(ISBLANK(B4),"",VLOOKUP(B4,[2]BESKU!A:AT,9,0))</f>
        <v>24 x 0.33L</v>
      </c>
    </row>
    <row r="8" spans="2:10" ht="9" customHeight="1" x14ac:dyDescent="0.3"/>
    <row r="9" spans="2:10" ht="30" x14ac:dyDescent="0.3">
      <c r="B9" s="9" t="s">
        <v>13</v>
      </c>
      <c r="C9" s="10" t="s">
        <v>14</v>
      </c>
      <c r="D9" s="11" t="s">
        <v>15</v>
      </c>
      <c r="E9" s="26" t="s">
        <v>16</v>
      </c>
      <c r="F9" s="27"/>
    </row>
    <row r="10" spans="2:10" x14ac:dyDescent="0.3">
      <c r="B10" s="7" t="str">
        <f>IF(ISBLANK(B3)," ",VLOOKUP(B4,[2]BESKU!A:AS,10,0))</f>
        <v>PROMOPACK</v>
      </c>
      <c r="C10" s="7">
        <f>IF(ISBLANK(B4),"",VLOOKUP(B4,[2]BESKU!A:AS,11,0))</f>
        <v>24</v>
      </c>
      <c r="D10" s="7" t="str">
        <f>IF(ISBLANK(B4),"",VLOOKUP(B4,[2]BESKU!A:AS,12,0))</f>
        <v>6% - 3%</v>
      </c>
      <c r="E10" s="7" t="str">
        <f>IF(ISBLANK(B4),"",VLOOKUP(B4,[2]BESKU!A:AS,13,0))</f>
        <v>12</v>
      </c>
      <c r="F10" s="7" t="str">
        <f>IF(ISBLANK(B4),"",VLOOKUP(B4,[2]BESKU!A:AS,14,0))</f>
        <v>M</v>
      </c>
    </row>
    <row r="12" spans="2:10" ht="16.5" customHeight="1" x14ac:dyDescent="0.3">
      <c r="B12" s="28" t="s">
        <v>17</v>
      </c>
      <c r="C12" s="29"/>
      <c r="D12" s="29"/>
      <c r="E12" s="29"/>
      <c r="F12" s="29"/>
      <c r="G12" s="29"/>
      <c r="H12" s="29"/>
      <c r="I12" s="25"/>
    </row>
    <row r="13" spans="2:10" ht="30" x14ac:dyDescent="0.3">
      <c r="B13" s="12" t="s">
        <v>18</v>
      </c>
      <c r="C13" s="12" t="s">
        <v>19</v>
      </c>
      <c r="D13" s="13" t="s">
        <v>20</v>
      </c>
      <c r="E13" s="14" t="s">
        <v>21</v>
      </c>
      <c r="F13" s="15" t="s">
        <v>22</v>
      </c>
      <c r="G13" s="15" t="s">
        <v>23</v>
      </c>
      <c r="H13" s="16" t="s">
        <v>24</v>
      </c>
      <c r="I13" s="16" t="s">
        <v>25</v>
      </c>
    </row>
    <row r="14" spans="2:10" x14ac:dyDescent="0.3">
      <c r="B14" s="7">
        <f>IF(ISBLANK(B4),"",VLOOKUP(B4,[2]BESKU!A:AS,16,0))</f>
        <v>0.33</v>
      </c>
      <c r="C14" s="7" t="str">
        <f>IF(ISBLANK(B4),"",VLOOKUP(B4,[2]BESKU!A:AS,7,0))</f>
        <v xml:space="preserve">CAN </v>
      </c>
      <c r="D14" s="17" t="str">
        <f>IF(ISBLANK(B4),"",VLOOKUP(B4,[2]BESKU!A:AS,17,0))</f>
        <v>5449000006004</v>
      </c>
      <c r="E14" s="18" t="str">
        <f>IF(ISBLANK(B4),"",VLOOKUP(B4,[2]BESKU!A:AS,18,0))</f>
        <v>6.65 x 6.65 x 11.55</v>
      </c>
      <c r="F14" s="19">
        <f>IF(ISBLANK(B4),"",VLOOKUP(B4,[2]BESKU!A:AS,19,0))</f>
        <v>0.34399999999999997</v>
      </c>
      <c r="G14" s="7">
        <f>IF(ISBLANK(B4),"",VLOOKUP(B4,[2]BESKU!A:AS,20,0))</f>
        <v>0.35599999999999998</v>
      </c>
      <c r="H14" s="20">
        <f>IF(ISBLANK(B4),"",VLOOKUP(B4,[2]BESKU!A:AS,21,0))</f>
        <v>0</v>
      </c>
      <c r="I14" s="7" t="str">
        <f>IF(ISBLANK(B4),"",VLOOKUP(B4,[2]BESKU!A:H,8,0))</f>
        <v xml:space="preserve"> %</v>
      </c>
    </row>
    <row r="15" spans="2:10" ht="15.75" thickBot="1" x14ac:dyDescent="0.35"/>
    <row r="16" spans="2:10" ht="16.5" customHeight="1" thickBot="1" x14ac:dyDescent="0.35">
      <c r="B16" s="30" t="s">
        <v>26</v>
      </c>
      <c r="C16" s="31"/>
      <c r="D16" s="31"/>
      <c r="E16" s="31"/>
      <c r="F16" s="31"/>
      <c r="G16" s="31"/>
      <c r="H16" s="32"/>
    </row>
    <row r="17" spans="2:8" ht="30" x14ac:dyDescent="0.3">
      <c r="B17" s="3" t="s">
        <v>27</v>
      </c>
      <c r="C17" s="15" t="s">
        <v>28</v>
      </c>
      <c r="D17" s="15" t="s">
        <v>29</v>
      </c>
      <c r="E17" s="15" t="s">
        <v>30</v>
      </c>
      <c r="F17" s="15" t="s">
        <v>31</v>
      </c>
      <c r="G17" s="15" t="s">
        <v>32</v>
      </c>
      <c r="H17" s="4" t="s">
        <v>33</v>
      </c>
    </row>
    <row r="18" spans="2:8" x14ac:dyDescent="0.3">
      <c r="B18" s="7" t="str">
        <f>IF(ISBLANK(B4),"",VLOOKUP(B4,[2]BESKU!A:AS,22,0))</f>
        <v>24 x 0.33L</v>
      </c>
      <c r="C18" s="18" t="str">
        <f>IF(ISBLANK(B4),"",VLOOKUP(B4,[2]BESKU!A:AS,23,0))</f>
        <v>TRAY WITH SHRINK</v>
      </c>
      <c r="D18" s="17" t="str">
        <f>IF(ISBLANK(B4),"",VLOOKUP(B4,[2]BESKU!A:AS,24,0))</f>
        <v>5000112557268</v>
      </c>
      <c r="E18" s="18" t="str">
        <f>IF(ISBLANK(B4),"",VLOOKUP(B4,[2]BESKU!A:AS,25,0))</f>
        <v>40.4 x 27.1 x 11.8</v>
      </c>
      <c r="F18" s="19">
        <f>IF(ISBLANK(B4),"",VLOOKUP(B4,[2]BESKU!A:AS,26,0))</f>
        <v>8.2639999999999993</v>
      </c>
      <c r="G18" s="19">
        <f>IF(ISBLANK(B4),"",VLOOKUP(B4,[2]BESKU!A:AS,27,0))</f>
        <v>8.6300000000000008</v>
      </c>
      <c r="H18" s="20">
        <f>IF(ISBLANK(B4),"",VLOOKUP(B4,[2]BESKU!A:AS,28,0))</f>
        <v>0</v>
      </c>
    </row>
    <row r="19" spans="2:8" ht="15.75" thickBot="1" x14ac:dyDescent="0.35"/>
    <row r="20" spans="2:8" ht="16.5" customHeight="1" thickBot="1" x14ac:dyDescent="0.35">
      <c r="B20" s="30" t="s">
        <v>34</v>
      </c>
      <c r="C20" s="31"/>
      <c r="D20" s="31"/>
      <c r="E20" s="31"/>
      <c r="F20" s="31"/>
      <c r="G20" s="31"/>
      <c r="H20" s="32"/>
    </row>
    <row r="21" spans="2:8" ht="30" x14ac:dyDescent="0.3">
      <c r="B21" s="3" t="s">
        <v>35</v>
      </c>
      <c r="C21" s="4" t="s">
        <v>36</v>
      </c>
      <c r="D21" s="21" t="s">
        <v>37</v>
      </c>
      <c r="E21" s="15" t="s">
        <v>38</v>
      </c>
      <c r="F21" s="15" t="s">
        <v>39</v>
      </c>
      <c r="G21" s="15" t="s">
        <v>40</v>
      </c>
      <c r="H21" s="4" t="s">
        <v>41</v>
      </c>
    </row>
    <row r="22" spans="2:8" x14ac:dyDescent="0.3">
      <c r="B22" s="7" t="str">
        <f>IF(ISBLANK(B4),"",VLOOKUP(B4,[2]BESKU!A:AS,29,0))</f>
        <v>24 x 0.33L</v>
      </c>
      <c r="C22" s="7" t="str">
        <f>IF(ISBLANK(B4),"",VLOOKUP(B4,[2]BESKU!A:AS,30,0))</f>
        <v>TRAY WITH SHRINK</v>
      </c>
      <c r="D22" s="17" t="str">
        <f>IF(ISBLANK(B4),"",VLOOKUP(B4,[2]BESKU!A:AS,31,0))</f>
        <v>5000112557268</v>
      </c>
      <c r="E22" s="18" t="str">
        <f>IF(ISBLANK(B4),"",VLOOKUP(B4,[2]BESKU!A:AS,32,0))</f>
        <v>40.4 x 27.1 x 11.8</v>
      </c>
      <c r="F22" s="19">
        <f>IF(ISBLANK(B4),"",VLOOKUP(B4,[2]BESKU!A:AS,33,0))</f>
        <v>8.2639999999999993</v>
      </c>
      <c r="G22" s="19">
        <f>IF(ISBLANK(B4),"",VLOOKUP(B4,[2]BESKU!A:AS,34,0))</f>
        <v>8.6300000000000008</v>
      </c>
      <c r="H22" s="20">
        <f>IF(ISBLANK(B4),"",VLOOKUP(B4,[2]BESKU!A:AS,35,0))</f>
        <v>0</v>
      </c>
    </row>
    <row r="23" spans="2:8" ht="15.75" thickBot="1" x14ac:dyDescent="0.35"/>
    <row r="24" spans="2:8" ht="16.5" customHeight="1" thickBot="1" x14ac:dyDescent="0.35">
      <c r="B24" s="30" t="s">
        <v>42</v>
      </c>
      <c r="C24" s="31"/>
      <c r="D24" s="31"/>
      <c r="E24" s="31"/>
      <c r="F24" s="31"/>
      <c r="G24" s="31"/>
      <c r="H24" s="32"/>
    </row>
    <row r="25" spans="2:8" ht="30" x14ac:dyDescent="0.3">
      <c r="B25" s="3" t="s">
        <v>43</v>
      </c>
      <c r="C25" s="3" t="s">
        <v>44</v>
      </c>
      <c r="D25" s="3" t="s">
        <v>45</v>
      </c>
      <c r="E25" s="3" t="s">
        <v>46</v>
      </c>
      <c r="F25" s="10" t="s">
        <v>47</v>
      </c>
      <c r="G25" s="10" t="s">
        <v>48</v>
      </c>
      <c r="H25" s="3" t="s">
        <v>49</v>
      </c>
    </row>
    <row r="26" spans="2:8" x14ac:dyDescent="0.3">
      <c r="B26" s="7" t="str">
        <f>IF(ISBLANK(B4),"",VLOOKUP(B4,[2]BESKU!A:AS,38,0)&amp;" "&amp;"x"&amp;" "&amp;VLOOKUP(B4,[2]BESKU!A:BD,29,0))</f>
        <v>120 x 24 x 0.33L</v>
      </c>
      <c r="C26" s="7" t="str">
        <f>IF(ISBLANK(B4),"",VLOOKUP(B4,[2]BESKU!A:AU,46,0))</f>
        <v>CHEP</v>
      </c>
      <c r="D26" s="17" t="str">
        <f>IF(ISBLANK(B4),"",VLOOKUP(B4,[2]BESKU!A:AU,47,0))</f>
        <v>5000112480818</v>
      </c>
      <c r="E26" s="18" t="str">
        <f>IF(ISBLANK(B4),"",VLOOKUP(B4,[2]BESKU!A:BS,57,0))</f>
        <v>BeLux</v>
      </c>
      <c r="F26" s="7">
        <f>IF(ISBLANK(B4),"",VLOOKUP(B4,[2]BESKU!A:BE,42,0))</f>
        <v>991.68</v>
      </c>
      <c r="G26" s="7">
        <f>IF(ISBLANK(B4),"",VLOOKUP(B4,[2]BESKU!A:BE,43,0))</f>
        <v>1065.8679999999999</v>
      </c>
      <c r="H26" s="20">
        <f>IF(ISBLANK(B4),"",VLOOKUP(B4,[2]BESKU!A:BE,45,0))</f>
        <v>0</v>
      </c>
    </row>
    <row r="28" spans="2:8" ht="30" x14ac:dyDescent="0.3">
      <c r="B28" s="10" t="s">
        <v>50</v>
      </c>
      <c r="C28" s="10" t="s">
        <v>51</v>
      </c>
      <c r="D28" s="10" t="s">
        <v>52</v>
      </c>
      <c r="E28" s="10" t="s">
        <v>53</v>
      </c>
      <c r="F28" s="10" t="s">
        <v>54</v>
      </c>
      <c r="G28" s="22" t="s">
        <v>55</v>
      </c>
      <c r="H28" s="10" t="s">
        <v>56</v>
      </c>
    </row>
    <row r="29" spans="2:8" x14ac:dyDescent="0.3">
      <c r="B29" s="7">
        <f>IF(ISBLANK(B4),"",VLOOKUP(B4,[2]BESKU!A:BD,36,0))</f>
        <v>10</v>
      </c>
      <c r="C29" s="7">
        <f>IF(ISBLANK(B4),"",VLOOKUP(B4,[2]BESKU!A:BD,37,0))</f>
        <v>12</v>
      </c>
      <c r="D29" s="7">
        <f>IF(ISBLANK(B4),"",VLOOKUP(B4,[2]BESKU!A:BD,38,0))</f>
        <v>120</v>
      </c>
      <c r="E29" s="7">
        <f>IF(ISBLANK(B4),"",VLOOKUP(B4,[2]BESKU!A:BD,39,0))</f>
        <v>1217</v>
      </c>
      <c r="F29" s="7">
        <f>IF(ISBLANK(B4),"",VLOOKUP(B4,[2]BESKU!A:BD,40,0))</f>
        <v>1000</v>
      </c>
      <c r="G29" s="7">
        <f>IF(ISBLANK(B4),"",VLOOKUP(B4,[2]BESKU!A:BD,41,0))</f>
        <v>1579</v>
      </c>
      <c r="H29" s="7">
        <f>IF(ISBLANK(B4),"",VLOOKUP(B4,[2]BESKU!A:BD,44,0))</f>
        <v>3</v>
      </c>
    </row>
    <row r="41" spans="5:5" x14ac:dyDescent="0.3">
      <c r="E41" s="5">
        <f>1+1</f>
        <v>2</v>
      </c>
    </row>
  </sheetData>
  <mergeCells count="6">
    <mergeCell ref="B24:H24"/>
    <mergeCell ref="B2:G2"/>
    <mergeCell ref="E9:F9"/>
    <mergeCell ref="B12:I12"/>
    <mergeCell ref="B16:H16"/>
    <mergeCell ref="B20:H20"/>
  </mergeCells>
  <conditionalFormatting sqref="B4">
    <cfRule type="expression" dxfId="4" priority="1">
      <formula>OR($BK4="01",$BK4="ZB")</formula>
    </cfRule>
    <cfRule type="expression" dxfId="3" priority="2">
      <formula>NOT(OR($BE4="Belux",$BE4="Luxembourg",$BE4="Belgium"))</formula>
    </cfRule>
    <cfRule type="expression" dxfId="2" priority="3">
      <formula>IF(COUNTIF(C:C,C4)=2,TRUE, FALSE)</formula>
    </cfRule>
    <cfRule type="expression" dxfId="1" priority="4">
      <formula>$BJ4="ZG"</formula>
    </cfRule>
    <cfRule type="expression" dxfId="0" priority="5">
      <formula>AND($BF4&lt;&gt;"",$BF4&lt;&gt;" ",$BF4&lt;&gt;"  ")</formula>
    </cfRule>
  </conditionalFormatting>
  <pageMargins left="0.74803149606299213" right="0.74803149606299213" top="0.98425196850393704" bottom="0.98425196850393704" header="0.51181102362204722" footer="0.51181102362204722"/>
  <pageSetup paperSize="9" scale="57" orientation="landscape" r:id="rId1"/>
  <headerFooter alignWithMargins="0">
    <oddFooter>&amp;L&amp;D &amp;T&amp;C&amp;"Calibri"&amp;11&amp;K000000&amp;F_x000D_&amp;1#&amp;"Aptos"&amp;10&amp;K000000 Classification -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2adf7cf-8891-45b1-9ec2-a0b917e79112" xsi:nil="true"/>
    <lcf76f155ced4ddcb4097134ff3c332f xmlns="9de3fcb0-e05d-4924-b63a-8ebbc4ab91c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33CBA67863AC4A8A732ACA07385BC3" ma:contentTypeVersion="19" ma:contentTypeDescription="Create a new document." ma:contentTypeScope="" ma:versionID="14ea593e429928ba713b4403df5d4b68">
  <xsd:schema xmlns:xsd="http://www.w3.org/2001/XMLSchema" xmlns:xs="http://www.w3.org/2001/XMLSchema" xmlns:p="http://schemas.microsoft.com/office/2006/metadata/properties" xmlns:ns2="9de3fcb0-e05d-4924-b63a-8ebbc4ab91c1" xmlns:ns3="22adf7cf-8891-45b1-9ec2-a0b917e79112" targetNamespace="http://schemas.microsoft.com/office/2006/metadata/properties" ma:root="true" ma:fieldsID="9e468572b55eb3980daa0a7fefebb305" ns2:_="" ns3:_="">
    <xsd:import namespace="9de3fcb0-e05d-4924-b63a-8ebbc4ab91c1"/>
    <xsd:import namespace="22adf7cf-8891-45b1-9ec2-a0b917e791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e3fcb0-e05d-4924-b63a-8ebbc4ab91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247c2de5-7b9b-4915-82bb-5b5a01141c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adf7cf-8891-45b1-9ec2-a0b917e79112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9a544f2a-ce38-4549-973b-e72b794d1f7d}" ma:internalName="TaxCatchAll" ma:showField="CatchAllData" ma:web="22adf7cf-8891-45b1-9ec2-a0b917e791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C5C64E-A65B-42E2-A0AE-90759B480A59}">
  <ds:schemaRefs>
    <ds:schemaRef ds:uri="07c297b6-b45e-4895-8c32-fd57802bcedf"/>
    <ds:schemaRef ds:uri="http://purl.org/dc/elements/1.1/"/>
    <ds:schemaRef ds:uri="http://schemas.microsoft.com/office/infopath/2007/PartnerControls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94457e54-46d9-4fc1-a639-26b0e9f588f9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5D57A77-519D-4D0C-AAF3-3919A02D67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B1FAC4-FCC3-4BBA-B2E2-3E022306EFD5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BE FICHE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Jeanne Duesberg</dc:creator>
  <cp:lastModifiedBy>Jill Bogaerts</cp:lastModifiedBy>
  <dcterms:created xsi:type="dcterms:W3CDTF">2026-03-20T12:22:16Z</dcterms:created>
  <dcterms:modified xsi:type="dcterms:W3CDTF">2026-03-20T12:30:42Z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036b8ab-aa19-4aaf-ade5-e13533bd462a_Enabled">
    <vt:lpwstr>true</vt:lpwstr>
  </property>
  <property fmtid="{D5CDD505-2E9C-101B-9397-08002B2CF9AE}" pid="3" name="MSIP_Label_8036b8ab-aa19-4aaf-ade5-e13533bd462a_SetDate">
    <vt:lpwstr>2026-03-20T12:22:26Z</vt:lpwstr>
  </property>
  <property fmtid="{D5CDD505-2E9C-101B-9397-08002B2CF9AE}" pid="4" name="MSIP_Label_8036b8ab-aa19-4aaf-ade5-e13533bd462a_Method">
    <vt:lpwstr>Standard</vt:lpwstr>
  </property>
  <property fmtid="{D5CDD505-2E9C-101B-9397-08002B2CF9AE}" pid="5" name="MSIP_Label_8036b8ab-aa19-4aaf-ade5-e13533bd462a_Name">
    <vt:lpwstr>Internal</vt:lpwstr>
  </property>
  <property fmtid="{D5CDD505-2E9C-101B-9397-08002B2CF9AE}" pid="6" name="MSIP_Label_8036b8ab-aa19-4aaf-ade5-e13533bd462a_SiteId">
    <vt:lpwstr>c3549632-51ee-40fe-b6ae-a69f3a6cc157</vt:lpwstr>
  </property>
  <property fmtid="{D5CDD505-2E9C-101B-9397-08002B2CF9AE}" pid="7" name="MSIP_Label_8036b8ab-aa19-4aaf-ade5-e13533bd462a_ActionId">
    <vt:lpwstr>cf91086f-b66d-47f9-8941-e345b1f41db9</vt:lpwstr>
  </property>
  <property fmtid="{D5CDD505-2E9C-101B-9397-08002B2CF9AE}" pid="8" name="MSIP_Label_8036b8ab-aa19-4aaf-ade5-e13533bd462a_ContentBits">
    <vt:lpwstr>2</vt:lpwstr>
  </property>
  <property fmtid="{D5CDD505-2E9C-101B-9397-08002B2CF9AE}" pid="9" name="MSIP_Label_8036b8ab-aa19-4aaf-ade5-e13533bd462a_Tag">
    <vt:lpwstr>10, 3, 0, 1</vt:lpwstr>
  </property>
  <property fmtid="{D5CDD505-2E9C-101B-9397-08002B2CF9AE}" pid="10" name="ContentTypeId">
    <vt:lpwstr>0x010100CA33CBA67863AC4A8A732ACA07385BC3</vt:lpwstr>
  </property>
</Properties>
</file>